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630" yWindow="525" windowWidth="17895" windowHeight="11760" activeTab="1"/>
  </bookViews>
  <sheets>
    <sheet name="X-MIPA 4" sheetId="1" r:id="rId1"/>
    <sheet name="X-MIPA 5" sheetId="2" r:id="rId2"/>
  </sheets>
  <calcPr calcId="125725"/>
</workbook>
</file>

<file path=xl/calcChain.xml><?xml version="1.0" encoding="utf-8"?>
<calcChain xmlns="http://schemas.openxmlformats.org/spreadsheetml/2006/main">
  <c r="K33" i="2"/>
  <c r="L33" s="1"/>
  <c r="M34"/>
  <c r="N34" s="1"/>
  <c r="K36"/>
  <c r="L36" s="1"/>
  <c r="K38"/>
  <c r="L38" s="1"/>
  <c r="M40"/>
  <c r="N40" s="1"/>
  <c r="K41"/>
  <c r="L41" s="1"/>
  <c r="M42"/>
  <c r="N42" s="1"/>
  <c r="K44"/>
  <c r="L44" s="1"/>
  <c r="K45"/>
  <c r="L45" s="1"/>
  <c r="M46"/>
  <c r="N46" s="1"/>
  <c r="M30"/>
  <c r="N30" s="1"/>
  <c r="M19"/>
  <c r="N19" s="1"/>
  <c r="K21"/>
  <c r="L21" s="1"/>
  <c r="M23"/>
  <c r="N23" s="1"/>
  <c r="M14"/>
  <c r="N14" s="1"/>
  <c r="M18"/>
  <c r="N18" s="1"/>
  <c r="M22"/>
  <c r="N22" s="1"/>
  <c r="M24"/>
  <c r="N24" s="1"/>
  <c r="M26"/>
  <c r="N26" s="1"/>
  <c r="M28"/>
  <c r="N28" s="1"/>
  <c r="K30"/>
  <c r="L30" s="1"/>
  <c r="K32"/>
  <c r="L32" s="1"/>
  <c r="K40"/>
  <c r="L40" s="1"/>
  <c r="M12"/>
  <c r="N12" s="1"/>
  <c r="M16"/>
  <c r="N16" s="1"/>
  <c r="M20"/>
  <c r="N20" s="1"/>
  <c r="G29" i="1"/>
  <c r="H29" s="1"/>
  <c r="E33"/>
  <c r="F33" s="1"/>
  <c r="E43"/>
  <c r="F43" s="1"/>
  <c r="E45"/>
  <c r="F45" s="1"/>
  <c r="G47"/>
  <c r="H47" s="1"/>
  <c r="G11"/>
  <c r="K55" i="2"/>
  <c r="R50"/>
  <c r="Q50"/>
  <c r="P50"/>
  <c r="N50"/>
  <c r="M50"/>
  <c r="K50"/>
  <c r="L50" s="1"/>
  <c r="J50"/>
  <c r="G50"/>
  <c r="H50" s="1"/>
  <c r="E50"/>
  <c r="F50" s="1"/>
  <c r="R49"/>
  <c r="Q49"/>
  <c r="P49"/>
  <c r="N49"/>
  <c r="M49"/>
  <c r="K49"/>
  <c r="L49" s="1"/>
  <c r="J49"/>
  <c r="G49"/>
  <c r="H49" s="1"/>
  <c r="E49"/>
  <c r="F49" s="1"/>
  <c r="R48"/>
  <c r="Q48"/>
  <c r="P48"/>
  <c r="N48"/>
  <c r="M48"/>
  <c r="K48"/>
  <c r="L48" s="1"/>
  <c r="J48"/>
  <c r="G48"/>
  <c r="H48" s="1"/>
  <c r="E48"/>
  <c r="F48" s="1"/>
  <c r="R47"/>
  <c r="Q47"/>
  <c r="P47"/>
  <c r="N47"/>
  <c r="M47"/>
  <c r="K47"/>
  <c r="L47" s="1"/>
  <c r="J47"/>
  <c r="G47"/>
  <c r="H47" s="1"/>
  <c r="E47"/>
  <c r="F47" s="1"/>
  <c r="R46"/>
  <c r="Q46"/>
  <c r="P46"/>
  <c r="J46"/>
  <c r="G46"/>
  <c r="H46" s="1"/>
  <c r="E46"/>
  <c r="F46" s="1"/>
  <c r="R45"/>
  <c r="Q45"/>
  <c r="P45"/>
  <c r="M45"/>
  <c r="N45" s="1"/>
  <c r="J45"/>
  <c r="G45"/>
  <c r="H45" s="1"/>
  <c r="E45"/>
  <c r="F45" s="1"/>
  <c r="R44"/>
  <c r="Q44"/>
  <c r="P44"/>
  <c r="J44"/>
  <c r="G44"/>
  <c r="H44" s="1"/>
  <c r="E44"/>
  <c r="F44" s="1"/>
  <c r="R43"/>
  <c r="Q43"/>
  <c r="P43"/>
  <c r="M43"/>
  <c r="N43" s="1"/>
  <c r="K43"/>
  <c r="L43" s="1"/>
  <c r="J43"/>
  <c r="G43"/>
  <c r="H43" s="1"/>
  <c r="E43"/>
  <c r="F43" s="1"/>
  <c r="R42"/>
  <c r="Q42"/>
  <c r="P42"/>
  <c r="J42"/>
  <c r="G42"/>
  <c r="H42" s="1"/>
  <c r="E42"/>
  <c r="F42" s="1"/>
  <c r="R41"/>
  <c r="Q41"/>
  <c r="P41"/>
  <c r="M41"/>
  <c r="N41" s="1"/>
  <c r="J41"/>
  <c r="G41"/>
  <c r="H41" s="1"/>
  <c r="E41"/>
  <c r="F41" s="1"/>
  <c r="R40"/>
  <c r="Q40"/>
  <c r="P40"/>
  <c r="J40"/>
  <c r="G40"/>
  <c r="H40" s="1"/>
  <c r="E40"/>
  <c r="F40" s="1"/>
  <c r="R39"/>
  <c r="Q39"/>
  <c r="P39"/>
  <c r="M39"/>
  <c r="N39" s="1"/>
  <c r="K39"/>
  <c r="L39" s="1"/>
  <c r="J39"/>
  <c r="G39"/>
  <c r="H39" s="1"/>
  <c r="E39"/>
  <c r="F39" s="1"/>
  <c r="R38"/>
  <c r="Q38"/>
  <c r="P38"/>
  <c r="M38"/>
  <c r="N38" s="1"/>
  <c r="J38"/>
  <c r="G38"/>
  <c r="H38" s="1"/>
  <c r="E38"/>
  <c r="F38" s="1"/>
  <c r="R37"/>
  <c r="Q37"/>
  <c r="P37"/>
  <c r="M37"/>
  <c r="N37" s="1"/>
  <c r="K37"/>
  <c r="L37" s="1"/>
  <c r="J37"/>
  <c r="G37"/>
  <c r="H37" s="1"/>
  <c r="E37"/>
  <c r="F37" s="1"/>
  <c r="R36"/>
  <c r="Q36"/>
  <c r="P36"/>
  <c r="J36"/>
  <c r="G36"/>
  <c r="H36" s="1"/>
  <c r="E36"/>
  <c r="F36" s="1"/>
  <c r="R35"/>
  <c r="Q35"/>
  <c r="P35"/>
  <c r="M35"/>
  <c r="N35" s="1"/>
  <c r="K35"/>
  <c r="L35" s="1"/>
  <c r="J35"/>
  <c r="G35"/>
  <c r="H35" s="1"/>
  <c r="E35"/>
  <c r="F35" s="1"/>
  <c r="R34"/>
  <c r="Q34"/>
  <c r="P34"/>
  <c r="K34"/>
  <c r="L34" s="1"/>
  <c r="J34"/>
  <c r="G34"/>
  <c r="H34" s="1"/>
  <c r="E34"/>
  <c r="F34" s="1"/>
  <c r="R33"/>
  <c r="Q33"/>
  <c r="P33"/>
  <c r="M33"/>
  <c r="N33" s="1"/>
  <c r="J33"/>
  <c r="G33"/>
  <c r="H33" s="1"/>
  <c r="E33"/>
  <c r="F33" s="1"/>
  <c r="R32"/>
  <c r="Q32"/>
  <c r="P32"/>
  <c r="M32"/>
  <c r="N32" s="1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J30"/>
  <c r="G30"/>
  <c r="H30" s="1"/>
  <c r="E30"/>
  <c r="F30" s="1"/>
  <c r="R29"/>
  <c r="Q29"/>
  <c r="P29"/>
  <c r="M29"/>
  <c r="N29" s="1"/>
  <c r="K29"/>
  <c r="L29" s="1"/>
  <c r="J29"/>
  <c r="G29"/>
  <c r="H29" s="1"/>
  <c r="E29"/>
  <c r="F29" s="1"/>
  <c r="R28"/>
  <c r="Q28"/>
  <c r="P28"/>
  <c r="K28"/>
  <c r="L28" s="1"/>
  <c r="J28"/>
  <c r="G28"/>
  <c r="H28" s="1"/>
  <c r="E28"/>
  <c r="F28" s="1"/>
  <c r="R27"/>
  <c r="Q27"/>
  <c r="P27"/>
  <c r="M27"/>
  <c r="N27" s="1"/>
  <c r="K27"/>
  <c r="L27" s="1"/>
  <c r="J27"/>
  <c r="G27"/>
  <c r="H27" s="1"/>
  <c r="E27"/>
  <c r="F27" s="1"/>
  <c r="R26"/>
  <c r="Q26"/>
  <c r="P26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K24"/>
  <c r="L24" s="1"/>
  <c r="J24"/>
  <c r="G24"/>
  <c r="H24" s="1"/>
  <c r="E24"/>
  <c r="F24" s="1"/>
  <c r="R23"/>
  <c r="Q23"/>
  <c r="P23"/>
  <c r="K23"/>
  <c r="L23" s="1"/>
  <c r="J23"/>
  <c r="G23"/>
  <c r="H23" s="1"/>
  <c r="E23"/>
  <c r="F23" s="1"/>
  <c r="R22"/>
  <c r="Q22"/>
  <c r="P22"/>
  <c r="K22"/>
  <c r="L22" s="1"/>
  <c r="J22"/>
  <c r="G22"/>
  <c r="H22" s="1"/>
  <c r="E22"/>
  <c r="F22" s="1"/>
  <c r="R21"/>
  <c r="Q21"/>
  <c r="P21"/>
  <c r="M21"/>
  <c r="N21" s="1"/>
  <c r="J21"/>
  <c r="G21"/>
  <c r="H21" s="1"/>
  <c r="E21"/>
  <c r="F21" s="1"/>
  <c r="R20"/>
  <c r="Q20"/>
  <c r="P20"/>
  <c r="K20"/>
  <c r="L20" s="1"/>
  <c r="J20"/>
  <c r="G20"/>
  <c r="H20" s="1"/>
  <c r="E20"/>
  <c r="F20" s="1"/>
  <c r="R19"/>
  <c r="Q19"/>
  <c r="P19"/>
  <c r="K19"/>
  <c r="L19" s="1"/>
  <c r="J19"/>
  <c r="G19"/>
  <c r="H19" s="1"/>
  <c r="E19"/>
  <c r="F19" s="1"/>
  <c r="R18"/>
  <c r="Q18"/>
  <c r="P18"/>
  <c r="K18"/>
  <c r="L18" s="1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K16"/>
  <c r="L16" s="1"/>
  <c r="J16"/>
  <c r="G16"/>
  <c r="H16" s="1"/>
  <c r="E16"/>
  <c r="F16" s="1"/>
  <c r="R15"/>
  <c r="Q15"/>
  <c r="P15"/>
  <c r="M15"/>
  <c r="N15" s="1"/>
  <c r="K15"/>
  <c r="L15" s="1"/>
  <c r="J15"/>
  <c r="G15"/>
  <c r="H15" s="1"/>
  <c r="E15"/>
  <c r="F15" s="1"/>
  <c r="R14"/>
  <c r="Q14"/>
  <c r="P14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K12"/>
  <c r="L12" s="1"/>
  <c r="J12"/>
  <c r="G12"/>
  <c r="H12" s="1"/>
  <c r="E12"/>
  <c r="F12" s="1"/>
  <c r="R11"/>
  <c r="Q11"/>
  <c r="P11"/>
  <c r="J11"/>
  <c r="G11"/>
  <c r="H11" s="1"/>
  <c r="E11"/>
  <c r="F11" s="1"/>
  <c r="K55" i="1"/>
  <c r="R50"/>
  <c r="Q50"/>
  <c r="P50"/>
  <c r="M50"/>
  <c r="N50" s="1"/>
  <c r="K50"/>
  <c r="L50" s="1"/>
  <c r="J50"/>
  <c r="G50"/>
  <c r="H50" s="1"/>
  <c r="F50"/>
  <c r="E50"/>
  <c r="R49"/>
  <c r="Q49"/>
  <c r="P49"/>
  <c r="M49"/>
  <c r="N49" s="1"/>
  <c r="K49"/>
  <c r="L49" s="1"/>
  <c r="J49"/>
  <c r="G49"/>
  <c r="H49" s="1"/>
  <c r="F49"/>
  <c r="E49"/>
  <c r="R48"/>
  <c r="Q48"/>
  <c r="P48"/>
  <c r="M48"/>
  <c r="N48" s="1"/>
  <c r="K48"/>
  <c r="L48" s="1"/>
  <c r="J48"/>
  <c r="E48"/>
  <c r="F48" s="1"/>
  <c r="R47"/>
  <c r="Q47"/>
  <c r="P47"/>
  <c r="N47"/>
  <c r="M47"/>
  <c r="K47"/>
  <c r="L47" s="1"/>
  <c r="J47"/>
  <c r="R46"/>
  <c r="Q46"/>
  <c r="P46"/>
  <c r="M46"/>
  <c r="N46" s="1"/>
  <c r="K46"/>
  <c r="L46" s="1"/>
  <c r="J46"/>
  <c r="G46"/>
  <c r="H46" s="1"/>
  <c r="E46"/>
  <c r="F46" s="1"/>
  <c r="R45"/>
  <c r="Q45"/>
  <c r="P45"/>
  <c r="M45"/>
  <c r="N45" s="1"/>
  <c r="K45"/>
  <c r="L45" s="1"/>
  <c r="J45"/>
  <c r="R44"/>
  <c r="Q44"/>
  <c r="P44"/>
  <c r="M44"/>
  <c r="N44" s="1"/>
  <c r="K44"/>
  <c r="L44" s="1"/>
  <c r="J44"/>
  <c r="G44"/>
  <c r="H44" s="1"/>
  <c r="E44"/>
  <c r="F44" s="1"/>
  <c r="R43"/>
  <c r="Q43"/>
  <c r="P43"/>
  <c r="N43"/>
  <c r="M43"/>
  <c r="K43"/>
  <c r="L43" s="1"/>
  <c r="J43"/>
  <c r="G43"/>
  <c r="H43" s="1"/>
  <c r="R42"/>
  <c r="Q42"/>
  <c r="P42"/>
  <c r="M42"/>
  <c r="N42" s="1"/>
  <c r="K42"/>
  <c r="L42" s="1"/>
  <c r="J42"/>
  <c r="G42"/>
  <c r="H42" s="1"/>
  <c r="E42"/>
  <c r="F42" s="1"/>
  <c r="R41"/>
  <c r="Q41"/>
  <c r="P41"/>
  <c r="M41"/>
  <c r="N41" s="1"/>
  <c r="K41"/>
  <c r="L41" s="1"/>
  <c r="J41"/>
  <c r="G41"/>
  <c r="H41" s="1"/>
  <c r="E41"/>
  <c r="F41" s="1"/>
  <c r="R40"/>
  <c r="Q40"/>
  <c r="P40"/>
  <c r="N40"/>
  <c r="M40"/>
  <c r="K40"/>
  <c r="L40" s="1"/>
  <c r="J40"/>
  <c r="G40"/>
  <c r="H40" s="1"/>
  <c r="E40"/>
  <c r="F40" s="1"/>
  <c r="R39"/>
  <c r="Q39"/>
  <c r="P39"/>
  <c r="M39"/>
  <c r="N39" s="1"/>
  <c r="K39"/>
  <c r="L39" s="1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M37"/>
  <c r="N37" s="1"/>
  <c r="K37"/>
  <c r="L37" s="1"/>
  <c r="J37"/>
  <c r="G37"/>
  <c r="H37" s="1"/>
  <c r="E37"/>
  <c r="F37" s="1"/>
  <c r="R36"/>
  <c r="Q36"/>
  <c r="P36"/>
  <c r="M36"/>
  <c r="N36" s="1"/>
  <c r="K36"/>
  <c r="L36" s="1"/>
  <c r="J36"/>
  <c r="G36"/>
  <c r="H36" s="1"/>
  <c r="E36"/>
  <c r="F36" s="1"/>
  <c r="R35"/>
  <c r="Q35"/>
  <c r="P35"/>
  <c r="M35"/>
  <c r="N35" s="1"/>
  <c r="K35"/>
  <c r="L35" s="1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M33"/>
  <c r="N33" s="1"/>
  <c r="K33"/>
  <c r="L33" s="1"/>
  <c r="J33"/>
  <c r="G33"/>
  <c r="H33" s="1"/>
  <c r="R32"/>
  <c r="Q32"/>
  <c r="P32"/>
  <c r="M32"/>
  <c r="N32" s="1"/>
  <c r="K32"/>
  <c r="L32" s="1"/>
  <c r="J32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M30"/>
  <c r="N30" s="1"/>
  <c r="K30"/>
  <c r="L30" s="1"/>
  <c r="J30"/>
  <c r="G30"/>
  <c r="H30" s="1"/>
  <c r="E30"/>
  <c r="F30" s="1"/>
  <c r="R29"/>
  <c r="Q29"/>
  <c r="P29"/>
  <c r="M29"/>
  <c r="N29" s="1"/>
  <c r="K29"/>
  <c r="L29" s="1"/>
  <c r="J29"/>
  <c r="E29"/>
  <c r="F29" s="1"/>
  <c r="R28"/>
  <c r="Q28"/>
  <c r="P28"/>
  <c r="M28"/>
  <c r="N28" s="1"/>
  <c r="K28"/>
  <c r="L28" s="1"/>
  <c r="J28"/>
  <c r="G28"/>
  <c r="H28" s="1"/>
  <c r="E28"/>
  <c r="F28" s="1"/>
  <c r="R27"/>
  <c r="Q27"/>
  <c r="P27"/>
  <c r="M27"/>
  <c r="N27" s="1"/>
  <c r="K27"/>
  <c r="L27" s="1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M23"/>
  <c r="N23" s="1"/>
  <c r="K23"/>
  <c r="L23" s="1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N20"/>
  <c r="M20"/>
  <c r="K20"/>
  <c r="L20" s="1"/>
  <c r="J20"/>
  <c r="G20"/>
  <c r="H20" s="1"/>
  <c r="E20"/>
  <c r="F20" s="1"/>
  <c r="R19"/>
  <c r="Q19"/>
  <c r="P19"/>
  <c r="M19"/>
  <c r="N19" s="1"/>
  <c r="K19"/>
  <c r="L19" s="1"/>
  <c r="J19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M16"/>
  <c r="N16" s="1"/>
  <c r="K16"/>
  <c r="L16" s="1"/>
  <c r="J16"/>
  <c r="G16"/>
  <c r="H16" s="1"/>
  <c r="E16"/>
  <c r="F16" s="1"/>
  <c r="R15"/>
  <c r="Q15"/>
  <c r="P15"/>
  <c r="N15"/>
  <c r="M15"/>
  <c r="K15"/>
  <c r="L15" s="1"/>
  <c r="J15"/>
  <c r="G15"/>
  <c r="H15" s="1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M12"/>
  <c r="N12" s="1"/>
  <c r="K12"/>
  <c r="L12" s="1"/>
  <c r="J12"/>
  <c r="G12"/>
  <c r="H12" s="1"/>
  <c r="E12"/>
  <c r="F12" s="1"/>
  <c r="R11"/>
  <c r="Q11"/>
  <c r="P11"/>
  <c r="M11"/>
  <c r="N11" s="1"/>
  <c r="K11"/>
  <c r="L11" s="1"/>
  <c r="J11"/>
  <c r="M36" i="2" l="1"/>
  <c r="N36" s="1"/>
  <c r="K46"/>
  <c r="L46" s="1"/>
  <c r="M44"/>
  <c r="N44" s="1"/>
  <c r="K42"/>
  <c r="L42" s="1"/>
  <c r="K26"/>
  <c r="L26" s="1"/>
  <c r="K14"/>
  <c r="L14" s="1"/>
  <c r="K52"/>
  <c r="K54"/>
  <c r="K53"/>
  <c r="E47" i="1"/>
  <c r="F47" s="1"/>
  <c r="G19"/>
  <c r="H19" s="1"/>
  <c r="G32"/>
  <c r="H32" s="1"/>
  <c r="G45"/>
  <c r="H45" s="1"/>
  <c r="G48"/>
  <c r="H48" s="1"/>
  <c r="E11"/>
  <c r="F11" s="1"/>
  <c r="H11"/>
  <c r="K52" l="1"/>
  <c r="K54"/>
  <c r="K53"/>
  <c r="M11" i="2"/>
  <c r="N11" s="1"/>
  <c r="K11"/>
  <c r="L11" s="1"/>
</calcChain>
</file>

<file path=xl/comments1.xml><?xml version="1.0" encoding="utf-8"?>
<comments xmlns="http://schemas.openxmlformats.org/spreadsheetml/2006/main">
  <authors>
    <author>Bu Andri</author>
  </authors>
  <commentList>
    <comment ref="X11" authorId="0">
      <text>
        <r>
          <rPr>
            <b/>
            <sz val="9"/>
            <color indexed="81"/>
            <rFont val="Tahoma"/>
            <family val="2"/>
          </rPr>
          <t>Bu Andri: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<sst xmlns="http://schemas.openxmlformats.org/spreadsheetml/2006/main" count="378" uniqueCount="160">
  <si>
    <t>DAFTAR NILAI SISWA SMAN 9 SEMARANG SEMESTER GENAP TAHUN PELAJARAN 2016/2017</t>
  </si>
  <si>
    <t>Guru :</t>
  </si>
  <si>
    <t>Dra. VDR Andri W M.Ed.</t>
  </si>
  <si>
    <t>Kelas X-MIPA 4</t>
  </si>
  <si>
    <t>Mapel :</t>
  </si>
  <si>
    <t>Kimia [ Kelompok C (Peminatan) ]</t>
  </si>
  <si>
    <t>didownload 17/04/2017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</si>
  <si>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</si>
  <si>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</si>
  <si>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</si>
  <si>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</si>
  <si>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</si>
  <si>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</si>
  <si>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</si>
  <si>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</si>
  <si>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</si>
  <si>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</si>
  <si>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</si>
  <si>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</si>
  <si>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</si>
  <si>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</si>
  <si>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</si>
  <si>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</si>
  <si>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</si>
  <si>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</si>
  <si>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</si>
  <si>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</si>
  <si>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</si>
  <si>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</si>
  <si>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</si>
  <si>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</si>
  <si>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</si>
  <si>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</si>
  <si>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</si>
  <si>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</si>
  <si>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</si>
  <si>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</si>
  <si>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</si>
  <si>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</si>
  <si>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</si>
  <si>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</si>
  <si>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</si>
  <si>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</si>
  <si>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</si>
  <si>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</si>
  <si>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</si>
  <si>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</si>
  <si>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</si>
  <si>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</si>
  <si>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</si>
  <si>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</si>
  <si>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</si>
  <si>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</si>
  <si>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ADINDA PUTRI WAHYU RAMADHANI</t>
  </si>
  <si>
    <t>Predikat &amp; Deskripsi Pengetahuan</t>
  </si>
  <si>
    <t>ACUAN MENGISI DESKRIPSI</t>
  </si>
  <si>
    <t>ANISSA PUTRI YUNITA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</si>
  <si>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</si>
  <si>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</si>
  <si>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</si>
  <si>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</si>
  <si>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</si>
  <si>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</si>
  <si>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</si>
  <si>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</si>
  <si>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ANNISA LARASATI WIDIPANGESTU KINASIH</t>
  </si>
  <si>
    <t>ARDIANI BELIA KARIDA PUTRI</t>
  </si>
  <si>
    <t>ARJUN PUTRA PAMUNGKAS</t>
  </si>
  <si>
    <t>ASSYIFA SALSABILA</t>
  </si>
  <si>
    <t>ATHA RIDHO PRATAMA</t>
  </si>
  <si>
    <t>AYU NAWANG WULAN</t>
  </si>
  <si>
    <t>BERNIKE APRILIANA PUSPITARANI</t>
  </si>
  <si>
    <t>BERRY AR&amp;#039;RAFIQ</t>
  </si>
  <si>
    <t>BRITANIA FITHA TARIZARETA</t>
  </si>
  <si>
    <t>EMMANUEL DIDIMUS KRESTIAN</t>
  </si>
  <si>
    <t>FAKHRIZAL RIZKY KUSWANTO</t>
  </si>
  <si>
    <t>FANY AGUSTINA</t>
  </si>
  <si>
    <t>FELICIA PRISCA FERDIANASILVA</t>
  </si>
  <si>
    <t>Predikat &amp; Deskripsi Keterampilan</t>
  </si>
  <si>
    <t>FITRI ALYA TAMPUBOLON</t>
  </si>
  <si>
    <t>HAMIDAH SALSABILLA</t>
  </si>
  <si>
    <t>IRFAN MAULANA</t>
  </si>
  <si>
    <t>KANYA ADISTI BINGARMANITRA</t>
  </si>
  <si>
    <t>LATIFA HIMATUL ALIYAH</t>
  </si>
  <si>
    <t>MOHAMMAD FARHAN HAFIZD</t>
  </si>
  <si>
    <t>MOHAMMAD HILAL BACHERI GANIRA</t>
  </si>
  <si>
    <t>MUHAMAD BAYU CAHYONO</t>
  </si>
  <si>
    <t>NABILA AMALIA IZAAZ AANISA</t>
  </si>
  <si>
    <t>NAUFAL AFIF HIDAYAT</t>
  </si>
  <si>
    <t>NOVIYANI SAPUTRI</t>
  </si>
  <si>
    <t>PRISCILLIA RAGIL FEBRINA</t>
  </si>
  <si>
    <t>RIZALDY AKBAR ARYADANI</t>
  </si>
  <si>
    <t>SAHADUTA</t>
  </si>
  <si>
    <t>SHINTA NURIYAH GHOZANI</t>
  </si>
  <si>
    <t>SOPHIA DEO SANDEVA</t>
  </si>
  <si>
    <t>TIMOTIUS ARGO PRASETYA PRIONO</t>
  </si>
  <si>
    <t>VENTINDYA HAPSA DEISMA VIOLITA</t>
  </si>
  <si>
    <t>YAHYA ADITYO NUGROHO</t>
  </si>
  <si>
    <t>YOHANESA PUTRI WAHYUDI</t>
  </si>
  <si>
    <t>YUDI MEINANTO</t>
  </si>
  <si>
    <t>NAURA ALFA QARINA</t>
  </si>
  <si>
    <t>MAHARANI SHERLY AUDRINATA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</si>
  <si>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</si>
  <si>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</si>
  <si>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</si>
  <si>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</si>
  <si>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</si>
  <si>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</si>
  <si>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</si>
  <si>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</si>
  <si>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</si>
  <si>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</si>
  <si>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</si>
  <si>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19621121 199412 2 001</t>
  </si>
  <si>
    <t>Nip</t>
  </si>
  <si>
    <t>Kelas X-MIPA 5</t>
  </si>
  <si>
    <t>ACHMAD DWI AFANDI</t>
  </si>
  <si>
    <t>ADHIMAS IQBAL NUGROHO</t>
  </si>
  <si>
    <t>AMBAR WULANDARI</t>
  </si>
  <si>
    <t>ANANTA RAMADHANU</t>
  </si>
  <si>
    <t>ANDEN KARTIKA EKA SARI</t>
  </si>
  <si>
    <t>ANDI AISYAH AZZAHRAH</t>
  </si>
  <si>
    <t>ANTONIUS YANNOVA CAISAR KRISNA PUTRA</t>
  </si>
  <si>
    <t>CHRISTABEL PRIHARSIWI SETIAWAN</t>
  </si>
  <si>
    <t>CHRISTOFORUS FERNANDA SURYA BASKARA</t>
  </si>
  <si>
    <t>DIANI LESTARI</t>
  </si>
  <si>
    <t>DITA RATNA SARI</t>
  </si>
  <si>
    <t>EMMANUELLA PUTRI HAPSARI</t>
  </si>
  <si>
    <t>FIRDA ANGGA RISTA</t>
  </si>
  <si>
    <t>FRANSISKA XAVERIA GENEZY KEN SMARAWARDHANI</t>
  </si>
  <si>
    <t>INTAN FITRIYANI</t>
  </si>
  <si>
    <t>JUAN MARCHEVINCO ALFATAH V.</t>
  </si>
  <si>
    <t>JULIA RACHMA HANDAYANI</t>
  </si>
  <si>
    <t>MARGARETHA DIAJENG PUTRI ROSARI</t>
  </si>
  <si>
    <t>MIRZA ARIF WIBOWO</t>
  </si>
  <si>
    <t>MOCHAMAD IQBAL YUDHANTO</t>
  </si>
  <si>
    <t>MUFLIHUL FAKHRI NURHARDINTA</t>
  </si>
  <si>
    <t>MUHAMMAD ARIQ YANUAR</t>
  </si>
  <si>
    <t>MUTIARA AULIA HANING</t>
  </si>
  <si>
    <t>NANDA RISTA EKA DAMAYANTI</t>
  </si>
  <si>
    <t>NICOLE NARESWARA DIAN BESTARI</t>
  </si>
  <si>
    <t>PASCALIS YUTTA ANANTA</t>
  </si>
  <si>
    <t>PRATIWI PUSPITA SARI</t>
  </si>
  <si>
    <t>PUTRI HERWINDA SETIASIH</t>
  </si>
  <si>
    <t>SALSABILA AMANDA TRISTA</t>
  </si>
  <si>
    <t>SEKAR KINASIH</t>
  </si>
  <si>
    <t>STEVANUS AGUNG KURNIAWAN</t>
  </si>
  <si>
    <t>TIARA AMALIYAH MURTAFI</t>
  </si>
  <si>
    <t>VERONICA GLADYS IVANA</t>
  </si>
  <si>
    <t>YOGA KARUNIA FAJAR</t>
  </si>
  <si>
    <t>YUDAR FADILLAH</t>
  </si>
  <si>
    <t>ZEVA MOHAMMAD ARDANO</t>
  </si>
  <si>
    <t>Memiliki kemampuan memahami Daya Hantar Listrik Larutan, Konsep Redoks dan Hukum-hukum Dasar Kimia, namun perlu peningkatan pemahaman Stoikiometri.</t>
  </si>
  <si>
    <t xml:space="preserve"> Memiliki keterampilan melakukan percobaan Uji Daya Hantar Listrik Larutan, Reaksi Redoks dan Hukum Kekekalan Massa</t>
  </si>
  <si>
    <t>Memiliki kemampuan memahami Daya Hantar Listrik Larutan dan Konsep Redoks, namun perlu peningkatan pemahaman Hukum-hukum Dasar Kimia dan Stoikiometri.</t>
  </si>
  <si>
    <t xml:space="preserve"> Memiliki keterampilan melakukan percobaan Uji Daya Hantar Listrik Larutan dan Hukum Kekekalan Massa</t>
  </si>
  <si>
    <t>Memiliki kemampuan memahami Daya Hantar Listrik Larutan, namun perlu peningkatan pemahaman Konsep Redoks, Hukum-hukum Dasar Kimia dan Stoikiometri.</t>
  </si>
  <si>
    <t xml:space="preserve"> Memiliki keterampilan melakukan percobaan Uji Daya Hantar Listrik Larutan dan Reaksi Redoks.</t>
  </si>
  <si>
    <t>Perlu peningkatan pemahaman materi Daya Hantar Listrik Larutan, Konsep Redoks, Hukum-hukum Dasar Kimia dan Stoikiometri.</t>
  </si>
  <si>
    <t>Perlu peningkatan keterampilan melakukan percobaan Uji Daya Hantar Listrik Larutan, Reaksi Redoks dan Hukum Kekekalan Massa.</t>
  </si>
</sst>
</file>

<file path=xl/styles.xml><?xml version="1.0" encoding="utf-8"?>
<styleSheet xmlns="http://schemas.openxmlformats.org/spreadsheetml/2006/main">
  <fonts count="16">
    <font>
      <sz val="11"/>
      <color rgb="FF00000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7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5" fillId="2" borderId="9" xfId="0" applyFont="1" applyFill="1" applyBorder="1" applyAlignment="1" applyProtection="1">
      <alignment horizontal="center" vertical="center" wrapText="1"/>
      <protection locked="0"/>
    </xf>
    <xf numFmtId="0" fontId="15" fillId="2" borderId="1" xfId="0" applyFont="1" applyFill="1" applyBorder="1" applyAlignment="1" applyProtection="1">
      <alignment horizontal="center" vertical="center" wrapText="1"/>
      <protection locked="0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35" activePane="bottomRight" state="frozen"/>
      <selection pane="topRight"/>
      <selection pane="bottomLeft"/>
      <selection pane="bottomRight" activeCell="FD34" sqref="FD34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186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186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41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8" t="s">
        <v>14</v>
      </c>
      <c r="B8" s="49" t="s">
        <v>15</v>
      </c>
      <c r="C8" s="48" t="s">
        <v>16</v>
      </c>
      <c r="D8" s="18"/>
      <c r="E8" s="58" t="s">
        <v>17</v>
      </c>
      <c r="F8" s="59"/>
      <c r="G8" s="59"/>
      <c r="H8" s="59"/>
      <c r="I8" s="59"/>
      <c r="J8" s="60"/>
      <c r="K8" s="55" t="s">
        <v>18</v>
      </c>
      <c r="L8" s="56"/>
      <c r="M8" s="56"/>
      <c r="N8" s="56"/>
      <c r="O8" s="56"/>
      <c r="P8" s="57"/>
      <c r="Q8" s="73" t="s">
        <v>19</v>
      </c>
      <c r="R8" s="73"/>
      <c r="S8" s="18"/>
      <c r="T8" s="72" t="s">
        <v>20</v>
      </c>
      <c r="U8" s="72"/>
      <c r="V8" s="72"/>
      <c r="W8" s="72"/>
      <c r="X8" s="72"/>
      <c r="Y8" s="72"/>
      <c r="Z8" s="72"/>
      <c r="AA8" s="72"/>
      <c r="AB8" s="72"/>
      <c r="AC8" s="72"/>
      <c r="AD8" s="72"/>
      <c r="AE8" s="33"/>
      <c r="AF8" s="52" t="s">
        <v>21</v>
      </c>
      <c r="AG8" s="52"/>
      <c r="AH8" s="52"/>
      <c r="AI8" s="52"/>
      <c r="AJ8" s="52"/>
      <c r="AK8" s="52"/>
      <c r="AL8" s="52"/>
      <c r="AM8" s="52"/>
      <c r="AN8" s="52"/>
      <c r="AO8" s="52"/>
      <c r="AP8" s="33"/>
      <c r="AQ8" s="69" t="s">
        <v>19</v>
      </c>
      <c r="AR8" s="69"/>
      <c r="AS8" s="69"/>
      <c r="AT8" s="69"/>
      <c r="AU8" s="69"/>
      <c r="AV8" s="69"/>
      <c r="AW8" s="69"/>
      <c r="AX8" s="69"/>
      <c r="AY8" s="69"/>
      <c r="AZ8" s="69"/>
      <c r="BA8" s="70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8"/>
      <c r="B9" s="49"/>
      <c r="C9" s="48"/>
      <c r="D9" s="18"/>
      <c r="E9" s="72" t="s">
        <v>22</v>
      </c>
      <c r="F9" s="72"/>
      <c r="G9" s="61" t="s">
        <v>23</v>
      </c>
      <c r="H9" s="62"/>
      <c r="I9" s="62"/>
      <c r="J9" s="63"/>
      <c r="K9" s="52" t="s">
        <v>22</v>
      </c>
      <c r="L9" s="52"/>
      <c r="M9" s="64" t="s">
        <v>23</v>
      </c>
      <c r="N9" s="65"/>
      <c r="O9" s="65"/>
      <c r="P9" s="66"/>
      <c r="Q9" s="53" t="s">
        <v>22</v>
      </c>
      <c r="R9" s="53" t="s">
        <v>23</v>
      </c>
      <c r="S9" s="18"/>
      <c r="T9" s="74" t="s">
        <v>24</v>
      </c>
      <c r="U9" s="74" t="s">
        <v>25</v>
      </c>
      <c r="V9" s="74" t="s">
        <v>26</v>
      </c>
      <c r="W9" s="74" t="s">
        <v>27</v>
      </c>
      <c r="X9" s="74" t="s">
        <v>28</v>
      </c>
      <c r="Y9" s="74" t="s">
        <v>29</v>
      </c>
      <c r="Z9" s="74" t="s">
        <v>30</v>
      </c>
      <c r="AA9" s="74" t="s">
        <v>31</v>
      </c>
      <c r="AB9" s="74" t="s">
        <v>32</v>
      </c>
      <c r="AC9" s="74" t="s">
        <v>33</v>
      </c>
      <c r="AD9" s="71" t="s">
        <v>34</v>
      </c>
      <c r="AE9" s="33"/>
      <c r="AF9" s="44" t="s">
        <v>35</v>
      </c>
      <c r="AG9" s="44" t="s">
        <v>36</v>
      </c>
      <c r="AH9" s="44" t="s">
        <v>37</v>
      </c>
      <c r="AI9" s="44" t="s">
        <v>38</v>
      </c>
      <c r="AJ9" s="44" t="s">
        <v>39</v>
      </c>
      <c r="AK9" s="44" t="s">
        <v>40</v>
      </c>
      <c r="AL9" s="44" t="s">
        <v>41</v>
      </c>
      <c r="AM9" s="44" t="s">
        <v>42</v>
      </c>
      <c r="AN9" s="44" t="s">
        <v>43</v>
      </c>
      <c r="AO9" s="44" t="s">
        <v>44</v>
      </c>
      <c r="AP9" s="33"/>
      <c r="AQ9" s="68" t="s">
        <v>45</v>
      </c>
      <c r="AR9" s="68"/>
      <c r="AS9" s="68" t="s">
        <v>46</v>
      </c>
      <c r="AT9" s="68"/>
      <c r="AU9" s="68" t="s">
        <v>47</v>
      </c>
      <c r="AV9" s="68"/>
      <c r="AW9" s="68"/>
      <c r="AX9" s="68" t="s">
        <v>48</v>
      </c>
      <c r="AY9" s="68"/>
      <c r="AZ9" s="68"/>
      <c r="BA9" s="7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8"/>
      <c r="B10" s="49"/>
      <c r="C10" s="48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4"/>
      <c r="R10" s="54"/>
      <c r="S10" s="18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1"/>
      <c r="AE10" s="33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7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19292</v>
      </c>
      <c r="C11" s="19" t="s">
        <v>53</v>
      </c>
      <c r="D11" s="18"/>
      <c r="E11" s="19">
        <f t="shared" ref="E11:E50" si="0">IF((COUNTA(T11:AA11)&gt;0),(ROUND( AVERAGE(T11:AA11),0)),"")</f>
        <v>85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85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Daya Hantar Listrik Larutan, Konsep Redoks dan Hukum-hukum Dasar Kimia, namun perlu peningkatan pemahaman Stoikiometri.</v>
      </c>
      <c r="K11" s="19">
        <f t="shared" ref="K11:K50" si="4">IF((COUNTA(AF11:AN11)&gt;0),AVERAGE(AF11:AN11),"")</f>
        <v>85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85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 xml:space="preserve"> Memiliki keterampilan melakukan percobaan Uji Daya Hantar Listrik Larutan, Reaksi Redoks dan Hukum Kekekalan Massa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84</v>
      </c>
      <c r="U11" s="1">
        <v>84</v>
      </c>
      <c r="V11" s="1">
        <v>84</v>
      </c>
      <c r="W11" s="1">
        <v>86</v>
      </c>
      <c r="X11" s="1"/>
      <c r="Y11" s="1"/>
      <c r="Z11" s="1"/>
      <c r="AA11" s="1"/>
      <c r="AB11" s="1"/>
      <c r="AC11" s="1"/>
      <c r="AD11" s="1"/>
      <c r="AE11" s="18"/>
      <c r="AF11" s="1"/>
      <c r="AG11" s="1"/>
      <c r="AH11" s="1"/>
      <c r="AI11" s="1"/>
      <c r="AJ11" s="1"/>
      <c r="AK11" s="1"/>
      <c r="AL11" s="1"/>
      <c r="AM11" s="1">
        <v>85</v>
      </c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54</v>
      </c>
      <c r="FD11" s="47"/>
      <c r="FE11" s="47"/>
      <c r="FG11" s="46" t="s">
        <v>55</v>
      </c>
      <c r="FH11" s="46"/>
      <c r="FI11" s="46"/>
    </row>
    <row r="12" spans="1:167">
      <c r="A12" s="19">
        <v>2</v>
      </c>
      <c r="B12" s="19">
        <v>19324</v>
      </c>
      <c r="C12" s="19" t="s">
        <v>56</v>
      </c>
      <c r="D12" s="18"/>
      <c r="E12" s="19">
        <f t="shared" si="0"/>
        <v>82</v>
      </c>
      <c r="F12" s="19" t="str">
        <f t="shared" si="1"/>
        <v>B</v>
      </c>
      <c r="G12" s="19">
        <f>IF((COUNTA(T12:AC12)&gt;0),(ROUND((AVERAGE(T12:AD12)),0)),"")</f>
        <v>82</v>
      </c>
      <c r="H12" s="19" t="str">
        <f t="shared" si="2"/>
        <v>B</v>
      </c>
      <c r="I12" s="35">
        <v>2</v>
      </c>
      <c r="J12" s="19" t="str">
        <f t="shared" si="3"/>
        <v>Memiliki kemampuan memahami Daya Hantar Listrik Larutan dan Konsep Redoks, namun perlu peningkatan pemahaman Hukum-hukum Dasar Kimia dan Stoikiometri.</v>
      </c>
      <c r="K12" s="19">
        <f t="shared" si="4"/>
        <v>85</v>
      </c>
      <c r="L12" s="19" t="str">
        <f t="shared" si="5"/>
        <v>A</v>
      </c>
      <c r="M12" s="19">
        <f t="shared" si="6"/>
        <v>85</v>
      </c>
      <c r="N12" s="19" t="str">
        <f t="shared" si="7"/>
        <v>A</v>
      </c>
      <c r="O12" s="35">
        <v>1</v>
      </c>
      <c r="P12" s="19" t="str">
        <f t="shared" si="8"/>
        <v xml:space="preserve"> Memiliki keterampilan melakukan percobaan Uji Daya Hantar Listrik Larutan, Reaksi Redoks dan Hukum Kekekalan Massa</v>
      </c>
      <c r="Q12" s="19" t="str">
        <f t="shared" si="9"/>
        <v>A</v>
      </c>
      <c r="R12" s="19" t="str">
        <f t="shared" si="10"/>
        <v/>
      </c>
      <c r="S12" s="18"/>
      <c r="T12" s="1">
        <v>86</v>
      </c>
      <c r="U12" s="1">
        <v>79</v>
      </c>
      <c r="V12" s="1">
        <v>85</v>
      </c>
      <c r="W12" s="1">
        <v>77</v>
      </c>
      <c r="X12" s="1"/>
      <c r="Y12" s="1"/>
      <c r="Z12" s="1"/>
      <c r="AA12" s="1"/>
      <c r="AB12" s="1"/>
      <c r="AC12" s="1"/>
      <c r="AD12" s="1"/>
      <c r="AE12" s="18"/>
      <c r="AF12" s="1"/>
      <c r="AG12" s="1"/>
      <c r="AH12" s="1"/>
      <c r="AI12" s="1"/>
      <c r="AJ12" s="1"/>
      <c r="AK12" s="1"/>
      <c r="AL12" s="1"/>
      <c r="AM12" s="1">
        <v>85</v>
      </c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19340</v>
      </c>
      <c r="C13" s="19" t="s">
        <v>65</v>
      </c>
      <c r="D13" s="18"/>
      <c r="E13" s="19">
        <f t="shared" si="0"/>
        <v>84</v>
      </c>
      <c r="F13" s="19" t="str">
        <f t="shared" si="1"/>
        <v>B</v>
      </c>
      <c r="G13" s="19">
        <f>IF((COUNTA(T12:AC12)&gt;0),(ROUND((AVERAGE(T13:AD13)),0)),"")</f>
        <v>84</v>
      </c>
      <c r="H13" s="19" t="str">
        <f t="shared" si="2"/>
        <v>B</v>
      </c>
      <c r="I13" s="35">
        <v>2</v>
      </c>
      <c r="J13" s="19" t="str">
        <f t="shared" si="3"/>
        <v>Memiliki kemampuan memahami Daya Hantar Listrik Larutan dan Konsep Redoks, namun perlu peningkatan pemahaman Hukum-hukum Dasar Kimia dan Stoikiometri.</v>
      </c>
      <c r="K13" s="19">
        <f t="shared" si="4"/>
        <v>85</v>
      </c>
      <c r="L13" s="19" t="str">
        <f t="shared" si="5"/>
        <v>A</v>
      </c>
      <c r="M13" s="19">
        <f t="shared" si="6"/>
        <v>85</v>
      </c>
      <c r="N13" s="19" t="str">
        <f t="shared" si="7"/>
        <v>A</v>
      </c>
      <c r="O13" s="35">
        <v>1</v>
      </c>
      <c r="P13" s="19" t="str">
        <f t="shared" si="8"/>
        <v xml:space="preserve"> Memiliki keterampilan melakukan percobaan Uji Daya Hantar Listrik Larutan, Reaksi Redoks dan Hukum Kekekalan Massa</v>
      </c>
      <c r="Q13" s="19" t="str">
        <f t="shared" si="9"/>
        <v>A</v>
      </c>
      <c r="R13" s="19" t="str">
        <f t="shared" si="10"/>
        <v/>
      </c>
      <c r="S13" s="18"/>
      <c r="T13" s="1">
        <v>81</v>
      </c>
      <c r="U13" s="1">
        <v>82</v>
      </c>
      <c r="V13" s="1">
        <v>88</v>
      </c>
      <c r="W13" s="1">
        <v>83</v>
      </c>
      <c r="X13" s="1"/>
      <c r="Y13" s="1"/>
      <c r="Z13" s="1"/>
      <c r="AA13" s="1"/>
      <c r="AB13" s="1"/>
      <c r="AC13" s="1"/>
      <c r="AD13" s="1"/>
      <c r="AE13" s="18"/>
      <c r="AF13" s="1"/>
      <c r="AG13" s="1"/>
      <c r="AH13" s="1"/>
      <c r="AI13" s="1"/>
      <c r="AJ13" s="1"/>
      <c r="AK13" s="1"/>
      <c r="AL13" s="1"/>
      <c r="AM13" s="1">
        <v>85</v>
      </c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2" t="s">
        <v>152</v>
      </c>
      <c r="FI13" s="42" t="s">
        <v>153</v>
      </c>
      <c r="FJ13" s="39">
        <v>4941</v>
      </c>
      <c r="FK13" s="39">
        <v>4951</v>
      </c>
    </row>
    <row r="14" spans="1:167">
      <c r="A14" s="19">
        <v>4</v>
      </c>
      <c r="B14" s="19">
        <v>19356</v>
      </c>
      <c r="C14" s="19" t="s">
        <v>66</v>
      </c>
      <c r="D14" s="18"/>
      <c r="E14" s="19">
        <f t="shared" si="0"/>
        <v>90</v>
      </c>
      <c r="F14" s="19" t="str">
        <f t="shared" si="1"/>
        <v>A</v>
      </c>
      <c r="G14" s="19">
        <f>IF((COUNTA(T12:AC12)&gt;0),(ROUND((AVERAGE(T14:AD14)),0)),"")</f>
        <v>90</v>
      </c>
      <c r="H14" s="19" t="str">
        <f t="shared" si="2"/>
        <v>A</v>
      </c>
      <c r="I14" s="35">
        <v>1</v>
      </c>
      <c r="J14" s="19" t="str">
        <f t="shared" si="3"/>
        <v>Memiliki kemampuan memahami Daya Hantar Listrik Larutan, Konsep Redoks dan Hukum-hukum Dasar Kimia, namun perlu peningkatan pemahaman Stoikiometri.</v>
      </c>
      <c r="K14" s="19">
        <f t="shared" si="4"/>
        <v>87</v>
      </c>
      <c r="L14" s="19" t="str">
        <f t="shared" si="5"/>
        <v>A</v>
      </c>
      <c r="M14" s="19">
        <f t="shared" si="6"/>
        <v>87</v>
      </c>
      <c r="N14" s="19" t="str">
        <f t="shared" si="7"/>
        <v>A</v>
      </c>
      <c r="O14" s="35">
        <v>1</v>
      </c>
      <c r="P14" s="19" t="str">
        <f t="shared" si="8"/>
        <v xml:space="preserve"> Memiliki keterampilan melakukan percobaan Uji Daya Hantar Listrik Larutan, Reaksi Redoks dan Hukum Kekekalan Massa</v>
      </c>
      <c r="Q14" s="19" t="str">
        <f t="shared" si="9"/>
        <v>A</v>
      </c>
      <c r="R14" s="19" t="str">
        <f t="shared" si="10"/>
        <v/>
      </c>
      <c r="S14" s="18"/>
      <c r="T14" s="1">
        <v>91</v>
      </c>
      <c r="U14" s="1">
        <v>90</v>
      </c>
      <c r="V14" s="1">
        <v>89</v>
      </c>
      <c r="W14" s="1">
        <v>90</v>
      </c>
      <c r="X14" s="1"/>
      <c r="Y14" s="1"/>
      <c r="Z14" s="1"/>
      <c r="AA14" s="1"/>
      <c r="AB14" s="1"/>
      <c r="AC14" s="1"/>
      <c r="AD14" s="1"/>
      <c r="AE14" s="18"/>
      <c r="AF14" s="1"/>
      <c r="AG14" s="1"/>
      <c r="AH14" s="1"/>
      <c r="AI14" s="1"/>
      <c r="AJ14" s="1"/>
      <c r="AK14" s="1"/>
      <c r="AL14" s="1"/>
      <c r="AM14" s="1">
        <v>87</v>
      </c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3"/>
      <c r="FI14" s="43"/>
      <c r="FJ14" s="39"/>
      <c r="FK14" s="39"/>
    </row>
    <row r="15" spans="1:167">
      <c r="A15" s="19">
        <v>5</v>
      </c>
      <c r="B15" s="19">
        <v>19372</v>
      </c>
      <c r="C15" s="19" t="s">
        <v>67</v>
      </c>
      <c r="D15" s="18"/>
      <c r="E15" s="19">
        <f t="shared" si="0"/>
        <v>91</v>
      </c>
      <c r="F15" s="19" t="str">
        <f t="shared" si="1"/>
        <v>A</v>
      </c>
      <c r="G15" s="19">
        <f>IF((COUNTA(T12:AC12)&gt;0),(ROUND((AVERAGE(T15:AD15)),0)),"")</f>
        <v>91</v>
      </c>
      <c r="H15" s="19" t="str">
        <f t="shared" si="2"/>
        <v>A</v>
      </c>
      <c r="I15" s="35">
        <v>1</v>
      </c>
      <c r="J15" s="19" t="str">
        <f t="shared" si="3"/>
        <v>Memiliki kemampuan memahami Daya Hantar Listrik Larutan, Konsep Redoks dan Hukum-hukum Dasar Kimia, namun perlu peningkatan pemahaman Stoikiometri.</v>
      </c>
      <c r="K15" s="19">
        <f t="shared" si="4"/>
        <v>85</v>
      </c>
      <c r="L15" s="19" t="str">
        <f t="shared" si="5"/>
        <v>A</v>
      </c>
      <c r="M15" s="19">
        <f t="shared" si="6"/>
        <v>85</v>
      </c>
      <c r="N15" s="19" t="str">
        <f t="shared" si="7"/>
        <v>A</v>
      </c>
      <c r="O15" s="35">
        <v>1</v>
      </c>
      <c r="P15" s="19" t="str">
        <f t="shared" si="8"/>
        <v xml:space="preserve"> Memiliki keterampilan melakukan percobaan Uji Daya Hantar Listrik Larutan, Reaksi Redoks dan Hukum Kekekalan Massa</v>
      </c>
      <c r="Q15" s="19" t="str">
        <f t="shared" si="9"/>
        <v>A</v>
      </c>
      <c r="R15" s="19" t="str">
        <f t="shared" si="10"/>
        <v/>
      </c>
      <c r="S15" s="18"/>
      <c r="T15" s="1">
        <v>92</v>
      </c>
      <c r="U15" s="1">
        <v>91</v>
      </c>
      <c r="V15" s="1">
        <v>91</v>
      </c>
      <c r="W15" s="1">
        <v>89</v>
      </c>
      <c r="X15" s="1"/>
      <c r="Y15" s="1"/>
      <c r="Z15" s="1"/>
      <c r="AA15" s="1"/>
      <c r="AB15" s="1"/>
      <c r="AC15" s="1"/>
      <c r="AD15" s="1"/>
      <c r="AE15" s="18"/>
      <c r="AF15" s="1"/>
      <c r="AG15" s="1"/>
      <c r="AH15" s="1"/>
      <c r="AI15" s="1"/>
      <c r="AJ15" s="1"/>
      <c r="AK15" s="1"/>
      <c r="AL15" s="1"/>
      <c r="AM15" s="1">
        <v>85</v>
      </c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2" t="s">
        <v>154</v>
      </c>
      <c r="FI15" s="42" t="s">
        <v>155</v>
      </c>
      <c r="FJ15" s="39">
        <v>4942</v>
      </c>
      <c r="FK15" s="39">
        <v>4952</v>
      </c>
    </row>
    <row r="16" spans="1:167">
      <c r="A16" s="19">
        <v>6</v>
      </c>
      <c r="B16" s="19">
        <v>19388</v>
      </c>
      <c r="C16" s="19" t="s">
        <v>68</v>
      </c>
      <c r="D16" s="18"/>
      <c r="E16" s="19">
        <f t="shared" si="0"/>
        <v>88</v>
      </c>
      <c r="F16" s="19" t="str">
        <f t="shared" si="1"/>
        <v>A</v>
      </c>
      <c r="G16" s="19">
        <f>IF((COUNTA(T12:AC12)&gt;0),(ROUND((AVERAGE(T16:AD16)),0)),"")</f>
        <v>88</v>
      </c>
      <c r="H16" s="19" t="str">
        <f t="shared" si="2"/>
        <v>A</v>
      </c>
      <c r="I16" s="35">
        <v>1</v>
      </c>
      <c r="J16" s="19" t="str">
        <f t="shared" si="3"/>
        <v>Memiliki kemampuan memahami Daya Hantar Listrik Larutan, Konsep Redoks dan Hukum-hukum Dasar Kimia, namun perlu peningkatan pemahaman Stoikiometri.</v>
      </c>
      <c r="K16" s="19">
        <f t="shared" si="4"/>
        <v>85</v>
      </c>
      <c r="L16" s="19" t="str">
        <f t="shared" si="5"/>
        <v>A</v>
      </c>
      <c r="M16" s="19">
        <f t="shared" si="6"/>
        <v>85</v>
      </c>
      <c r="N16" s="19" t="str">
        <f t="shared" si="7"/>
        <v>A</v>
      </c>
      <c r="O16" s="35">
        <v>1</v>
      </c>
      <c r="P16" s="19" t="str">
        <f t="shared" si="8"/>
        <v xml:space="preserve"> Memiliki keterampilan melakukan percobaan Uji Daya Hantar Listrik Larutan, Reaksi Redoks dan Hukum Kekekalan Massa</v>
      </c>
      <c r="Q16" s="19" t="str">
        <f t="shared" si="9"/>
        <v>A</v>
      </c>
      <c r="R16" s="19" t="str">
        <f t="shared" si="10"/>
        <v/>
      </c>
      <c r="S16" s="18"/>
      <c r="T16" s="1">
        <v>87</v>
      </c>
      <c r="U16" s="1">
        <v>91</v>
      </c>
      <c r="V16" s="1">
        <v>88</v>
      </c>
      <c r="W16" s="1">
        <v>86</v>
      </c>
      <c r="X16" s="1"/>
      <c r="Y16" s="1"/>
      <c r="Z16" s="1"/>
      <c r="AA16" s="1"/>
      <c r="AB16" s="1"/>
      <c r="AC16" s="1"/>
      <c r="AD16" s="1"/>
      <c r="AE16" s="18"/>
      <c r="AF16" s="1"/>
      <c r="AG16" s="1"/>
      <c r="AH16" s="1"/>
      <c r="AI16" s="1"/>
      <c r="AJ16" s="1"/>
      <c r="AK16" s="1"/>
      <c r="AL16" s="1"/>
      <c r="AM16" s="1">
        <v>85</v>
      </c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3"/>
      <c r="FI16" s="43"/>
      <c r="FJ16" s="39"/>
      <c r="FK16" s="39"/>
    </row>
    <row r="17" spans="1:167">
      <c r="A17" s="19">
        <v>7</v>
      </c>
      <c r="B17" s="19">
        <v>19404</v>
      </c>
      <c r="C17" s="19" t="s">
        <v>69</v>
      </c>
      <c r="D17" s="18"/>
      <c r="E17" s="19">
        <f t="shared" si="0"/>
        <v>81</v>
      </c>
      <c r="F17" s="19" t="str">
        <f t="shared" si="1"/>
        <v>B</v>
      </c>
      <c r="G17" s="19">
        <f>IF((COUNTA(T12:AC12)&gt;0),(ROUND((AVERAGE(T17:AD17)),0)),"")</f>
        <v>81</v>
      </c>
      <c r="H17" s="19" t="str">
        <f t="shared" si="2"/>
        <v>B</v>
      </c>
      <c r="I17" s="35">
        <v>2</v>
      </c>
      <c r="J17" s="19" t="str">
        <f t="shared" si="3"/>
        <v>Memiliki kemampuan memahami Daya Hantar Listrik Larutan dan Konsep Redoks, namun perlu peningkatan pemahaman Hukum-hukum Dasar Kimia dan Stoikiometri.</v>
      </c>
      <c r="K17" s="19">
        <f t="shared" si="4"/>
        <v>85</v>
      </c>
      <c r="L17" s="19" t="str">
        <f t="shared" si="5"/>
        <v>A</v>
      </c>
      <c r="M17" s="19">
        <f t="shared" si="6"/>
        <v>85</v>
      </c>
      <c r="N17" s="19" t="str">
        <f t="shared" si="7"/>
        <v>A</v>
      </c>
      <c r="O17" s="35">
        <v>1</v>
      </c>
      <c r="P17" s="19" t="str">
        <f t="shared" si="8"/>
        <v xml:space="preserve"> Memiliki keterampilan melakukan percobaan Uji Daya Hantar Listrik Larutan, Reaksi Redoks dan Hukum Kekekalan Massa</v>
      </c>
      <c r="Q17" s="19" t="str">
        <f t="shared" si="9"/>
        <v>A</v>
      </c>
      <c r="R17" s="19" t="str">
        <f t="shared" si="10"/>
        <v/>
      </c>
      <c r="S17" s="18"/>
      <c r="T17" s="1">
        <v>82</v>
      </c>
      <c r="U17" s="1">
        <v>78</v>
      </c>
      <c r="V17" s="1">
        <v>86</v>
      </c>
      <c r="W17" s="1">
        <v>77</v>
      </c>
      <c r="X17" s="1"/>
      <c r="Y17" s="1"/>
      <c r="Z17" s="1"/>
      <c r="AA17" s="1"/>
      <c r="AB17" s="1"/>
      <c r="AC17" s="1"/>
      <c r="AD17" s="1"/>
      <c r="AE17" s="18"/>
      <c r="AF17" s="1"/>
      <c r="AG17" s="1"/>
      <c r="AH17" s="1"/>
      <c r="AI17" s="1"/>
      <c r="AJ17" s="1"/>
      <c r="AK17" s="1"/>
      <c r="AL17" s="1"/>
      <c r="AM17" s="1">
        <v>85</v>
      </c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2" t="s">
        <v>156</v>
      </c>
      <c r="FI17" s="42" t="s">
        <v>157</v>
      </c>
      <c r="FJ17" s="39">
        <v>4943</v>
      </c>
      <c r="FK17" s="39">
        <v>4953</v>
      </c>
    </row>
    <row r="18" spans="1:167">
      <c r="A18" s="19">
        <v>8</v>
      </c>
      <c r="B18" s="19">
        <v>19420</v>
      </c>
      <c r="C18" s="19" t="s">
        <v>70</v>
      </c>
      <c r="D18" s="18"/>
      <c r="E18" s="19">
        <f t="shared" si="0"/>
        <v>90</v>
      </c>
      <c r="F18" s="19" t="str">
        <f t="shared" si="1"/>
        <v>A</v>
      </c>
      <c r="G18" s="19">
        <f>IF((COUNTA(T12:AC12)&gt;0),(ROUND((AVERAGE(T18:AD18)),0)),"")</f>
        <v>90</v>
      </c>
      <c r="H18" s="19" t="str">
        <f t="shared" si="2"/>
        <v>A</v>
      </c>
      <c r="I18" s="35">
        <v>1</v>
      </c>
      <c r="J18" s="19" t="str">
        <f t="shared" si="3"/>
        <v>Memiliki kemampuan memahami Daya Hantar Listrik Larutan, Konsep Redoks dan Hukum-hukum Dasar Kimia, namun perlu peningkatan pemahaman Stoikiometri.</v>
      </c>
      <c r="K18" s="19">
        <f t="shared" si="4"/>
        <v>86</v>
      </c>
      <c r="L18" s="19" t="str">
        <f t="shared" si="5"/>
        <v>A</v>
      </c>
      <c r="M18" s="19">
        <f t="shared" si="6"/>
        <v>86</v>
      </c>
      <c r="N18" s="19" t="str">
        <f t="shared" si="7"/>
        <v>A</v>
      </c>
      <c r="O18" s="35">
        <v>1</v>
      </c>
      <c r="P18" s="19" t="str">
        <f t="shared" si="8"/>
        <v xml:space="preserve"> Memiliki keterampilan melakukan percobaan Uji Daya Hantar Listrik Larutan, Reaksi Redoks dan Hukum Kekekalan Massa</v>
      </c>
      <c r="Q18" s="19" t="str">
        <f t="shared" si="9"/>
        <v>A</v>
      </c>
      <c r="R18" s="19" t="str">
        <f t="shared" si="10"/>
        <v/>
      </c>
      <c r="S18" s="18"/>
      <c r="T18" s="1">
        <v>91</v>
      </c>
      <c r="U18" s="1">
        <v>91</v>
      </c>
      <c r="V18" s="1">
        <v>90</v>
      </c>
      <c r="W18" s="1">
        <v>88</v>
      </c>
      <c r="X18" s="1"/>
      <c r="Y18" s="1"/>
      <c r="Z18" s="1"/>
      <c r="AA18" s="1"/>
      <c r="AB18" s="1"/>
      <c r="AC18" s="1"/>
      <c r="AD18" s="1"/>
      <c r="AE18" s="18"/>
      <c r="AF18" s="1"/>
      <c r="AG18" s="1"/>
      <c r="AH18" s="1"/>
      <c r="AI18" s="1"/>
      <c r="AJ18" s="1"/>
      <c r="AK18" s="1"/>
      <c r="AL18" s="1"/>
      <c r="AM18" s="1">
        <v>86</v>
      </c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3"/>
      <c r="FI18" s="43"/>
      <c r="FJ18" s="39"/>
      <c r="FK18" s="39"/>
    </row>
    <row r="19" spans="1:167">
      <c r="A19" s="19">
        <v>9</v>
      </c>
      <c r="B19" s="19">
        <v>19436</v>
      </c>
      <c r="C19" s="19" t="s">
        <v>71</v>
      </c>
      <c r="D19" s="18"/>
      <c r="E19" s="19">
        <f t="shared" si="0"/>
        <v>78</v>
      </c>
      <c r="F19" s="19" t="str">
        <f t="shared" si="1"/>
        <v>B</v>
      </c>
      <c r="G19" s="19">
        <f>IF((COUNTA(T12:AC12)&gt;0),(ROUND((AVERAGE(T19:AD19)),0)),"")</f>
        <v>78</v>
      </c>
      <c r="H19" s="19" t="str">
        <f t="shared" si="2"/>
        <v>B</v>
      </c>
      <c r="I19" s="35">
        <v>2</v>
      </c>
      <c r="J19" s="19" t="str">
        <f t="shared" si="3"/>
        <v>Memiliki kemampuan memahami Daya Hantar Listrik Larutan dan Konsep Redoks, namun perlu peningkatan pemahaman Hukum-hukum Dasar Kimia dan Stoikiometri.</v>
      </c>
      <c r="K19" s="19">
        <f t="shared" si="4"/>
        <v>85</v>
      </c>
      <c r="L19" s="19" t="str">
        <f t="shared" si="5"/>
        <v>A</v>
      </c>
      <c r="M19" s="19">
        <f t="shared" si="6"/>
        <v>85</v>
      </c>
      <c r="N19" s="19" t="str">
        <f t="shared" si="7"/>
        <v>A</v>
      </c>
      <c r="O19" s="35">
        <v>1</v>
      </c>
      <c r="P19" s="19" t="str">
        <f t="shared" si="8"/>
        <v xml:space="preserve"> Memiliki keterampilan melakukan percobaan Uji Daya Hantar Listrik Larutan, Reaksi Redoks dan Hukum Kekekalan Massa</v>
      </c>
      <c r="Q19" s="19" t="str">
        <f t="shared" si="9"/>
        <v>A</v>
      </c>
      <c r="R19" s="19" t="str">
        <f t="shared" si="10"/>
        <v/>
      </c>
      <c r="S19" s="18"/>
      <c r="T19" s="1">
        <v>79</v>
      </c>
      <c r="U19" s="1">
        <v>78</v>
      </c>
      <c r="V19" s="1">
        <v>78</v>
      </c>
      <c r="W19" s="1">
        <v>77</v>
      </c>
      <c r="X19" s="1"/>
      <c r="Y19" s="1"/>
      <c r="Z19" s="1"/>
      <c r="AA19" s="1"/>
      <c r="AB19" s="1"/>
      <c r="AC19" s="1"/>
      <c r="AD19" s="1"/>
      <c r="AE19" s="18"/>
      <c r="AF19" s="1"/>
      <c r="AG19" s="1"/>
      <c r="AH19" s="1"/>
      <c r="AI19" s="1"/>
      <c r="AJ19" s="1"/>
      <c r="AK19" s="1"/>
      <c r="AL19" s="1"/>
      <c r="AM19" s="1">
        <v>85</v>
      </c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2" t="s">
        <v>158</v>
      </c>
      <c r="FI19" s="42" t="s">
        <v>159</v>
      </c>
      <c r="FJ19" s="39">
        <v>4944</v>
      </c>
      <c r="FK19" s="39">
        <v>4954</v>
      </c>
    </row>
    <row r="20" spans="1:167">
      <c r="A20" s="19">
        <v>10</v>
      </c>
      <c r="B20" s="19">
        <v>19452</v>
      </c>
      <c r="C20" s="19" t="s">
        <v>72</v>
      </c>
      <c r="D20" s="18"/>
      <c r="E20" s="19">
        <f t="shared" si="0"/>
        <v>86</v>
      </c>
      <c r="F20" s="19" t="str">
        <f t="shared" si="1"/>
        <v>A</v>
      </c>
      <c r="G20" s="19">
        <f>IF((COUNTA(T12:AC12)&gt;0),(ROUND((AVERAGE(T20:AD20)),0)),"")</f>
        <v>86</v>
      </c>
      <c r="H20" s="19" t="str">
        <f t="shared" si="2"/>
        <v>A</v>
      </c>
      <c r="I20" s="35">
        <v>1</v>
      </c>
      <c r="J20" s="19" t="str">
        <f t="shared" si="3"/>
        <v>Memiliki kemampuan memahami Daya Hantar Listrik Larutan, Konsep Redoks dan Hukum-hukum Dasar Kimia, namun perlu peningkatan pemahaman Stoikiometri.</v>
      </c>
      <c r="K20" s="19">
        <f t="shared" si="4"/>
        <v>85</v>
      </c>
      <c r="L20" s="19" t="str">
        <f t="shared" si="5"/>
        <v>A</v>
      </c>
      <c r="M20" s="19">
        <f t="shared" si="6"/>
        <v>85</v>
      </c>
      <c r="N20" s="19" t="str">
        <f t="shared" si="7"/>
        <v>A</v>
      </c>
      <c r="O20" s="35">
        <v>1</v>
      </c>
      <c r="P20" s="19" t="str">
        <f t="shared" si="8"/>
        <v xml:space="preserve"> Memiliki keterampilan melakukan percobaan Uji Daya Hantar Listrik Larutan, Reaksi Redoks dan Hukum Kekekalan Massa</v>
      </c>
      <c r="Q20" s="19" t="str">
        <f t="shared" si="9"/>
        <v>A</v>
      </c>
      <c r="R20" s="19" t="str">
        <f t="shared" si="10"/>
        <v/>
      </c>
      <c r="S20" s="18"/>
      <c r="T20" s="1">
        <v>86</v>
      </c>
      <c r="U20" s="1">
        <v>83</v>
      </c>
      <c r="V20" s="1">
        <v>89</v>
      </c>
      <c r="W20" s="1">
        <v>85</v>
      </c>
      <c r="X20" s="1"/>
      <c r="Y20" s="1"/>
      <c r="Z20" s="1"/>
      <c r="AA20" s="1"/>
      <c r="AB20" s="1"/>
      <c r="AC20" s="1"/>
      <c r="AD20" s="1"/>
      <c r="AE20" s="18"/>
      <c r="AF20" s="1"/>
      <c r="AG20" s="1"/>
      <c r="AH20" s="1"/>
      <c r="AI20" s="1"/>
      <c r="AJ20" s="1"/>
      <c r="AK20" s="1"/>
      <c r="AL20" s="1"/>
      <c r="AM20" s="1">
        <v>85</v>
      </c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3"/>
      <c r="FI20" s="43"/>
      <c r="FJ20" s="39"/>
      <c r="FK20" s="39"/>
    </row>
    <row r="21" spans="1:167">
      <c r="A21" s="19">
        <v>11</v>
      </c>
      <c r="B21" s="19">
        <v>19468</v>
      </c>
      <c r="C21" s="19" t="s">
        <v>73</v>
      </c>
      <c r="D21" s="18"/>
      <c r="E21" s="19">
        <f t="shared" si="0"/>
        <v>88</v>
      </c>
      <c r="F21" s="19" t="str">
        <f t="shared" si="1"/>
        <v>A</v>
      </c>
      <c r="G21" s="19">
        <f>IF((COUNTA(T12:AC12)&gt;0),(ROUND((AVERAGE(T21:AD21)),0)),"")</f>
        <v>88</v>
      </c>
      <c r="H21" s="19" t="str">
        <f t="shared" si="2"/>
        <v>A</v>
      </c>
      <c r="I21" s="35">
        <v>1</v>
      </c>
      <c r="J21" s="19" t="str">
        <f t="shared" si="3"/>
        <v>Memiliki kemampuan memahami Daya Hantar Listrik Larutan, Konsep Redoks dan Hukum-hukum Dasar Kimia, namun perlu peningkatan pemahaman Stoikiometri.</v>
      </c>
      <c r="K21" s="19">
        <f t="shared" si="4"/>
        <v>86</v>
      </c>
      <c r="L21" s="19" t="str">
        <f t="shared" si="5"/>
        <v>A</v>
      </c>
      <c r="M21" s="19">
        <f t="shared" si="6"/>
        <v>86</v>
      </c>
      <c r="N21" s="19" t="str">
        <f t="shared" si="7"/>
        <v>A</v>
      </c>
      <c r="O21" s="35">
        <v>1</v>
      </c>
      <c r="P21" s="19" t="str">
        <f t="shared" si="8"/>
        <v xml:space="preserve"> Memiliki keterampilan melakukan percobaan Uji Daya Hantar Listrik Larutan, Reaksi Redoks dan Hukum Kekekalan Massa</v>
      </c>
      <c r="Q21" s="19" t="str">
        <f t="shared" si="9"/>
        <v>A</v>
      </c>
      <c r="R21" s="19" t="str">
        <f t="shared" si="10"/>
        <v/>
      </c>
      <c r="S21" s="18"/>
      <c r="T21" s="1">
        <v>88</v>
      </c>
      <c r="U21" s="1">
        <v>86</v>
      </c>
      <c r="V21" s="1">
        <v>89</v>
      </c>
      <c r="W21" s="1">
        <v>88</v>
      </c>
      <c r="X21" s="1"/>
      <c r="Y21" s="1"/>
      <c r="Z21" s="1"/>
      <c r="AA21" s="1"/>
      <c r="AB21" s="1"/>
      <c r="AC21" s="1"/>
      <c r="AD21" s="1"/>
      <c r="AE21" s="18"/>
      <c r="AF21" s="1"/>
      <c r="AG21" s="1"/>
      <c r="AH21" s="1"/>
      <c r="AI21" s="1"/>
      <c r="AJ21" s="1"/>
      <c r="AK21" s="1"/>
      <c r="AL21" s="1"/>
      <c r="AM21" s="1">
        <v>86</v>
      </c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4945</v>
      </c>
      <c r="FK21" s="39">
        <v>4955</v>
      </c>
    </row>
    <row r="22" spans="1:167">
      <c r="A22" s="19">
        <v>12</v>
      </c>
      <c r="B22" s="19">
        <v>19484</v>
      </c>
      <c r="C22" s="19" t="s">
        <v>74</v>
      </c>
      <c r="D22" s="18"/>
      <c r="E22" s="19">
        <f t="shared" si="0"/>
        <v>81</v>
      </c>
      <c r="F22" s="19" t="str">
        <f t="shared" si="1"/>
        <v>B</v>
      </c>
      <c r="G22" s="19">
        <f>IF((COUNTA(T12:AC12)&gt;0),(ROUND((AVERAGE(T22:AD22)),0)),"")</f>
        <v>81</v>
      </c>
      <c r="H22" s="19" t="str">
        <f t="shared" si="2"/>
        <v>B</v>
      </c>
      <c r="I22" s="35">
        <v>2</v>
      </c>
      <c r="J22" s="19" t="str">
        <f t="shared" si="3"/>
        <v>Memiliki kemampuan memahami Daya Hantar Listrik Larutan dan Konsep Redoks, namun perlu peningkatan pemahaman Hukum-hukum Dasar Kimia dan Stoikiometri.</v>
      </c>
      <c r="K22" s="19">
        <f t="shared" si="4"/>
        <v>85</v>
      </c>
      <c r="L22" s="19" t="str">
        <f t="shared" si="5"/>
        <v>A</v>
      </c>
      <c r="M22" s="19">
        <f t="shared" si="6"/>
        <v>85</v>
      </c>
      <c r="N22" s="19" t="str">
        <f t="shared" si="7"/>
        <v>A</v>
      </c>
      <c r="O22" s="35">
        <v>1</v>
      </c>
      <c r="P22" s="19" t="str">
        <f t="shared" si="8"/>
        <v xml:space="preserve"> Memiliki keterampilan melakukan percobaan Uji Daya Hantar Listrik Larutan, Reaksi Redoks dan Hukum Kekekalan Massa</v>
      </c>
      <c r="Q22" s="19" t="str">
        <f t="shared" si="9"/>
        <v>A</v>
      </c>
      <c r="R22" s="19" t="str">
        <f t="shared" si="10"/>
        <v/>
      </c>
      <c r="S22" s="18"/>
      <c r="T22" s="1">
        <v>82</v>
      </c>
      <c r="U22" s="1">
        <v>79</v>
      </c>
      <c r="V22" s="1">
        <v>79</v>
      </c>
      <c r="W22" s="1">
        <v>83</v>
      </c>
      <c r="X22" s="1"/>
      <c r="Y22" s="1"/>
      <c r="Z22" s="1"/>
      <c r="AA22" s="1"/>
      <c r="AB22" s="1"/>
      <c r="AC22" s="1"/>
      <c r="AD22" s="1"/>
      <c r="AE22" s="18"/>
      <c r="AF22" s="1"/>
      <c r="AG22" s="1"/>
      <c r="AH22" s="1"/>
      <c r="AI22" s="1"/>
      <c r="AJ22" s="1"/>
      <c r="AK22" s="1"/>
      <c r="AL22" s="1"/>
      <c r="AM22" s="1">
        <v>85</v>
      </c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>
      <c r="A23" s="19">
        <v>13</v>
      </c>
      <c r="B23" s="19">
        <v>19500</v>
      </c>
      <c r="C23" s="19" t="s">
        <v>75</v>
      </c>
      <c r="D23" s="18"/>
      <c r="E23" s="19">
        <f t="shared" si="0"/>
        <v>78</v>
      </c>
      <c r="F23" s="19" t="str">
        <f t="shared" si="1"/>
        <v>B</v>
      </c>
      <c r="G23" s="19">
        <f>IF((COUNTA(T12:AC12)&gt;0),(ROUND((AVERAGE(T23:AD23)),0)),"")</f>
        <v>78</v>
      </c>
      <c r="H23" s="19" t="str">
        <f t="shared" si="2"/>
        <v>B</v>
      </c>
      <c r="I23" s="35">
        <v>2</v>
      </c>
      <c r="J23" s="19" t="str">
        <f t="shared" si="3"/>
        <v>Memiliki kemampuan memahami Daya Hantar Listrik Larutan dan Konsep Redoks, namun perlu peningkatan pemahaman Hukum-hukum Dasar Kimia dan Stoikiometri.</v>
      </c>
      <c r="K23" s="19">
        <f t="shared" si="4"/>
        <v>85</v>
      </c>
      <c r="L23" s="19" t="str">
        <f t="shared" si="5"/>
        <v>A</v>
      </c>
      <c r="M23" s="19">
        <f t="shared" si="6"/>
        <v>85</v>
      </c>
      <c r="N23" s="19" t="str">
        <f t="shared" si="7"/>
        <v>A</v>
      </c>
      <c r="O23" s="35">
        <v>1</v>
      </c>
      <c r="P23" s="19" t="str">
        <f t="shared" si="8"/>
        <v xml:space="preserve"> Memiliki keterampilan melakukan percobaan Uji Daya Hantar Listrik Larutan, Reaksi Redoks dan Hukum Kekekalan Massa</v>
      </c>
      <c r="Q23" s="19" t="str">
        <f t="shared" si="9"/>
        <v>A</v>
      </c>
      <c r="R23" s="19" t="str">
        <f t="shared" si="10"/>
        <v/>
      </c>
      <c r="S23" s="18"/>
      <c r="T23" s="1">
        <v>78</v>
      </c>
      <c r="U23" s="1">
        <v>79</v>
      </c>
      <c r="V23" s="1">
        <v>74</v>
      </c>
      <c r="W23" s="1">
        <v>82</v>
      </c>
      <c r="X23" s="1"/>
      <c r="Y23" s="1"/>
      <c r="Z23" s="1"/>
      <c r="AA23" s="1"/>
      <c r="AB23" s="1"/>
      <c r="AC23" s="1"/>
      <c r="AD23" s="1"/>
      <c r="AE23" s="18"/>
      <c r="AF23" s="1"/>
      <c r="AG23" s="1"/>
      <c r="AH23" s="1"/>
      <c r="AI23" s="1"/>
      <c r="AJ23" s="1"/>
      <c r="AK23" s="1"/>
      <c r="AL23" s="1"/>
      <c r="AM23" s="1">
        <v>85</v>
      </c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4946</v>
      </c>
      <c r="FK23" s="39">
        <v>4956</v>
      </c>
    </row>
    <row r="24" spans="1:167">
      <c r="A24" s="19">
        <v>14</v>
      </c>
      <c r="B24" s="19">
        <v>19516</v>
      </c>
      <c r="C24" s="19" t="s">
        <v>76</v>
      </c>
      <c r="D24" s="18"/>
      <c r="E24" s="19">
        <f t="shared" si="0"/>
        <v>87</v>
      </c>
      <c r="F24" s="19" t="str">
        <f t="shared" si="1"/>
        <v>A</v>
      </c>
      <c r="G24" s="19">
        <f>IF((COUNTA(T12:AC12)&gt;0),(ROUND((AVERAGE(T24:AD24)),0)),"")</f>
        <v>87</v>
      </c>
      <c r="H24" s="19" t="str">
        <f t="shared" si="2"/>
        <v>A</v>
      </c>
      <c r="I24" s="35">
        <v>1</v>
      </c>
      <c r="J24" s="19" t="str">
        <f t="shared" si="3"/>
        <v>Memiliki kemampuan memahami Daya Hantar Listrik Larutan, Konsep Redoks dan Hukum-hukum Dasar Kimia, namun perlu peningkatan pemahaman Stoikiometri.</v>
      </c>
      <c r="K24" s="19">
        <f t="shared" si="4"/>
        <v>85</v>
      </c>
      <c r="L24" s="19" t="str">
        <f t="shared" si="5"/>
        <v>A</v>
      </c>
      <c r="M24" s="19">
        <f t="shared" si="6"/>
        <v>85</v>
      </c>
      <c r="N24" s="19" t="str">
        <f t="shared" si="7"/>
        <v>A</v>
      </c>
      <c r="O24" s="35">
        <v>1</v>
      </c>
      <c r="P24" s="19" t="str">
        <f t="shared" si="8"/>
        <v xml:space="preserve"> Memiliki keterampilan melakukan percobaan Uji Daya Hantar Listrik Larutan, Reaksi Redoks dan Hukum Kekekalan Massa</v>
      </c>
      <c r="Q24" s="19" t="str">
        <f t="shared" si="9"/>
        <v>A</v>
      </c>
      <c r="R24" s="19" t="str">
        <f t="shared" si="10"/>
        <v/>
      </c>
      <c r="S24" s="18"/>
      <c r="T24" s="1">
        <v>85</v>
      </c>
      <c r="U24" s="1">
        <v>85</v>
      </c>
      <c r="V24" s="1">
        <v>90</v>
      </c>
      <c r="W24" s="1">
        <v>87</v>
      </c>
      <c r="X24" s="1"/>
      <c r="Y24" s="1"/>
      <c r="Z24" s="1"/>
      <c r="AA24" s="1"/>
      <c r="AB24" s="1"/>
      <c r="AC24" s="1"/>
      <c r="AD24" s="1"/>
      <c r="AE24" s="18"/>
      <c r="AF24" s="1"/>
      <c r="AG24" s="1"/>
      <c r="AH24" s="1"/>
      <c r="AI24" s="1"/>
      <c r="AJ24" s="1"/>
      <c r="AK24" s="1"/>
      <c r="AL24" s="1"/>
      <c r="AM24" s="1">
        <v>85</v>
      </c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>
      <c r="A25" s="19">
        <v>15</v>
      </c>
      <c r="B25" s="19">
        <v>19532</v>
      </c>
      <c r="C25" s="19" t="s">
        <v>77</v>
      </c>
      <c r="D25" s="18"/>
      <c r="E25" s="19">
        <f t="shared" si="0"/>
        <v>85</v>
      </c>
      <c r="F25" s="19" t="str">
        <f t="shared" si="1"/>
        <v>A</v>
      </c>
      <c r="G25" s="19">
        <f>IF((COUNTA(T12:AC12)&gt;0),(ROUND((AVERAGE(T25:AD25)),0)),"")</f>
        <v>85</v>
      </c>
      <c r="H25" s="19" t="str">
        <f t="shared" si="2"/>
        <v>A</v>
      </c>
      <c r="I25" s="35">
        <v>1</v>
      </c>
      <c r="J25" s="19" t="str">
        <f t="shared" si="3"/>
        <v>Memiliki kemampuan memahami Daya Hantar Listrik Larutan, Konsep Redoks dan Hukum-hukum Dasar Kimia, namun perlu peningkatan pemahaman Stoikiometri.</v>
      </c>
      <c r="K25" s="19">
        <f t="shared" si="4"/>
        <v>85</v>
      </c>
      <c r="L25" s="19" t="str">
        <f t="shared" si="5"/>
        <v>A</v>
      </c>
      <c r="M25" s="19">
        <f t="shared" si="6"/>
        <v>85</v>
      </c>
      <c r="N25" s="19" t="str">
        <f t="shared" si="7"/>
        <v>A</v>
      </c>
      <c r="O25" s="35">
        <v>1</v>
      </c>
      <c r="P25" s="19" t="str">
        <f t="shared" si="8"/>
        <v xml:space="preserve"> Memiliki keterampilan melakukan percobaan Uji Daya Hantar Listrik Larutan, Reaksi Redoks dan Hukum Kekekalan Massa</v>
      </c>
      <c r="Q25" s="19" t="str">
        <f t="shared" si="9"/>
        <v>A</v>
      </c>
      <c r="R25" s="19" t="str">
        <f t="shared" si="10"/>
        <v/>
      </c>
      <c r="S25" s="18"/>
      <c r="T25" s="1">
        <v>86</v>
      </c>
      <c r="U25" s="1">
        <v>84</v>
      </c>
      <c r="V25" s="1">
        <v>84</v>
      </c>
      <c r="W25" s="1">
        <v>85</v>
      </c>
      <c r="X25" s="1"/>
      <c r="Y25" s="1"/>
      <c r="Z25" s="1"/>
      <c r="AA25" s="1"/>
      <c r="AB25" s="1"/>
      <c r="AC25" s="1"/>
      <c r="AD25" s="1"/>
      <c r="AE25" s="18"/>
      <c r="AF25" s="1"/>
      <c r="AG25" s="1"/>
      <c r="AH25" s="1"/>
      <c r="AI25" s="1"/>
      <c r="AJ25" s="1"/>
      <c r="AK25" s="1"/>
      <c r="AL25" s="1"/>
      <c r="AM25" s="1">
        <v>85</v>
      </c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7" t="s">
        <v>78</v>
      </c>
      <c r="FD25" s="67"/>
      <c r="FE25" s="67"/>
      <c r="FG25" s="40">
        <v>7</v>
      </c>
      <c r="FH25" s="41"/>
      <c r="FI25" s="41"/>
      <c r="FJ25" s="39">
        <v>4947</v>
      </c>
      <c r="FK25" s="39">
        <v>4957</v>
      </c>
    </row>
    <row r="26" spans="1:167">
      <c r="A26" s="19">
        <v>16</v>
      </c>
      <c r="B26" s="19">
        <v>19548</v>
      </c>
      <c r="C26" s="19" t="s">
        <v>79</v>
      </c>
      <c r="D26" s="18"/>
      <c r="E26" s="19">
        <f t="shared" si="0"/>
        <v>83</v>
      </c>
      <c r="F26" s="19" t="str">
        <f t="shared" si="1"/>
        <v>B</v>
      </c>
      <c r="G26" s="19">
        <f>IF((COUNTA(T12:AC12)&gt;0),(ROUND((AVERAGE(T26:AD26)),0)),"")</f>
        <v>83</v>
      </c>
      <c r="H26" s="19" t="str">
        <f t="shared" si="2"/>
        <v>B</v>
      </c>
      <c r="I26" s="35">
        <v>2</v>
      </c>
      <c r="J26" s="19" t="str">
        <f t="shared" si="3"/>
        <v>Memiliki kemampuan memahami Daya Hantar Listrik Larutan dan Konsep Redoks, namun perlu peningkatan pemahaman Hukum-hukum Dasar Kimia dan Stoikiometri.</v>
      </c>
      <c r="K26" s="19">
        <f t="shared" si="4"/>
        <v>85</v>
      </c>
      <c r="L26" s="19" t="str">
        <f t="shared" si="5"/>
        <v>A</v>
      </c>
      <c r="M26" s="19">
        <f t="shared" si="6"/>
        <v>85</v>
      </c>
      <c r="N26" s="19" t="str">
        <f t="shared" si="7"/>
        <v>A</v>
      </c>
      <c r="O26" s="35">
        <v>1</v>
      </c>
      <c r="P26" s="19" t="str">
        <f t="shared" si="8"/>
        <v xml:space="preserve"> Memiliki keterampilan melakukan percobaan Uji Daya Hantar Listrik Larutan, Reaksi Redoks dan Hukum Kekekalan Massa</v>
      </c>
      <c r="Q26" s="19" t="str">
        <f t="shared" si="9"/>
        <v>A</v>
      </c>
      <c r="R26" s="19" t="str">
        <f t="shared" si="10"/>
        <v/>
      </c>
      <c r="S26" s="18"/>
      <c r="T26" s="1">
        <v>79</v>
      </c>
      <c r="U26" s="1">
        <v>82</v>
      </c>
      <c r="V26" s="1">
        <v>86</v>
      </c>
      <c r="W26" s="1">
        <v>83</v>
      </c>
      <c r="X26" s="1"/>
      <c r="Y26" s="1"/>
      <c r="Z26" s="1"/>
      <c r="AA26" s="1"/>
      <c r="AB26" s="1"/>
      <c r="AC26" s="1"/>
      <c r="AD26" s="1"/>
      <c r="AE26" s="18"/>
      <c r="AF26" s="1"/>
      <c r="AG26" s="1"/>
      <c r="AH26" s="1"/>
      <c r="AI26" s="1"/>
      <c r="AJ26" s="1"/>
      <c r="AK26" s="1"/>
      <c r="AL26" s="1"/>
      <c r="AM26" s="1">
        <v>85</v>
      </c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>
      <c r="A27" s="19">
        <v>17</v>
      </c>
      <c r="B27" s="19">
        <v>19564</v>
      </c>
      <c r="C27" s="19" t="s">
        <v>80</v>
      </c>
      <c r="D27" s="18"/>
      <c r="E27" s="19">
        <f t="shared" si="0"/>
        <v>88</v>
      </c>
      <c r="F27" s="19" t="str">
        <f t="shared" si="1"/>
        <v>A</v>
      </c>
      <c r="G27" s="19">
        <f>IF((COUNTA(T12:AC12)&gt;0),(ROUND((AVERAGE(T27:AD27)),0)),"")</f>
        <v>88</v>
      </c>
      <c r="H27" s="19" t="str">
        <f t="shared" si="2"/>
        <v>A</v>
      </c>
      <c r="I27" s="35">
        <v>1</v>
      </c>
      <c r="J27" s="19" t="str">
        <f t="shared" si="3"/>
        <v>Memiliki kemampuan memahami Daya Hantar Listrik Larutan, Konsep Redoks dan Hukum-hukum Dasar Kimia, namun perlu peningkatan pemahaman Stoikiometri.</v>
      </c>
      <c r="K27" s="19">
        <f t="shared" si="4"/>
        <v>86</v>
      </c>
      <c r="L27" s="19" t="str">
        <f t="shared" si="5"/>
        <v>A</v>
      </c>
      <c r="M27" s="19">
        <f t="shared" si="6"/>
        <v>86</v>
      </c>
      <c r="N27" s="19" t="str">
        <f t="shared" si="7"/>
        <v>A</v>
      </c>
      <c r="O27" s="35">
        <v>1</v>
      </c>
      <c r="P27" s="19" t="str">
        <f t="shared" si="8"/>
        <v xml:space="preserve"> Memiliki keterampilan melakukan percobaan Uji Daya Hantar Listrik Larutan, Reaksi Redoks dan Hukum Kekekalan Massa</v>
      </c>
      <c r="Q27" s="19" t="str">
        <f t="shared" si="9"/>
        <v>A</v>
      </c>
      <c r="R27" s="19" t="str">
        <f t="shared" si="10"/>
        <v/>
      </c>
      <c r="S27" s="18"/>
      <c r="T27" s="1">
        <v>87</v>
      </c>
      <c r="U27" s="1">
        <v>90</v>
      </c>
      <c r="V27" s="1">
        <v>89</v>
      </c>
      <c r="W27" s="1">
        <v>85</v>
      </c>
      <c r="X27" s="1"/>
      <c r="Y27" s="1"/>
      <c r="Z27" s="1"/>
      <c r="AA27" s="1"/>
      <c r="AB27" s="1"/>
      <c r="AC27" s="1"/>
      <c r="AD27" s="1"/>
      <c r="AE27" s="18"/>
      <c r="AF27" s="1"/>
      <c r="AG27" s="1"/>
      <c r="AH27" s="1"/>
      <c r="AI27" s="1"/>
      <c r="AJ27" s="1"/>
      <c r="AK27" s="1"/>
      <c r="AL27" s="1"/>
      <c r="AM27" s="1">
        <v>86</v>
      </c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4948</v>
      </c>
      <c r="FK27" s="39">
        <v>4958</v>
      </c>
    </row>
    <row r="28" spans="1:167">
      <c r="A28" s="19">
        <v>18</v>
      </c>
      <c r="B28" s="19">
        <v>19580</v>
      </c>
      <c r="C28" s="19" t="s">
        <v>81</v>
      </c>
      <c r="D28" s="18"/>
      <c r="E28" s="19">
        <f t="shared" si="0"/>
        <v>82</v>
      </c>
      <c r="F28" s="19" t="str">
        <f t="shared" si="1"/>
        <v>B</v>
      </c>
      <c r="G28" s="19">
        <f>IF((COUNTA(T12:AC12)&gt;0),(ROUND((AVERAGE(T28:AD28)),0)),"")</f>
        <v>82</v>
      </c>
      <c r="H28" s="19" t="str">
        <f t="shared" si="2"/>
        <v>B</v>
      </c>
      <c r="I28" s="35">
        <v>2</v>
      </c>
      <c r="J28" s="19" t="str">
        <f t="shared" si="3"/>
        <v>Memiliki kemampuan memahami Daya Hantar Listrik Larutan dan Konsep Redoks, namun perlu peningkatan pemahaman Hukum-hukum Dasar Kimia dan Stoikiometri.</v>
      </c>
      <c r="K28" s="19">
        <f t="shared" si="4"/>
        <v>85</v>
      </c>
      <c r="L28" s="19" t="str">
        <f t="shared" si="5"/>
        <v>A</v>
      </c>
      <c r="M28" s="19">
        <f t="shared" si="6"/>
        <v>85</v>
      </c>
      <c r="N28" s="19" t="str">
        <f t="shared" si="7"/>
        <v>A</v>
      </c>
      <c r="O28" s="35">
        <v>1</v>
      </c>
      <c r="P28" s="19" t="str">
        <f t="shared" si="8"/>
        <v xml:space="preserve"> Memiliki keterampilan melakukan percobaan Uji Daya Hantar Listrik Larutan, Reaksi Redoks dan Hukum Kekekalan Massa</v>
      </c>
      <c r="Q28" s="19" t="str">
        <f t="shared" si="9"/>
        <v>A</v>
      </c>
      <c r="R28" s="19" t="str">
        <f t="shared" si="10"/>
        <v/>
      </c>
      <c r="S28" s="18"/>
      <c r="T28" s="1">
        <v>84</v>
      </c>
      <c r="U28" s="1">
        <v>76</v>
      </c>
      <c r="V28" s="1">
        <v>90</v>
      </c>
      <c r="W28" s="1">
        <v>77</v>
      </c>
      <c r="X28" s="1"/>
      <c r="Y28" s="1"/>
      <c r="Z28" s="1"/>
      <c r="AA28" s="1"/>
      <c r="AB28" s="1"/>
      <c r="AC28" s="1"/>
      <c r="AD28" s="1"/>
      <c r="AE28" s="18"/>
      <c r="AF28" s="1"/>
      <c r="AG28" s="1"/>
      <c r="AH28" s="1"/>
      <c r="AI28" s="1"/>
      <c r="AJ28" s="1"/>
      <c r="AK28" s="1"/>
      <c r="AL28" s="1"/>
      <c r="AM28" s="1">
        <v>85</v>
      </c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>
      <c r="A29" s="19">
        <v>19</v>
      </c>
      <c r="B29" s="19">
        <v>19596</v>
      </c>
      <c r="C29" s="19" t="s">
        <v>82</v>
      </c>
      <c r="D29" s="18"/>
      <c r="E29" s="19">
        <f t="shared" si="0"/>
        <v>87</v>
      </c>
      <c r="F29" s="19" t="str">
        <f t="shared" si="1"/>
        <v>A</v>
      </c>
      <c r="G29" s="19">
        <f>IF((COUNTA(T12:AC12)&gt;0),(ROUND((AVERAGE(T29:AD29)),0)),"")</f>
        <v>87</v>
      </c>
      <c r="H29" s="19" t="str">
        <f t="shared" si="2"/>
        <v>A</v>
      </c>
      <c r="I29" s="35">
        <v>1</v>
      </c>
      <c r="J29" s="19" t="str">
        <f t="shared" si="3"/>
        <v>Memiliki kemampuan memahami Daya Hantar Listrik Larutan, Konsep Redoks dan Hukum-hukum Dasar Kimia, namun perlu peningkatan pemahaman Stoikiometri.</v>
      </c>
      <c r="K29" s="19">
        <f t="shared" si="4"/>
        <v>85</v>
      </c>
      <c r="L29" s="19" t="str">
        <f t="shared" si="5"/>
        <v>A</v>
      </c>
      <c r="M29" s="19">
        <f t="shared" si="6"/>
        <v>85</v>
      </c>
      <c r="N29" s="19" t="str">
        <f t="shared" si="7"/>
        <v>A</v>
      </c>
      <c r="O29" s="35">
        <v>1</v>
      </c>
      <c r="P29" s="19" t="str">
        <f t="shared" si="8"/>
        <v xml:space="preserve"> Memiliki keterampilan melakukan percobaan Uji Daya Hantar Listrik Larutan, Reaksi Redoks dan Hukum Kekekalan Massa</v>
      </c>
      <c r="Q29" s="19" t="str">
        <f t="shared" si="9"/>
        <v>A</v>
      </c>
      <c r="R29" s="19" t="str">
        <f t="shared" si="10"/>
        <v/>
      </c>
      <c r="S29" s="18"/>
      <c r="T29" s="1">
        <v>84</v>
      </c>
      <c r="U29" s="1">
        <v>91</v>
      </c>
      <c r="V29" s="1">
        <v>88</v>
      </c>
      <c r="W29" s="1">
        <v>84</v>
      </c>
      <c r="X29" s="1"/>
      <c r="Y29" s="1"/>
      <c r="Z29" s="1"/>
      <c r="AA29" s="1"/>
      <c r="AB29" s="1"/>
      <c r="AC29" s="1"/>
      <c r="AD29" s="1"/>
      <c r="AE29" s="18"/>
      <c r="AF29" s="1"/>
      <c r="AG29" s="1"/>
      <c r="AH29" s="1"/>
      <c r="AI29" s="1"/>
      <c r="AJ29" s="1"/>
      <c r="AK29" s="1"/>
      <c r="AL29" s="1"/>
      <c r="AM29" s="1">
        <v>85</v>
      </c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4949</v>
      </c>
      <c r="FK29" s="39">
        <v>4959</v>
      </c>
    </row>
    <row r="30" spans="1:167">
      <c r="A30" s="19">
        <v>20</v>
      </c>
      <c r="B30" s="19">
        <v>19612</v>
      </c>
      <c r="C30" s="19" t="s">
        <v>83</v>
      </c>
      <c r="D30" s="18"/>
      <c r="E30" s="19">
        <f t="shared" si="0"/>
        <v>87</v>
      </c>
      <c r="F30" s="19" t="str">
        <f t="shared" si="1"/>
        <v>A</v>
      </c>
      <c r="G30" s="19">
        <f>IF((COUNTA(T12:AC12)&gt;0),(ROUND((AVERAGE(T30:AD30)),0)),"")</f>
        <v>87</v>
      </c>
      <c r="H30" s="19" t="str">
        <f t="shared" si="2"/>
        <v>A</v>
      </c>
      <c r="I30" s="35">
        <v>1</v>
      </c>
      <c r="J30" s="19" t="str">
        <f t="shared" si="3"/>
        <v>Memiliki kemampuan memahami Daya Hantar Listrik Larutan, Konsep Redoks dan Hukum-hukum Dasar Kimia, namun perlu peningkatan pemahaman Stoikiometri.</v>
      </c>
      <c r="K30" s="19">
        <f t="shared" si="4"/>
        <v>85</v>
      </c>
      <c r="L30" s="19" t="str">
        <f t="shared" si="5"/>
        <v>A</v>
      </c>
      <c r="M30" s="19">
        <f t="shared" si="6"/>
        <v>85</v>
      </c>
      <c r="N30" s="19" t="str">
        <f t="shared" si="7"/>
        <v>A</v>
      </c>
      <c r="O30" s="35">
        <v>1</v>
      </c>
      <c r="P30" s="19" t="str">
        <f t="shared" si="8"/>
        <v xml:space="preserve"> Memiliki keterampilan melakukan percobaan Uji Daya Hantar Listrik Larutan, Reaksi Redoks dan Hukum Kekekalan Massa</v>
      </c>
      <c r="Q30" s="19" t="str">
        <f t="shared" si="9"/>
        <v>A</v>
      </c>
      <c r="R30" s="19" t="str">
        <f t="shared" si="10"/>
        <v/>
      </c>
      <c r="S30" s="18"/>
      <c r="T30" s="1">
        <v>82</v>
      </c>
      <c r="U30" s="1">
        <v>90</v>
      </c>
      <c r="V30" s="1">
        <v>86</v>
      </c>
      <c r="W30" s="1">
        <v>88</v>
      </c>
      <c r="X30" s="1"/>
      <c r="Y30" s="1"/>
      <c r="Z30" s="1"/>
      <c r="AA30" s="1"/>
      <c r="AB30" s="1"/>
      <c r="AC30" s="1"/>
      <c r="AD30" s="1"/>
      <c r="AE30" s="18"/>
      <c r="AF30" s="1"/>
      <c r="AG30" s="1"/>
      <c r="AH30" s="1"/>
      <c r="AI30" s="1"/>
      <c r="AJ30" s="1"/>
      <c r="AK30" s="1"/>
      <c r="AL30" s="1"/>
      <c r="AM30" s="1">
        <v>85</v>
      </c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>
      <c r="A31" s="19">
        <v>21</v>
      </c>
      <c r="B31" s="19">
        <v>19628</v>
      </c>
      <c r="C31" s="19" t="s">
        <v>84</v>
      </c>
      <c r="D31" s="18"/>
      <c r="E31" s="19">
        <f t="shared" si="0"/>
        <v>81</v>
      </c>
      <c r="F31" s="19" t="str">
        <f t="shared" si="1"/>
        <v>B</v>
      </c>
      <c r="G31" s="19">
        <f>IF((COUNTA(T12:AC12)&gt;0),(ROUND((AVERAGE(T31:AD31)),0)),"")</f>
        <v>81</v>
      </c>
      <c r="H31" s="19" t="str">
        <f t="shared" si="2"/>
        <v>B</v>
      </c>
      <c r="I31" s="35">
        <v>2</v>
      </c>
      <c r="J31" s="19" t="str">
        <f t="shared" si="3"/>
        <v>Memiliki kemampuan memahami Daya Hantar Listrik Larutan dan Konsep Redoks, namun perlu peningkatan pemahaman Hukum-hukum Dasar Kimia dan Stoikiometri.</v>
      </c>
      <c r="K31" s="19">
        <f t="shared" si="4"/>
        <v>85</v>
      </c>
      <c r="L31" s="19" t="str">
        <f t="shared" si="5"/>
        <v>A</v>
      </c>
      <c r="M31" s="19">
        <f t="shared" si="6"/>
        <v>85</v>
      </c>
      <c r="N31" s="19" t="str">
        <f t="shared" si="7"/>
        <v>A</v>
      </c>
      <c r="O31" s="35">
        <v>1</v>
      </c>
      <c r="P31" s="19" t="str">
        <f t="shared" si="8"/>
        <v xml:space="preserve"> Memiliki keterampilan melakukan percobaan Uji Daya Hantar Listrik Larutan, Reaksi Redoks dan Hukum Kekekalan Massa</v>
      </c>
      <c r="Q31" s="19" t="str">
        <f t="shared" si="9"/>
        <v>A</v>
      </c>
      <c r="R31" s="19" t="str">
        <f t="shared" si="10"/>
        <v/>
      </c>
      <c r="S31" s="18"/>
      <c r="T31" s="1">
        <v>84</v>
      </c>
      <c r="U31" s="1">
        <v>81</v>
      </c>
      <c r="V31" s="1">
        <v>80</v>
      </c>
      <c r="W31" s="1">
        <v>80</v>
      </c>
      <c r="X31" s="1"/>
      <c r="Y31" s="1"/>
      <c r="Z31" s="1"/>
      <c r="AA31" s="1"/>
      <c r="AB31" s="1"/>
      <c r="AC31" s="1"/>
      <c r="AD31" s="1"/>
      <c r="AE31" s="18"/>
      <c r="AF31" s="1"/>
      <c r="AG31" s="1"/>
      <c r="AH31" s="1"/>
      <c r="AI31" s="1"/>
      <c r="AJ31" s="1"/>
      <c r="AK31" s="1"/>
      <c r="AL31" s="1"/>
      <c r="AM31" s="1">
        <v>85</v>
      </c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4950</v>
      </c>
      <c r="FK31" s="39">
        <v>4960</v>
      </c>
    </row>
    <row r="32" spans="1:167">
      <c r="A32" s="19">
        <v>22</v>
      </c>
      <c r="B32" s="19">
        <v>19644</v>
      </c>
      <c r="C32" s="19" t="s">
        <v>85</v>
      </c>
      <c r="D32" s="18"/>
      <c r="E32" s="19">
        <f t="shared" si="0"/>
        <v>81</v>
      </c>
      <c r="F32" s="19" t="str">
        <f t="shared" si="1"/>
        <v>B</v>
      </c>
      <c r="G32" s="19">
        <f>IF((COUNTA(T12:AC12)&gt;0),(ROUND((AVERAGE(T32:AD32)),0)),"")</f>
        <v>81</v>
      </c>
      <c r="H32" s="19" t="str">
        <f t="shared" si="2"/>
        <v>B</v>
      </c>
      <c r="I32" s="35">
        <v>2</v>
      </c>
      <c r="J32" s="19" t="str">
        <f t="shared" si="3"/>
        <v>Memiliki kemampuan memahami Daya Hantar Listrik Larutan dan Konsep Redoks, namun perlu peningkatan pemahaman Hukum-hukum Dasar Kimia dan Stoikiometri.</v>
      </c>
      <c r="K32" s="19">
        <f t="shared" si="4"/>
        <v>85</v>
      </c>
      <c r="L32" s="19" t="str">
        <f t="shared" si="5"/>
        <v>A</v>
      </c>
      <c r="M32" s="19">
        <f t="shared" si="6"/>
        <v>85</v>
      </c>
      <c r="N32" s="19" t="str">
        <f t="shared" si="7"/>
        <v>A</v>
      </c>
      <c r="O32" s="35">
        <v>1</v>
      </c>
      <c r="P32" s="19" t="str">
        <f t="shared" si="8"/>
        <v xml:space="preserve"> Memiliki keterampilan melakukan percobaan Uji Daya Hantar Listrik Larutan, Reaksi Redoks dan Hukum Kekekalan Massa</v>
      </c>
      <c r="Q32" s="19" t="str">
        <f t="shared" si="9"/>
        <v>A</v>
      </c>
      <c r="R32" s="19" t="str">
        <f t="shared" si="10"/>
        <v/>
      </c>
      <c r="S32" s="18"/>
      <c r="T32" s="1">
        <v>81</v>
      </c>
      <c r="U32" s="1">
        <v>81</v>
      </c>
      <c r="V32" s="1">
        <v>77</v>
      </c>
      <c r="W32" s="1">
        <v>85</v>
      </c>
      <c r="X32" s="1"/>
      <c r="Y32" s="1"/>
      <c r="Z32" s="1"/>
      <c r="AA32" s="1"/>
      <c r="AB32" s="1"/>
      <c r="AC32" s="1"/>
      <c r="AD32" s="1"/>
      <c r="AE32" s="18"/>
      <c r="AF32" s="1"/>
      <c r="AG32" s="1"/>
      <c r="AH32" s="1"/>
      <c r="AI32" s="1"/>
      <c r="AJ32" s="1"/>
      <c r="AK32" s="1"/>
      <c r="AL32" s="1"/>
      <c r="AM32" s="1">
        <v>85</v>
      </c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>
      <c r="A33" s="19">
        <v>23</v>
      </c>
      <c r="B33" s="19">
        <v>19660</v>
      </c>
      <c r="C33" s="19" t="s">
        <v>86</v>
      </c>
      <c r="D33" s="18"/>
      <c r="E33" s="19">
        <f t="shared" si="0"/>
        <v>89</v>
      </c>
      <c r="F33" s="19" t="str">
        <f t="shared" si="1"/>
        <v>A</v>
      </c>
      <c r="G33" s="19">
        <f>IF((COUNTA(T12:AC12)&gt;0),(ROUND((AVERAGE(T33:AD33)),0)),"")</f>
        <v>89</v>
      </c>
      <c r="H33" s="19" t="str">
        <f t="shared" si="2"/>
        <v>A</v>
      </c>
      <c r="I33" s="35">
        <v>1</v>
      </c>
      <c r="J33" s="19" t="str">
        <f t="shared" si="3"/>
        <v>Memiliki kemampuan memahami Daya Hantar Listrik Larutan, Konsep Redoks dan Hukum-hukum Dasar Kimia, namun perlu peningkatan pemahaman Stoikiometri.</v>
      </c>
      <c r="K33" s="19">
        <f t="shared" si="4"/>
        <v>86</v>
      </c>
      <c r="L33" s="19" t="str">
        <f t="shared" si="5"/>
        <v>A</v>
      </c>
      <c r="M33" s="19">
        <f t="shared" si="6"/>
        <v>86</v>
      </c>
      <c r="N33" s="19" t="str">
        <f t="shared" si="7"/>
        <v>A</v>
      </c>
      <c r="O33" s="35">
        <v>1</v>
      </c>
      <c r="P33" s="19" t="str">
        <f t="shared" si="8"/>
        <v xml:space="preserve"> Memiliki keterampilan melakukan percobaan Uji Daya Hantar Listrik Larutan, Reaksi Redoks dan Hukum Kekekalan Massa</v>
      </c>
      <c r="Q33" s="19" t="str">
        <f t="shared" si="9"/>
        <v>A</v>
      </c>
      <c r="R33" s="19" t="str">
        <f t="shared" si="10"/>
        <v/>
      </c>
      <c r="S33" s="18"/>
      <c r="T33" s="1">
        <v>90</v>
      </c>
      <c r="U33" s="1">
        <v>90</v>
      </c>
      <c r="V33" s="1">
        <v>89</v>
      </c>
      <c r="W33" s="1">
        <v>88</v>
      </c>
      <c r="X33" s="1"/>
      <c r="Y33" s="1"/>
      <c r="Z33" s="1"/>
      <c r="AA33" s="1"/>
      <c r="AB33" s="1"/>
      <c r="AC33" s="1"/>
      <c r="AD33" s="1"/>
      <c r="AE33" s="18"/>
      <c r="AF33" s="1"/>
      <c r="AG33" s="1"/>
      <c r="AH33" s="1"/>
      <c r="AI33" s="1"/>
      <c r="AJ33" s="1"/>
      <c r="AK33" s="1"/>
      <c r="AL33" s="1"/>
      <c r="AM33" s="1">
        <v>86</v>
      </c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19676</v>
      </c>
      <c r="C34" s="19" t="s">
        <v>87</v>
      </c>
      <c r="D34" s="18"/>
      <c r="E34" s="19">
        <f t="shared" si="0"/>
        <v>90</v>
      </c>
      <c r="F34" s="19" t="str">
        <f t="shared" si="1"/>
        <v>A</v>
      </c>
      <c r="G34" s="19">
        <f>IF((COUNTA(T12:AC12)&gt;0),(ROUND((AVERAGE(T34:AD34)),0)),"")</f>
        <v>90</v>
      </c>
      <c r="H34" s="19" t="str">
        <f t="shared" si="2"/>
        <v>A</v>
      </c>
      <c r="I34" s="35">
        <v>1</v>
      </c>
      <c r="J34" s="19" t="str">
        <f t="shared" si="3"/>
        <v>Memiliki kemampuan memahami Daya Hantar Listrik Larutan, Konsep Redoks dan Hukum-hukum Dasar Kimia, namun perlu peningkatan pemahaman Stoikiometri.</v>
      </c>
      <c r="K34" s="19">
        <f t="shared" si="4"/>
        <v>86</v>
      </c>
      <c r="L34" s="19" t="str">
        <f t="shared" si="5"/>
        <v>A</v>
      </c>
      <c r="M34" s="19">
        <f t="shared" si="6"/>
        <v>86</v>
      </c>
      <c r="N34" s="19" t="str">
        <f t="shared" si="7"/>
        <v>A</v>
      </c>
      <c r="O34" s="35">
        <v>1</v>
      </c>
      <c r="P34" s="19" t="str">
        <f t="shared" si="8"/>
        <v xml:space="preserve"> Memiliki keterampilan melakukan percobaan Uji Daya Hantar Listrik Larutan, Reaksi Redoks dan Hukum Kekekalan Massa</v>
      </c>
      <c r="Q34" s="19" t="str">
        <f t="shared" si="9"/>
        <v>A</v>
      </c>
      <c r="R34" s="19" t="str">
        <f t="shared" si="10"/>
        <v/>
      </c>
      <c r="S34" s="18"/>
      <c r="T34" s="1">
        <v>90</v>
      </c>
      <c r="U34" s="1">
        <v>90</v>
      </c>
      <c r="V34" s="1">
        <v>90</v>
      </c>
      <c r="W34" s="1">
        <v>90</v>
      </c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/>
      <c r="AI34" s="1"/>
      <c r="AJ34" s="1"/>
      <c r="AK34" s="1"/>
      <c r="AL34" s="1"/>
      <c r="AM34" s="1">
        <v>86</v>
      </c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19692</v>
      </c>
      <c r="C35" s="19" t="s">
        <v>88</v>
      </c>
      <c r="D35" s="18"/>
      <c r="E35" s="19">
        <f t="shared" si="0"/>
        <v>86</v>
      </c>
      <c r="F35" s="19" t="str">
        <f t="shared" si="1"/>
        <v>A</v>
      </c>
      <c r="G35" s="19">
        <f>IF((COUNTA(T12:AC12)&gt;0),(ROUND((AVERAGE(T35:AD35)),0)),"")</f>
        <v>86</v>
      </c>
      <c r="H35" s="19" t="str">
        <f t="shared" si="2"/>
        <v>A</v>
      </c>
      <c r="I35" s="35">
        <v>1</v>
      </c>
      <c r="J35" s="19" t="str">
        <f t="shared" si="3"/>
        <v>Memiliki kemampuan memahami Daya Hantar Listrik Larutan, Konsep Redoks dan Hukum-hukum Dasar Kimia, namun perlu peningkatan pemahaman Stoikiometri.</v>
      </c>
      <c r="K35" s="19">
        <f t="shared" si="4"/>
        <v>85</v>
      </c>
      <c r="L35" s="19" t="str">
        <f t="shared" si="5"/>
        <v>A</v>
      </c>
      <c r="M35" s="19">
        <f t="shared" si="6"/>
        <v>85</v>
      </c>
      <c r="N35" s="19" t="str">
        <f t="shared" si="7"/>
        <v>A</v>
      </c>
      <c r="O35" s="35">
        <v>1</v>
      </c>
      <c r="P35" s="19" t="str">
        <f t="shared" si="8"/>
        <v xml:space="preserve"> Memiliki keterampilan melakukan percobaan Uji Daya Hantar Listrik Larutan, Reaksi Redoks dan Hukum Kekekalan Massa</v>
      </c>
      <c r="Q35" s="19" t="str">
        <f t="shared" si="9"/>
        <v>A</v>
      </c>
      <c r="R35" s="19" t="str">
        <f t="shared" si="10"/>
        <v/>
      </c>
      <c r="S35" s="18"/>
      <c r="T35" s="1">
        <v>88</v>
      </c>
      <c r="U35" s="1">
        <v>86</v>
      </c>
      <c r="V35" s="1">
        <v>85</v>
      </c>
      <c r="W35" s="1">
        <v>84</v>
      </c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1"/>
      <c r="AM35" s="1">
        <v>85</v>
      </c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19708</v>
      </c>
      <c r="C36" s="19" t="s">
        <v>89</v>
      </c>
      <c r="D36" s="18"/>
      <c r="E36" s="19">
        <f t="shared" si="0"/>
        <v>91</v>
      </c>
      <c r="F36" s="19" t="str">
        <f t="shared" si="1"/>
        <v>A</v>
      </c>
      <c r="G36" s="19">
        <f>IF((COUNTA(T12:AC12)&gt;0),(ROUND((AVERAGE(T36:AD36)),0)),"")</f>
        <v>91</v>
      </c>
      <c r="H36" s="19" t="str">
        <f t="shared" si="2"/>
        <v>A</v>
      </c>
      <c r="I36" s="35">
        <v>1</v>
      </c>
      <c r="J36" s="19" t="str">
        <f t="shared" si="3"/>
        <v>Memiliki kemampuan memahami Daya Hantar Listrik Larutan, Konsep Redoks dan Hukum-hukum Dasar Kimia, namun perlu peningkatan pemahaman Stoikiometri.</v>
      </c>
      <c r="K36" s="19">
        <f t="shared" si="4"/>
        <v>87</v>
      </c>
      <c r="L36" s="19" t="str">
        <f t="shared" si="5"/>
        <v>A</v>
      </c>
      <c r="M36" s="19">
        <f t="shared" si="6"/>
        <v>87</v>
      </c>
      <c r="N36" s="19" t="str">
        <f t="shared" si="7"/>
        <v>A</v>
      </c>
      <c r="O36" s="35">
        <v>1</v>
      </c>
      <c r="P36" s="19" t="str">
        <f t="shared" si="8"/>
        <v xml:space="preserve"> Memiliki keterampilan melakukan percobaan Uji Daya Hantar Listrik Larutan, Reaksi Redoks dan Hukum Kekekalan Massa</v>
      </c>
      <c r="Q36" s="19" t="str">
        <f t="shared" si="9"/>
        <v>A</v>
      </c>
      <c r="R36" s="19" t="str">
        <f t="shared" si="10"/>
        <v/>
      </c>
      <c r="S36" s="18"/>
      <c r="T36" s="1">
        <v>90</v>
      </c>
      <c r="U36" s="1">
        <v>92</v>
      </c>
      <c r="V36" s="1">
        <v>91</v>
      </c>
      <c r="W36" s="1">
        <v>90</v>
      </c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>
        <v>87</v>
      </c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19724</v>
      </c>
      <c r="C37" s="19" t="s">
        <v>90</v>
      </c>
      <c r="D37" s="18"/>
      <c r="E37" s="19">
        <f t="shared" si="0"/>
        <v>79</v>
      </c>
      <c r="F37" s="19" t="str">
        <f t="shared" si="1"/>
        <v>B</v>
      </c>
      <c r="G37" s="19">
        <f>IF((COUNTA(T12:AC12)&gt;0),(ROUND((AVERAGE(T37:AD37)),0)),"")</f>
        <v>79</v>
      </c>
      <c r="H37" s="19" t="str">
        <f t="shared" si="2"/>
        <v>B</v>
      </c>
      <c r="I37" s="35">
        <v>2</v>
      </c>
      <c r="J37" s="19" t="str">
        <f t="shared" si="3"/>
        <v>Memiliki kemampuan memahami Daya Hantar Listrik Larutan dan Konsep Redoks, namun perlu peningkatan pemahaman Hukum-hukum Dasar Kimia dan Stoikiometri.</v>
      </c>
      <c r="K37" s="19">
        <f t="shared" si="4"/>
        <v>85</v>
      </c>
      <c r="L37" s="19" t="str">
        <f t="shared" si="5"/>
        <v>A</v>
      </c>
      <c r="M37" s="19">
        <f t="shared" si="6"/>
        <v>85</v>
      </c>
      <c r="N37" s="19" t="str">
        <f t="shared" si="7"/>
        <v>A</v>
      </c>
      <c r="O37" s="35">
        <v>1</v>
      </c>
      <c r="P37" s="19" t="str">
        <f t="shared" si="8"/>
        <v xml:space="preserve"> Memiliki keterampilan melakukan percobaan Uji Daya Hantar Listrik Larutan, Reaksi Redoks dan Hukum Kekekalan Massa</v>
      </c>
      <c r="Q37" s="19" t="str">
        <f t="shared" si="9"/>
        <v>A</v>
      </c>
      <c r="R37" s="19" t="str">
        <f t="shared" si="10"/>
        <v/>
      </c>
      <c r="S37" s="18"/>
      <c r="T37" s="1">
        <v>84</v>
      </c>
      <c r="U37" s="1">
        <v>75</v>
      </c>
      <c r="V37" s="1">
        <v>78</v>
      </c>
      <c r="W37" s="1">
        <v>80</v>
      </c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>
        <v>85</v>
      </c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19740</v>
      </c>
      <c r="C38" s="19" t="s">
        <v>91</v>
      </c>
      <c r="D38" s="18"/>
      <c r="E38" s="19">
        <f t="shared" si="0"/>
        <v>88</v>
      </c>
      <c r="F38" s="19" t="str">
        <f t="shared" si="1"/>
        <v>A</v>
      </c>
      <c r="G38" s="19">
        <f>IF((COUNTA(T12:AC12)&gt;0),(ROUND((AVERAGE(T38:AD38)),0)),"")</f>
        <v>88</v>
      </c>
      <c r="H38" s="19" t="str">
        <f t="shared" si="2"/>
        <v>A</v>
      </c>
      <c r="I38" s="35">
        <v>1</v>
      </c>
      <c r="J38" s="19" t="str">
        <f t="shared" si="3"/>
        <v>Memiliki kemampuan memahami Daya Hantar Listrik Larutan, Konsep Redoks dan Hukum-hukum Dasar Kimia, namun perlu peningkatan pemahaman Stoikiometri.</v>
      </c>
      <c r="K38" s="19">
        <f t="shared" si="4"/>
        <v>85</v>
      </c>
      <c r="L38" s="19" t="str">
        <f t="shared" si="5"/>
        <v>A</v>
      </c>
      <c r="M38" s="19">
        <f t="shared" si="6"/>
        <v>85</v>
      </c>
      <c r="N38" s="19" t="str">
        <f t="shared" si="7"/>
        <v>A</v>
      </c>
      <c r="O38" s="35">
        <v>1</v>
      </c>
      <c r="P38" s="19" t="str">
        <f t="shared" si="8"/>
        <v xml:space="preserve"> Memiliki keterampilan melakukan percobaan Uji Daya Hantar Listrik Larutan, Reaksi Redoks dan Hukum Kekekalan Massa</v>
      </c>
      <c r="Q38" s="19" t="str">
        <f t="shared" si="9"/>
        <v>A</v>
      </c>
      <c r="R38" s="19" t="str">
        <f t="shared" si="10"/>
        <v/>
      </c>
      <c r="S38" s="18"/>
      <c r="T38" s="1">
        <v>86</v>
      </c>
      <c r="U38" s="1">
        <v>87</v>
      </c>
      <c r="V38" s="1">
        <v>92</v>
      </c>
      <c r="W38" s="1">
        <v>86</v>
      </c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>
        <v>85</v>
      </c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19756</v>
      </c>
      <c r="C39" s="19" t="s">
        <v>92</v>
      </c>
      <c r="D39" s="18"/>
      <c r="E39" s="19">
        <f t="shared" si="0"/>
        <v>79</v>
      </c>
      <c r="F39" s="19" t="str">
        <f t="shared" si="1"/>
        <v>B</v>
      </c>
      <c r="G39" s="19">
        <f>IF((COUNTA(T12:AC12)&gt;0),(ROUND((AVERAGE(T39:AD39)),0)),"")</f>
        <v>79</v>
      </c>
      <c r="H39" s="19" t="str">
        <f t="shared" si="2"/>
        <v>B</v>
      </c>
      <c r="I39" s="35">
        <v>2</v>
      </c>
      <c r="J39" s="19" t="str">
        <f t="shared" si="3"/>
        <v>Memiliki kemampuan memahami Daya Hantar Listrik Larutan dan Konsep Redoks, namun perlu peningkatan pemahaman Hukum-hukum Dasar Kimia dan Stoikiometri.</v>
      </c>
      <c r="K39" s="19">
        <f t="shared" si="4"/>
        <v>85</v>
      </c>
      <c r="L39" s="19" t="str">
        <f t="shared" si="5"/>
        <v>A</v>
      </c>
      <c r="M39" s="19">
        <f t="shared" si="6"/>
        <v>85</v>
      </c>
      <c r="N39" s="19" t="str">
        <f t="shared" si="7"/>
        <v>A</v>
      </c>
      <c r="O39" s="35">
        <v>1</v>
      </c>
      <c r="P39" s="19" t="str">
        <f t="shared" si="8"/>
        <v xml:space="preserve"> Memiliki keterampilan melakukan percobaan Uji Daya Hantar Listrik Larutan, Reaksi Redoks dan Hukum Kekekalan Massa</v>
      </c>
      <c r="Q39" s="19" t="str">
        <f t="shared" si="9"/>
        <v>A</v>
      </c>
      <c r="R39" s="19" t="str">
        <f t="shared" si="10"/>
        <v/>
      </c>
      <c r="S39" s="18"/>
      <c r="T39" s="1">
        <v>79</v>
      </c>
      <c r="U39" s="1">
        <v>79</v>
      </c>
      <c r="V39" s="1">
        <v>79</v>
      </c>
      <c r="W39" s="1">
        <v>77</v>
      </c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>
        <v>85</v>
      </c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19772</v>
      </c>
      <c r="C40" s="19" t="s">
        <v>93</v>
      </c>
      <c r="D40" s="18"/>
      <c r="E40" s="19">
        <f t="shared" si="0"/>
        <v>88</v>
      </c>
      <c r="F40" s="19" t="str">
        <f t="shared" si="1"/>
        <v>A</v>
      </c>
      <c r="G40" s="19">
        <f>IF((COUNTA(T12:AC12)&gt;0),(ROUND((AVERAGE(T40:AD40)),0)),"")</f>
        <v>88</v>
      </c>
      <c r="H40" s="19" t="str">
        <f t="shared" si="2"/>
        <v>A</v>
      </c>
      <c r="I40" s="35">
        <v>1</v>
      </c>
      <c r="J40" s="19" t="str">
        <f t="shared" si="3"/>
        <v>Memiliki kemampuan memahami Daya Hantar Listrik Larutan, Konsep Redoks dan Hukum-hukum Dasar Kimia, namun perlu peningkatan pemahaman Stoikiometri.</v>
      </c>
      <c r="K40" s="19">
        <f t="shared" si="4"/>
        <v>85</v>
      </c>
      <c r="L40" s="19" t="str">
        <f t="shared" si="5"/>
        <v>A</v>
      </c>
      <c r="M40" s="19">
        <f t="shared" si="6"/>
        <v>85</v>
      </c>
      <c r="N40" s="19" t="str">
        <f t="shared" si="7"/>
        <v>A</v>
      </c>
      <c r="O40" s="35">
        <v>1</v>
      </c>
      <c r="P40" s="19" t="str">
        <f t="shared" si="8"/>
        <v xml:space="preserve"> Memiliki keterampilan melakukan percobaan Uji Daya Hantar Listrik Larutan, Reaksi Redoks dan Hukum Kekekalan Massa</v>
      </c>
      <c r="Q40" s="19" t="str">
        <f t="shared" si="9"/>
        <v>A</v>
      </c>
      <c r="R40" s="19" t="str">
        <f t="shared" si="10"/>
        <v/>
      </c>
      <c r="S40" s="18"/>
      <c r="T40" s="1">
        <v>89</v>
      </c>
      <c r="U40" s="1">
        <v>90</v>
      </c>
      <c r="V40" s="1">
        <v>88</v>
      </c>
      <c r="W40" s="1">
        <v>86</v>
      </c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>
        <v>85</v>
      </c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19788</v>
      </c>
      <c r="C41" s="19" t="s">
        <v>94</v>
      </c>
      <c r="D41" s="18"/>
      <c r="E41" s="19">
        <f t="shared" si="0"/>
        <v>84</v>
      </c>
      <c r="F41" s="19" t="str">
        <f t="shared" si="1"/>
        <v>B</v>
      </c>
      <c r="G41" s="19">
        <f>IF((COUNTA(T12:AC12)&gt;0),(ROUND((AVERAGE(T41:AD41)),0)),"")</f>
        <v>84</v>
      </c>
      <c r="H41" s="19" t="str">
        <f t="shared" si="2"/>
        <v>B</v>
      </c>
      <c r="I41" s="35">
        <v>2</v>
      </c>
      <c r="J41" s="19" t="str">
        <f t="shared" si="3"/>
        <v>Memiliki kemampuan memahami Daya Hantar Listrik Larutan dan Konsep Redoks, namun perlu peningkatan pemahaman Hukum-hukum Dasar Kimia dan Stoikiometri.</v>
      </c>
      <c r="K41" s="19">
        <f t="shared" si="4"/>
        <v>85</v>
      </c>
      <c r="L41" s="19" t="str">
        <f t="shared" si="5"/>
        <v>A</v>
      </c>
      <c r="M41" s="19">
        <f t="shared" si="6"/>
        <v>85</v>
      </c>
      <c r="N41" s="19" t="str">
        <f t="shared" si="7"/>
        <v>A</v>
      </c>
      <c r="O41" s="35">
        <v>1</v>
      </c>
      <c r="P41" s="19" t="str">
        <f t="shared" si="8"/>
        <v xml:space="preserve"> Memiliki keterampilan melakukan percobaan Uji Daya Hantar Listrik Larutan, Reaksi Redoks dan Hukum Kekekalan Massa</v>
      </c>
      <c r="Q41" s="19" t="str">
        <f t="shared" si="9"/>
        <v>A</v>
      </c>
      <c r="R41" s="19" t="str">
        <f t="shared" si="10"/>
        <v/>
      </c>
      <c r="S41" s="18"/>
      <c r="T41" s="1">
        <v>85</v>
      </c>
      <c r="U41" s="1">
        <v>85</v>
      </c>
      <c r="V41" s="1">
        <v>83</v>
      </c>
      <c r="W41" s="1">
        <v>82</v>
      </c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>
        <v>85</v>
      </c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19804</v>
      </c>
      <c r="C42" s="19" t="s">
        <v>95</v>
      </c>
      <c r="D42" s="18"/>
      <c r="E42" s="19">
        <f t="shared" si="0"/>
        <v>87</v>
      </c>
      <c r="F42" s="19" t="str">
        <f t="shared" si="1"/>
        <v>A</v>
      </c>
      <c r="G42" s="19">
        <f>IF((COUNTA(T12:AC12)&gt;0),(ROUND((AVERAGE(T42:AD42)),0)),"")</f>
        <v>87</v>
      </c>
      <c r="H42" s="19" t="str">
        <f t="shared" si="2"/>
        <v>A</v>
      </c>
      <c r="I42" s="35">
        <v>1</v>
      </c>
      <c r="J42" s="19" t="str">
        <f t="shared" si="3"/>
        <v>Memiliki kemampuan memahami Daya Hantar Listrik Larutan, Konsep Redoks dan Hukum-hukum Dasar Kimia, namun perlu peningkatan pemahaman Stoikiometri.</v>
      </c>
      <c r="K42" s="19">
        <f t="shared" si="4"/>
        <v>85</v>
      </c>
      <c r="L42" s="19" t="str">
        <f t="shared" si="5"/>
        <v>A</v>
      </c>
      <c r="M42" s="19">
        <f t="shared" si="6"/>
        <v>85</v>
      </c>
      <c r="N42" s="19" t="str">
        <f t="shared" si="7"/>
        <v>A</v>
      </c>
      <c r="O42" s="35">
        <v>1</v>
      </c>
      <c r="P42" s="19" t="str">
        <f t="shared" si="8"/>
        <v xml:space="preserve"> Memiliki keterampilan melakukan percobaan Uji Daya Hantar Listrik Larutan, Reaksi Redoks dan Hukum Kekekalan Massa</v>
      </c>
      <c r="Q42" s="19" t="str">
        <f t="shared" si="9"/>
        <v>A</v>
      </c>
      <c r="R42" s="19" t="str">
        <f t="shared" si="10"/>
        <v/>
      </c>
      <c r="S42" s="18"/>
      <c r="T42" s="1">
        <v>85</v>
      </c>
      <c r="U42" s="1">
        <v>86</v>
      </c>
      <c r="V42" s="1">
        <v>89</v>
      </c>
      <c r="W42" s="1">
        <v>87</v>
      </c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>
        <v>85</v>
      </c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19820</v>
      </c>
      <c r="C43" s="19" t="s">
        <v>96</v>
      </c>
      <c r="D43" s="18"/>
      <c r="E43" s="19">
        <f t="shared" si="0"/>
        <v>84</v>
      </c>
      <c r="F43" s="19" t="str">
        <f t="shared" si="1"/>
        <v>B</v>
      </c>
      <c r="G43" s="19">
        <f>IF((COUNTA(T12:AC12)&gt;0),(ROUND((AVERAGE(T43:AD43)),0)),"")</f>
        <v>84</v>
      </c>
      <c r="H43" s="19" t="str">
        <f t="shared" si="2"/>
        <v>B</v>
      </c>
      <c r="I43" s="35">
        <v>2</v>
      </c>
      <c r="J43" s="19" t="str">
        <f t="shared" si="3"/>
        <v>Memiliki kemampuan memahami Daya Hantar Listrik Larutan dan Konsep Redoks, namun perlu peningkatan pemahaman Hukum-hukum Dasar Kimia dan Stoikiometri.</v>
      </c>
      <c r="K43" s="19">
        <f t="shared" si="4"/>
        <v>85</v>
      </c>
      <c r="L43" s="19" t="str">
        <f t="shared" si="5"/>
        <v>A</v>
      </c>
      <c r="M43" s="19">
        <f t="shared" si="6"/>
        <v>85</v>
      </c>
      <c r="N43" s="19" t="str">
        <f t="shared" si="7"/>
        <v>A</v>
      </c>
      <c r="O43" s="35">
        <v>1</v>
      </c>
      <c r="P43" s="19" t="str">
        <f t="shared" si="8"/>
        <v xml:space="preserve"> Memiliki keterampilan melakukan percobaan Uji Daya Hantar Listrik Larutan, Reaksi Redoks dan Hukum Kekekalan Massa</v>
      </c>
      <c r="Q43" s="19" t="str">
        <f t="shared" si="9"/>
        <v>A</v>
      </c>
      <c r="R43" s="19" t="str">
        <f t="shared" si="10"/>
        <v/>
      </c>
      <c r="S43" s="18"/>
      <c r="T43" s="1">
        <v>80</v>
      </c>
      <c r="U43" s="1">
        <v>84</v>
      </c>
      <c r="V43" s="1">
        <v>84</v>
      </c>
      <c r="W43" s="1">
        <v>86</v>
      </c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>
        <v>85</v>
      </c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19836</v>
      </c>
      <c r="C44" s="19" t="s">
        <v>97</v>
      </c>
      <c r="D44" s="18"/>
      <c r="E44" s="19">
        <f t="shared" si="0"/>
        <v>79</v>
      </c>
      <c r="F44" s="19" t="str">
        <f t="shared" si="1"/>
        <v>B</v>
      </c>
      <c r="G44" s="19">
        <f>IF((COUNTA(T12:AC12)&gt;0),(ROUND((AVERAGE(T44:AD44)),0)),"")</f>
        <v>79</v>
      </c>
      <c r="H44" s="19" t="str">
        <f t="shared" si="2"/>
        <v>B</v>
      </c>
      <c r="I44" s="35">
        <v>2</v>
      </c>
      <c r="J44" s="19" t="str">
        <f t="shared" si="3"/>
        <v>Memiliki kemampuan memahami Daya Hantar Listrik Larutan dan Konsep Redoks, namun perlu peningkatan pemahaman Hukum-hukum Dasar Kimia dan Stoikiometri.</v>
      </c>
      <c r="K44" s="19">
        <f t="shared" si="4"/>
        <v>85</v>
      </c>
      <c r="L44" s="19" t="str">
        <f t="shared" si="5"/>
        <v>A</v>
      </c>
      <c r="M44" s="19">
        <f t="shared" si="6"/>
        <v>85</v>
      </c>
      <c r="N44" s="19" t="str">
        <f t="shared" si="7"/>
        <v>A</v>
      </c>
      <c r="O44" s="35">
        <v>1</v>
      </c>
      <c r="P44" s="19" t="str">
        <f t="shared" si="8"/>
        <v xml:space="preserve"> Memiliki keterampilan melakukan percobaan Uji Daya Hantar Listrik Larutan, Reaksi Redoks dan Hukum Kekekalan Massa</v>
      </c>
      <c r="Q44" s="19" t="str">
        <f t="shared" si="9"/>
        <v>A</v>
      </c>
      <c r="R44" s="19" t="str">
        <f t="shared" si="10"/>
        <v/>
      </c>
      <c r="S44" s="18"/>
      <c r="T44" s="1">
        <v>80</v>
      </c>
      <c r="U44" s="1">
        <v>77</v>
      </c>
      <c r="V44" s="1">
        <v>79</v>
      </c>
      <c r="W44" s="1">
        <v>78</v>
      </c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>
        <v>85</v>
      </c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19852</v>
      </c>
      <c r="C45" s="19" t="s">
        <v>98</v>
      </c>
      <c r="D45" s="18"/>
      <c r="E45" s="19">
        <f t="shared" si="0"/>
        <v>83</v>
      </c>
      <c r="F45" s="19" t="str">
        <f t="shared" si="1"/>
        <v>B</v>
      </c>
      <c r="G45" s="19">
        <f>IF((COUNTA(T12:AC12)&gt;0),(ROUND((AVERAGE(T45:AD45)),0)),"")</f>
        <v>83</v>
      </c>
      <c r="H45" s="19" t="str">
        <f t="shared" si="2"/>
        <v>B</v>
      </c>
      <c r="I45" s="35">
        <v>2</v>
      </c>
      <c r="J45" s="19" t="str">
        <f t="shared" si="3"/>
        <v>Memiliki kemampuan memahami Daya Hantar Listrik Larutan dan Konsep Redoks, namun perlu peningkatan pemahaman Hukum-hukum Dasar Kimia dan Stoikiometri.</v>
      </c>
      <c r="K45" s="19">
        <f t="shared" si="4"/>
        <v>85</v>
      </c>
      <c r="L45" s="19" t="str">
        <f t="shared" si="5"/>
        <v>A</v>
      </c>
      <c r="M45" s="19">
        <f t="shared" si="6"/>
        <v>85</v>
      </c>
      <c r="N45" s="19" t="str">
        <f t="shared" si="7"/>
        <v>A</v>
      </c>
      <c r="O45" s="35">
        <v>1</v>
      </c>
      <c r="P45" s="19" t="str">
        <f t="shared" si="8"/>
        <v xml:space="preserve"> Memiliki keterampilan melakukan percobaan Uji Daya Hantar Listrik Larutan, Reaksi Redoks dan Hukum Kekekalan Massa</v>
      </c>
      <c r="Q45" s="19" t="str">
        <f t="shared" si="9"/>
        <v>A</v>
      </c>
      <c r="R45" s="19" t="str">
        <f t="shared" si="10"/>
        <v/>
      </c>
      <c r="S45" s="18"/>
      <c r="T45" s="1">
        <v>79</v>
      </c>
      <c r="U45" s="1">
        <v>86</v>
      </c>
      <c r="V45" s="1">
        <v>85</v>
      </c>
      <c r="W45" s="1">
        <v>80</v>
      </c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>
        <v>85</v>
      </c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19868</v>
      </c>
      <c r="C46" s="19" t="s">
        <v>99</v>
      </c>
      <c r="D46" s="18"/>
      <c r="E46" s="19">
        <f t="shared" si="0"/>
        <v>85</v>
      </c>
      <c r="F46" s="19" t="str">
        <f t="shared" si="1"/>
        <v>A</v>
      </c>
      <c r="G46" s="19">
        <f>IF((COUNTA(T12:AC12)&gt;0),(ROUND((AVERAGE(T46:AD46)),0)),"")</f>
        <v>85</v>
      </c>
      <c r="H46" s="19" t="str">
        <f t="shared" si="2"/>
        <v>A</v>
      </c>
      <c r="I46" s="35">
        <v>1</v>
      </c>
      <c r="J46" s="19" t="str">
        <f t="shared" si="3"/>
        <v>Memiliki kemampuan memahami Daya Hantar Listrik Larutan, Konsep Redoks dan Hukum-hukum Dasar Kimia, namun perlu peningkatan pemahaman Stoikiometri.</v>
      </c>
      <c r="K46" s="19">
        <f t="shared" si="4"/>
        <v>85</v>
      </c>
      <c r="L46" s="19" t="str">
        <f t="shared" si="5"/>
        <v>A</v>
      </c>
      <c r="M46" s="19">
        <f t="shared" si="6"/>
        <v>85</v>
      </c>
      <c r="N46" s="19" t="str">
        <f t="shared" si="7"/>
        <v>A</v>
      </c>
      <c r="O46" s="35">
        <v>1</v>
      </c>
      <c r="P46" s="19" t="str">
        <f t="shared" si="8"/>
        <v xml:space="preserve"> Memiliki keterampilan melakukan percobaan Uji Daya Hantar Listrik Larutan, Reaksi Redoks dan Hukum Kekekalan Massa</v>
      </c>
      <c r="Q46" s="19" t="str">
        <f t="shared" si="9"/>
        <v>A</v>
      </c>
      <c r="R46" s="19" t="str">
        <f t="shared" si="10"/>
        <v/>
      </c>
      <c r="S46" s="18"/>
      <c r="T46" s="1">
        <v>86</v>
      </c>
      <c r="U46" s="1">
        <v>86</v>
      </c>
      <c r="V46" s="1">
        <v>82</v>
      </c>
      <c r="W46" s="1">
        <v>84</v>
      </c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>
        <v>85</v>
      </c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33857</v>
      </c>
      <c r="C47" s="19" t="s">
        <v>100</v>
      </c>
      <c r="D47" s="18"/>
      <c r="E47" s="19">
        <f t="shared" si="0"/>
        <v>72</v>
      </c>
      <c r="F47" s="19" t="str">
        <f t="shared" si="1"/>
        <v>C</v>
      </c>
      <c r="G47" s="19">
        <f>IF((COUNTA(T12:AC12)&gt;0),(ROUND((AVERAGE(T47:AD47)),0)),"")</f>
        <v>72</v>
      </c>
      <c r="H47" s="19" t="str">
        <f t="shared" si="2"/>
        <v>C</v>
      </c>
      <c r="I47" s="35">
        <v>3</v>
      </c>
      <c r="J47" s="19" t="str">
        <f t="shared" si="3"/>
        <v>Memiliki kemampuan memahami Daya Hantar Listrik Larutan, namun perlu peningkatan pemahaman Konsep Redoks, Hukum-hukum Dasar Kimia dan Stoikiometri.</v>
      </c>
      <c r="K47" s="19">
        <f t="shared" si="4"/>
        <v>85</v>
      </c>
      <c r="L47" s="19" t="str">
        <f t="shared" si="5"/>
        <v>A</v>
      </c>
      <c r="M47" s="19">
        <f t="shared" si="6"/>
        <v>85</v>
      </c>
      <c r="N47" s="19" t="str">
        <f t="shared" si="7"/>
        <v>A</v>
      </c>
      <c r="O47" s="35">
        <v>1</v>
      </c>
      <c r="P47" s="19" t="str">
        <f t="shared" si="8"/>
        <v xml:space="preserve"> Memiliki keterampilan melakukan percobaan Uji Daya Hantar Listrik Larutan, Reaksi Redoks dan Hukum Kekekalan Massa</v>
      </c>
      <c r="Q47" s="19" t="str">
        <f t="shared" si="9"/>
        <v>A</v>
      </c>
      <c r="R47" s="19" t="str">
        <f t="shared" si="10"/>
        <v/>
      </c>
      <c r="S47" s="18"/>
      <c r="T47" s="1">
        <v>74</v>
      </c>
      <c r="U47" s="1">
        <v>71</v>
      </c>
      <c r="V47" s="1">
        <v>73</v>
      </c>
      <c r="W47" s="1">
        <v>70</v>
      </c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>
        <v>85</v>
      </c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>
        <v>38</v>
      </c>
      <c r="B48" s="19">
        <v>33888</v>
      </c>
      <c r="C48" s="19" t="s">
        <v>101</v>
      </c>
      <c r="D48" s="18"/>
      <c r="E48" s="19">
        <f t="shared" si="0"/>
        <v>75</v>
      </c>
      <c r="F48" s="19" t="str">
        <f t="shared" si="1"/>
        <v>C</v>
      </c>
      <c r="G48" s="19">
        <f>IF((COUNTA(T12:AC12)&gt;0),(ROUND((AVERAGE(T48:AD48)),0)),"")</f>
        <v>75</v>
      </c>
      <c r="H48" s="19" t="str">
        <f t="shared" si="2"/>
        <v>C</v>
      </c>
      <c r="I48" s="35">
        <v>3</v>
      </c>
      <c r="J48" s="19" t="str">
        <f t="shared" si="3"/>
        <v>Memiliki kemampuan memahami Daya Hantar Listrik Larutan, namun perlu peningkatan pemahaman Konsep Redoks, Hukum-hukum Dasar Kimia dan Stoikiometri.</v>
      </c>
      <c r="K48" s="19">
        <f t="shared" si="4"/>
        <v>85</v>
      </c>
      <c r="L48" s="19" t="str">
        <f t="shared" si="5"/>
        <v>A</v>
      </c>
      <c r="M48" s="19">
        <f t="shared" si="6"/>
        <v>85</v>
      </c>
      <c r="N48" s="19" t="str">
        <f t="shared" si="7"/>
        <v>A</v>
      </c>
      <c r="O48" s="35">
        <v>1</v>
      </c>
      <c r="P48" s="19" t="str">
        <f t="shared" si="8"/>
        <v xml:space="preserve"> Memiliki keterampilan melakukan percobaan Uji Daya Hantar Listrik Larutan, Reaksi Redoks dan Hukum Kekekalan Massa</v>
      </c>
      <c r="Q48" s="19" t="str">
        <f t="shared" si="9"/>
        <v>A</v>
      </c>
      <c r="R48" s="19" t="str">
        <f t="shared" si="10"/>
        <v/>
      </c>
      <c r="S48" s="18"/>
      <c r="T48" s="1">
        <v>71</v>
      </c>
      <c r="U48" s="1">
        <v>71</v>
      </c>
      <c r="V48" s="1">
        <v>78</v>
      </c>
      <c r="W48" s="1">
        <v>80</v>
      </c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>
        <v>85</v>
      </c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8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/>
      <c r="G52" s="76" t="s">
        <v>103</v>
      </c>
      <c r="H52" s="76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/>
      <c r="G53" s="76" t="s">
        <v>106</v>
      </c>
      <c r="H53" s="76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76" t="s">
        <v>108</v>
      </c>
      <c r="H54" s="76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76" t="s">
        <v>109</v>
      </c>
      <c r="H55" s="76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xWindow="1232" yWindow="175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H27" activePane="bottomRight" state="frozen"/>
      <selection pane="topRight"/>
      <selection pane="bottomLeft"/>
      <selection pane="bottomRight" activeCell="I27" sqref="I27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186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186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42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8" t="s">
        <v>14</v>
      </c>
      <c r="B8" s="49" t="s">
        <v>15</v>
      </c>
      <c r="C8" s="48" t="s">
        <v>16</v>
      </c>
      <c r="D8" s="18"/>
      <c r="E8" s="58" t="s">
        <v>17</v>
      </c>
      <c r="F8" s="59"/>
      <c r="G8" s="59"/>
      <c r="H8" s="59"/>
      <c r="I8" s="59"/>
      <c r="J8" s="60"/>
      <c r="K8" s="55" t="s">
        <v>18</v>
      </c>
      <c r="L8" s="56"/>
      <c r="M8" s="56"/>
      <c r="N8" s="56"/>
      <c r="O8" s="56"/>
      <c r="P8" s="57"/>
      <c r="Q8" s="73" t="s">
        <v>19</v>
      </c>
      <c r="R8" s="73"/>
      <c r="S8" s="18"/>
      <c r="T8" s="72" t="s">
        <v>20</v>
      </c>
      <c r="U8" s="72"/>
      <c r="V8" s="72"/>
      <c r="W8" s="72"/>
      <c r="X8" s="72"/>
      <c r="Y8" s="72"/>
      <c r="Z8" s="72"/>
      <c r="AA8" s="72"/>
      <c r="AB8" s="72"/>
      <c r="AC8" s="72"/>
      <c r="AD8" s="72"/>
      <c r="AE8" s="33"/>
      <c r="AF8" s="52" t="s">
        <v>21</v>
      </c>
      <c r="AG8" s="52"/>
      <c r="AH8" s="52"/>
      <c r="AI8" s="52"/>
      <c r="AJ8" s="52"/>
      <c r="AK8" s="52"/>
      <c r="AL8" s="52"/>
      <c r="AM8" s="52"/>
      <c r="AN8" s="52"/>
      <c r="AO8" s="52"/>
      <c r="AP8" s="33"/>
      <c r="AQ8" s="69" t="s">
        <v>19</v>
      </c>
      <c r="AR8" s="69"/>
      <c r="AS8" s="69"/>
      <c r="AT8" s="69"/>
      <c r="AU8" s="69"/>
      <c r="AV8" s="69"/>
      <c r="AW8" s="69"/>
      <c r="AX8" s="69"/>
      <c r="AY8" s="69"/>
      <c r="AZ8" s="69"/>
      <c r="BA8" s="70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8"/>
      <c r="B9" s="49"/>
      <c r="C9" s="48"/>
      <c r="D9" s="18"/>
      <c r="E9" s="72" t="s">
        <v>22</v>
      </c>
      <c r="F9" s="72"/>
      <c r="G9" s="61" t="s">
        <v>23</v>
      </c>
      <c r="H9" s="62"/>
      <c r="I9" s="62"/>
      <c r="J9" s="63"/>
      <c r="K9" s="52" t="s">
        <v>22</v>
      </c>
      <c r="L9" s="52"/>
      <c r="M9" s="64" t="s">
        <v>23</v>
      </c>
      <c r="N9" s="65"/>
      <c r="O9" s="65"/>
      <c r="P9" s="66"/>
      <c r="Q9" s="53" t="s">
        <v>22</v>
      </c>
      <c r="R9" s="53" t="s">
        <v>23</v>
      </c>
      <c r="S9" s="18"/>
      <c r="T9" s="74" t="s">
        <v>24</v>
      </c>
      <c r="U9" s="74" t="s">
        <v>25</v>
      </c>
      <c r="V9" s="74" t="s">
        <v>26</v>
      </c>
      <c r="W9" s="74" t="s">
        <v>27</v>
      </c>
      <c r="X9" s="74" t="s">
        <v>28</v>
      </c>
      <c r="Y9" s="74" t="s">
        <v>29</v>
      </c>
      <c r="Z9" s="74" t="s">
        <v>30</v>
      </c>
      <c r="AA9" s="74" t="s">
        <v>31</v>
      </c>
      <c r="AB9" s="74" t="s">
        <v>32</v>
      </c>
      <c r="AC9" s="74" t="s">
        <v>33</v>
      </c>
      <c r="AD9" s="71" t="s">
        <v>34</v>
      </c>
      <c r="AE9" s="33"/>
      <c r="AF9" s="44" t="s">
        <v>35</v>
      </c>
      <c r="AG9" s="44" t="s">
        <v>36</v>
      </c>
      <c r="AH9" s="44" t="s">
        <v>37</v>
      </c>
      <c r="AI9" s="44" t="s">
        <v>38</v>
      </c>
      <c r="AJ9" s="44" t="s">
        <v>39</v>
      </c>
      <c r="AK9" s="44" t="s">
        <v>40</v>
      </c>
      <c r="AL9" s="44" t="s">
        <v>41</v>
      </c>
      <c r="AM9" s="44" t="s">
        <v>42</v>
      </c>
      <c r="AN9" s="44" t="s">
        <v>43</v>
      </c>
      <c r="AO9" s="44" t="s">
        <v>44</v>
      </c>
      <c r="AP9" s="33"/>
      <c r="AQ9" s="68" t="s">
        <v>45</v>
      </c>
      <c r="AR9" s="68"/>
      <c r="AS9" s="68" t="s">
        <v>46</v>
      </c>
      <c r="AT9" s="68"/>
      <c r="AU9" s="68" t="s">
        <v>47</v>
      </c>
      <c r="AV9" s="68"/>
      <c r="AW9" s="68"/>
      <c r="AX9" s="68" t="s">
        <v>48</v>
      </c>
      <c r="AY9" s="68"/>
      <c r="AZ9" s="68"/>
      <c r="BA9" s="7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8"/>
      <c r="B10" s="49"/>
      <c r="C10" s="48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4"/>
      <c r="R10" s="54"/>
      <c r="S10" s="18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1"/>
      <c r="AE10" s="33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7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19883</v>
      </c>
      <c r="C11" s="19" t="s">
        <v>116</v>
      </c>
      <c r="D11" s="18"/>
      <c r="E11" s="19">
        <f t="shared" ref="E11:E50" si="0">IF((COUNTA(T11:AA11)&gt;0),(ROUND( AVERAGE(T11:AA11),0)),"")</f>
        <v>91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91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Daya Hantar Listrik Larutan, Konsep Redoks dan Hukum-hukum Dasar Kimia, namun perlu peningkatan pemahaman Stoikiometri.</v>
      </c>
      <c r="K11" s="19">
        <f t="shared" ref="K11:K50" si="4">IF((COUNTA(AF11:AN11)&gt;0),AVERAGE(AF11:AN11),"")</f>
        <v>85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85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 xml:space="preserve"> Memiliki keterampilan melakukan percobaan Uji Daya Hantar Listrik Larutan, Reaksi Redoks dan Hukum Kekekalan Massa</v>
      </c>
      <c r="Q11" s="19" t="str">
        <f t="shared" ref="Q11:Q50" si="9">IF(COUNTA(BA11)=1,BA11,"")</f>
        <v>A</v>
      </c>
      <c r="R11" s="19" t="str">
        <f t="shared" ref="R11:R50" si="10">IF(AND(COUNTA(BA11)=1,COUNTA(AD11)=1),BA11,"")</f>
        <v/>
      </c>
      <c r="S11" s="18"/>
      <c r="T11" s="1">
        <v>96</v>
      </c>
      <c r="U11" s="1">
        <v>92</v>
      </c>
      <c r="V11" s="1">
        <v>88</v>
      </c>
      <c r="W11" s="1">
        <v>86</v>
      </c>
      <c r="X11" s="1"/>
      <c r="Y11" s="1"/>
      <c r="Z11" s="1"/>
      <c r="AA11" s="1"/>
      <c r="AB11" s="1"/>
      <c r="AC11" s="1"/>
      <c r="AD11" s="1"/>
      <c r="AE11" s="18"/>
      <c r="AF11" s="1"/>
      <c r="AG11" s="1"/>
      <c r="AH11" s="1"/>
      <c r="AI11" s="1"/>
      <c r="AJ11" s="1"/>
      <c r="AK11" s="1"/>
      <c r="AL11" s="1"/>
      <c r="AM11" s="1">
        <v>85</v>
      </c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54</v>
      </c>
      <c r="FD11" s="47"/>
      <c r="FE11" s="47"/>
      <c r="FG11" s="46" t="s">
        <v>55</v>
      </c>
      <c r="FH11" s="46"/>
      <c r="FI11" s="46"/>
    </row>
    <row r="12" spans="1:167">
      <c r="A12" s="19">
        <v>2</v>
      </c>
      <c r="B12" s="19">
        <v>19899</v>
      </c>
      <c r="C12" s="19" t="s">
        <v>117</v>
      </c>
      <c r="D12" s="18"/>
      <c r="E12" s="19">
        <f t="shared" si="0"/>
        <v>83</v>
      </c>
      <c r="F12" s="19" t="str">
        <f t="shared" si="1"/>
        <v>B</v>
      </c>
      <c r="G12" s="19">
        <f>IF((COUNTA(T12:AC12)&gt;0),(ROUND((AVERAGE(T12:AD12)),0)),"")</f>
        <v>83</v>
      </c>
      <c r="H12" s="19" t="str">
        <f t="shared" si="2"/>
        <v>B</v>
      </c>
      <c r="I12" s="35">
        <v>2</v>
      </c>
      <c r="J12" s="19" t="str">
        <f t="shared" si="3"/>
        <v>Memiliki kemampuan memahami Daya Hantar Listrik Larutan dan Konsep Redoks, namun perlu peningkatan pemahaman Hukum-hukum Dasar Kimia dan Stoikiometri.</v>
      </c>
      <c r="K12" s="19">
        <f t="shared" si="4"/>
        <v>85</v>
      </c>
      <c r="L12" s="19" t="str">
        <f t="shared" si="5"/>
        <v>A</v>
      </c>
      <c r="M12" s="19">
        <f t="shared" si="6"/>
        <v>85</v>
      </c>
      <c r="N12" s="19" t="str">
        <f t="shared" si="7"/>
        <v>A</v>
      </c>
      <c r="O12" s="35">
        <v>1</v>
      </c>
      <c r="P12" s="19" t="str">
        <f t="shared" si="8"/>
        <v xml:space="preserve"> Memiliki keterampilan melakukan percobaan Uji Daya Hantar Listrik Larutan, Reaksi Redoks dan Hukum Kekekalan Massa</v>
      </c>
      <c r="Q12" s="19" t="str">
        <f t="shared" si="9"/>
        <v>A</v>
      </c>
      <c r="R12" s="19" t="str">
        <f t="shared" si="10"/>
        <v/>
      </c>
      <c r="S12" s="18"/>
      <c r="T12" s="1">
        <v>92</v>
      </c>
      <c r="U12" s="1">
        <v>82</v>
      </c>
      <c r="V12" s="1">
        <v>79</v>
      </c>
      <c r="W12" s="1">
        <v>80</v>
      </c>
      <c r="X12" s="1"/>
      <c r="Y12" s="1"/>
      <c r="Z12" s="1"/>
      <c r="AA12" s="1"/>
      <c r="AB12" s="1"/>
      <c r="AC12" s="1"/>
      <c r="AD12" s="1"/>
      <c r="AE12" s="18"/>
      <c r="AF12" s="1"/>
      <c r="AG12" s="1"/>
      <c r="AH12" s="1"/>
      <c r="AI12" s="1"/>
      <c r="AJ12" s="1"/>
      <c r="AK12" s="1"/>
      <c r="AL12" s="1"/>
      <c r="AM12" s="1">
        <v>85</v>
      </c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19915</v>
      </c>
      <c r="C13" s="19" t="s">
        <v>118</v>
      </c>
      <c r="D13" s="18"/>
      <c r="E13" s="19">
        <f t="shared" si="0"/>
        <v>94</v>
      </c>
      <c r="F13" s="19" t="str">
        <f t="shared" si="1"/>
        <v>A</v>
      </c>
      <c r="G13" s="19">
        <f>IF((COUNTA(T12:AC12)&gt;0),(ROUND((AVERAGE(T13:AD13)),0)),"")</f>
        <v>94</v>
      </c>
      <c r="H13" s="19" t="str">
        <f t="shared" si="2"/>
        <v>A</v>
      </c>
      <c r="I13" s="35">
        <v>1</v>
      </c>
      <c r="J13" s="19" t="str">
        <f t="shared" si="3"/>
        <v>Memiliki kemampuan memahami Daya Hantar Listrik Larutan, Konsep Redoks dan Hukum-hukum Dasar Kimia, namun perlu peningkatan pemahaman Stoikiometri.</v>
      </c>
      <c r="K13" s="19">
        <f t="shared" si="4"/>
        <v>86</v>
      </c>
      <c r="L13" s="19" t="str">
        <f t="shared" si="5"/>
        <v>A</v>
      </c>
      <c r="M13" s="19">
        <f t="shared" si="6"/>
        <v>86</v>
      </c>
      <c r="N13" s="19" t="str">
        <f t="shared" si="7"/>
        <v>A</v>
      </c>
      <c r="O13" s="35">
        <v>1</v>
      </c>
      <c r="P13" s="19" t="str">
        <f t="shared" si="8"/>
        <v xml:space="preserve"> Memiliki keterampilan melakukan percobaan Uji Daya Hantar Listrik Larutan, Reaksi Redoks dan Hukum Kekekalan Massa</v>
      </c>
      <c r="Q13" s="19" t="str">
        <f t="shared" si="9"/>
        <v>A</v>
      </c>
      <c r="R13" s="19" t="str">
        <f t="shared" si="10"/>
        <v/>
      </c>
      <c r="S13" s="18"/>
      <c r="T13" s="1">
        <v>96</v>
      </c>
      <c r="U13" s="1">
        <v>95</v>
      </c>
      <c r="V13" s="1">
        <v>94</v>
      </c>
      <c r="W13" s="1">
        <v>92</v>
      </c>
      <c r="X13" s="1"/>
      <c r="Y13" s="1"/>
      <c r="Z13" s="1"/>
      <c r="AA13" s="1"/>
      <c r="AB13" s="1"/>
      <c r="AC13" s="1"/>
      <c r="AD13" s="1"/>
      <c r="AE13" s="18"/>
      <c r="AF13" s="1"/>
      <c r="AG13" s="1"/>
      <c r="AH13" s="1"/>
      <c r="AI13" s="1"/>
      <c r="AJ13" s="1"/>
      <c r="AK13" s="1"/>
      <c r="AL13" s="1"/>
      <c r="AM13" s="1">
        <v>86</v>
      </c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2" t="s">
        <v>152</v>
      </c>
      <c r="FI13" s="42" t="s">
        <v>153</v>
      </c>
      <c r="FJ13" s="39">
        <v>4961</v>
      </c>
      <c r="FK13" s="39">
        <v>4971</v>
      </c>
    </row>
    <row r="14" spans="1:167">
      <c r="A14" s="19">
        <v>4</v>
      </c>
      <c r="B14" s="19">
        <v>19931</v>
      </c>
      <c r="C14" s="19" t="s">
        <v>119</v>
      </c>
      <c r="D14" s="18"/>
      <c r="E14" s="19">
        <f t="shared" si="0"/>
        <v>79</v>
      </c>
      <c r="F14" s="19" t="str">
        <f t="shared" si="1"/>
        <v>B</v>
      </c>
      <c r="G14" s="19">
        <f>IF((COUNTA(T12:AC12)&gt;0),(ROUND((AVERAGE(T14:AD14)),0)),"")</f>
        <v>79</v>
      </c>
      <c r="H14" s="19" t="str">
        <f t="shared" si="2"/>
        <v>B</v>
      </c>
      <c r="I14" s="35">
        <v>2</v>
      </c>
      <c r="J14" s="19" t="str">
        <f t="shared" si="3"/>
        <v>Memiliki kemampuan memahami Daya Hantar Listrik Larutan dan Konsep Redoks, namun perlu peningkatan pemahaman Hukum-hukum Dasar Kimia dan Stoikiometri.</v>
      </c>
      <c r="K14" s="19">
        <f t="shared" si="4"/>
        <v>85</v>
      </c>
      <c r="L14" s="19" t="str">
        <f t="shared" si="5"/>
        <v>A</v>
      </c>
      <c r="M14" s="19">
        <f t="shared" si="6"/>
        <v>85</v>
      </c>
      <c r="N14" s="19" t="str">
        <f t="shared" si="7"/>
        <v>A</v>
      </c>
      <c r="O14" s="35">
        <v>1</v>
      </c>
      <c r="P14" s="19" t="str">
        <f t="shared" si="8"/>
        <v xml:space="preserve"> Memiliki keterampilan melakukan percobaan Uji Daya Hantar Listrik Larutan, Reaksi Redoks dan Hukum Kekekalan Massa</v>
      </c>
      <c r="Q14" s="19" t="str">
        <f t="shared" si="9"/>
        <v>A</v>
      </c>
      <c r="R14" s="19" t="str">
        <f t="shared" si="10"/>
        <v/>
      </c>
      <c r="S14" s="18"/>
      <c r="T14" s="1">
        <v>78</v>
      </c>
      <c r="U14" s="1">
        <v>81</v>
      </c>
      <c r="V14" s="1">
        <v>79</v>
      </c>
      <c r="W14" s="1">
        <v>77</v>
      </c>
      <c r="X14" s="1"/>
      <c r="Y14" s="1"/>
      <c r="Z14" s="1"/>
      <c r="AA14" s="1"/>
      <c r="AB14" s="1"/>
      <c r="AC14" s="1"/>
      <c r="AD14" s="1"/>
      <c r="AE14" s="18"/>
      <c r="AF14" s="1"/>
      <c r="AG14" s="1"/>
      <c r="AH14" s="1"/>
      <c r="AI14" s="1"/>
      <c r="AJ14" s="1"/>
      <c r="AK14" s="1"/>
      <c r="AL14" s="1"/>
      <c r="AM14" s="1">
        <v>85</v>
      </c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3"/>
      <c r="FI14" s="43"/>
      <c r="FJ14" s="39"/>
      <c r="FK14" s="39"/>
    </row>
    <row r="15" spans="1:167">
      <c r="A15" s="19">
        <v>5</v>
      </c>
      <c r="B15" s="19">
        <v>19947</v>
      </c>
      <c r="C15" s="19" t="s">
        <v>120</v>
      </c>
      <c r="D15" s="18"/>
      <c r="E15" s="19">
        <f t="shared" si="0"/>
        <v>77</v>
      </c>
      <c r="F15" s="19" t="str">
        <f t="shared" si="1"/>
        <v>B</v>
      </c>
      <c r="G15" s="19">
        <f>IF((COUNTA(T12:AC12)&gt;0),(ROUND((AVERAGE(T15:AD15)),0)),"")</f>
        <v>77</v>
      </c>
      <c r="H15" s="19" t="str">
        <f t="shared" si="2"/>
        <v>B</v>
      </c>
      <c r="I15" s="35">
        <v>2</v>
      </c>
      <c r="J15" s="19" t="str">
        <f t="shared" si="3"/>
        <v>Memiliki kemampuan memahami Daya Hantar Listrik Larutan dan Konsep Redoks, namun perlu peningkatan pemahaman Hukum-hukum Dasar Kimia dan Stoikiometri.</v>
      </c>
      <c r="K15" s="19">
        <f t="shared" si="4"/>
        <v>85</v>
      </c>
      <c r="L15" s="19" t="str">
        <f t="shared" si="5"/>
        <v>A</v>
      </c>
      <c r="M15" s="19">
        <f t="shared" si="6"/>
        <v>85</v>
      </c>
      <c r="N15" s="19" t="str">
        <f t="shared" si="7"/>
        <v>A</v>
      </c>
      <c r="O15" s="35">
        <v>1</v>
      </c>
      <c r="P15" s="19" t="str">
        <f t="shared" si="8"/>
        <v xml:space="preserve"> Memiliki keterampilan melakukan percobaan Uji Daya Hantar Listrik Larutan, Reaksi Redoks dan Hukum Kekekalan Massa</v>
      </c>
      <c r="Q15" s="19" t="str">
        <f t="shared" si="9"/>
        <v>A</v>
      </c>
      <c r="R15" s="19" t="str">
        <f t="shared" si="10"/>
        <v/>
      </c>
      <c r="S15" s="18"/>
      <c r="T15" s="1">
        <v>73</v>
      </c>
      <c r="U15" s="1">
        <v>81</v>
      </c>
      <c r="V15" s="1">
        <v>76</v>
      </c>
      <c r="W15" s="1">
        <v>76</v>
      </c>
      <c r="X15" s="1"/>
      <c r="Y15" s="1"/>
      <c r="Z15" s="1"/>
      <c r="AA15" s="1"/>
      <c r="AB15" s="1"/>
      <c r="AC15" s="1"/>
      <c r="AD15" s="1"/>
      <c r="AE15" s="18"/>
      <c r="AF15" s="1"/>
      <c r="AG15" s="1"/>
      <c r="AH15" s="1"/>
      <c r="AI15" s="1"/>
      <c r="AJ15" s="1"/>
      <c r="AK15" s="1"/>
      <c r="AL15" s="1"/>
      <c r="AM15" s="1">
        <v>85</v>
      </c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2" t="s">
        <v>154</v>
      </c>
      <c r="FI15" s="42" t="s">
        <v>155</v>
      </c>
      <c r="FJ15" s="39">
        <v>4962</v>
      </c>
      <c r="FK15" s="39">
        <v>4972</v>
      </c>
    </row>
    <row r="16" spans="1:167">
      <c r="A16" s="19">
        <v>6</v>
      </c>
      <c r="B16" s="19">
        <v>19963</v>
      </c>
      <c r="C16" s="19" t="s">
        <v>121</v>
      </c>
      <c r="D16" s="18"/>
      <c r="E16" s="19">
        <f t="shared" si="0"/>
        <v>85</v>
      </c>
      <c r="F16" s="19" t="str">
        <f t="shared" si="1"/>
        <v>A</v>
      </c>
      <c r="G16" s="19">
        <f>IF((COUNTA(T12:AC12)&gt;0),(ROUND((AVERAGE(T16:AD16)),0)),"")</f>
        <v>85</v>
      </c>
      <c r="H16" s="19" t="str">
        <f t="shared" si="2"/>
        <v>A</v>
      </c>
      <c r="I16" s="35">
        <v>1</v>
      </c>
      <c r="J16" s="19" t="str">
        <f t="shared" si="3"/>
        <v>Memiliki kemampuan memahami Daya Hantar Listrik Larutan, Konsep Redoks dan Hukum-hukum Dasar Kimia, namun perlu peningkatan pemahaman Stoikiometri.</v>
      </c>
      <c r="K16" s="19">
        <f t="shared" si="4"/>
        <v>87</v>
      </c>
      <c r="L16" s="19" t="str">
        <f t="shared" si="5"/>
        <v>A</v>
      </c>
      <c r="M16" s="19">
        <f t="shared" si="6"/>
        <v>87</v>
      </c>
      <c r="N16" s="19" t="str">
        <f t="shared" si="7"/>
        <v>A</v>
      </c>
      <c r="O16" s="35">
        <v>1</v>
      </c>
      <c r="P16" s="19" t="str">
        <f t="shared" si="8"/>
        <v xml:space="preserve"> Memiliki keterampilan melakukan percobaan Uji Daya Hantar Listrik Larutan, Reaksi Redoks dan Hukum Kekekalan Massa</v>
      </c>
      <c r="Q16" s="19" t="str">
        <f t="shared" si="9"/>
        <v>A</v>
      </c>
      <c r="R16" s="19" t="str">
        <f t="shared" si="10"/>
        <v/>
      </c>
      <c r="S16" s="18"/>
      <c r="T16" s="1">
        <v>86</v>
      </c>
      <c r="U16" s="1">
        <v>84</v>
      </c>
      <c r="V16" s="1">
        <v>85</v>
      </c>
      <c r="W16" s="1">
        <v>83</v>
      </c>
      <c r="X16" s="1"/>
      <c r="Y16" s="1"/>
      <c r="Z16" s="1"/>
      <c r="AA16" s="1"/>
      <c r="AB16" s="1"/>
      <c r="AC16" s="1"/>
      <c r="AD16" s="1"/>
      <c r="AE16" s="18"/>
      <c r="AF16" s="1"/>
      <c r="AG16" s="1"/>
      <c r="AH16" s="1"/>
      <c r="AI16" s="1"/>
      <c r="AJ16" s="1"/>
      <c r="AK16" s="1"/>
      <c r="AL16" s="1"/>
      <c r="AM16" s="1">
        <v>87</v>
      </c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3"/>
      <c r="FI16" s="43"/>
      <c r="FJ16" s="39"/>
      <c r="FK16" s="39"/>
    </row>
    <row r="17" spans="1:167">
      <c r="A17" s="19">
        <v>7</v>
      </c>
      <c r="B17" s="19">
        <v>19979</v>
      </c>
      <c r="C17" s="19" t="s">
        <v>122</v>
      </c>
      <c r="D17" s="18"/>
      <c r="E17" s="19">
        <f t="shared" si="0"/>
        <v>80</v>
      </c>
      <c r="F17" s="19" t="str">
        <f t="shared" si="1"/>
        <v>B</v>
      </c>
      <c r="G17" s="19">
        <f>IF((COUNTA(T12:AC12)&gt;0),(ROUND((AVERAGE(T17:AD17)),0)),"")</f>
        <v>80</v>
      </c>
      <c r="H17" s="19" t="str">
        <f t="shared" si="2"/>
        <v>B</v>
      </c>
      <c r="I17" s="35">
        <v>2</v>
      </c>
      <c r="J17" s="19" t="str">
        <f t="shared" si="3"/>
        <v>Memiliki kemampuan memahami Daya Hantar Listrik Larutan dan Konsep Redoks, namun perlu peningkatan pemahaman Hukum-hukum Dasar Kimia dan Stoikiometri.</v>
      </c>
      <c r="K17" s="19">
        <f t="shared" si="4"/>
        <v>85</v>
      </c>
      <c r="L17" s="19" t="str">
        <f t="shared" si="5"/>
        <v>A</v>
      </c>
      <c r="M17" s="19">
        <f t="shared" si="6"/>
        <v>85</v>
      </c>
      <c r="N17" s="19" t="str">
        <f t="shared" si="7"/>
        <v>A</v>
      </c>
      <c r="O17" s="35">
        <v>1</v>
      </c>
      <c r="P17" s="19" t="str">
        <f t="shared" si="8"/>
        <v xml:space="preserve"> Memiliki keterampilan melakukan percobaan Uji Daya Hantar Listrik Larutan, Reaksi Redoks dan Hukum Kekekalan Massa</v>
      </c>
      <c r="Q17" s="19" t="str">
        <f t="shared" si="9"/>
        <v>A</v>
      </c>
      <c r="R17" s="19" t="str">
        <f t="shared" si="10"/>
        <v/>
      </c>
      <c r="S17" s="18"/>
      <c r="T17" s="1">
        <v>84</v>
      </c>
      <c r="U17" s="1">
        <v>79</v>
      </c>
      <c r="V17" s="1">
        <v>81</v>
      </c>
      <c r="W17" s="1">
        <v>77</v>
      </c>
      <c r="X17" s="1"/>
      <c r="Y17" s="1"/>
      <c r="Z17" s="1"/>
      <c r="AA17" s="1"/>
      <c r="AB17" s="1"/>
      <c r="AC17" s="1"/>
      <c r="AD17" s="1"/>
      <c r="AE17" s="18"/>
      <c r="AF17" s="1"/>
      <c r="AG17" s="1"/>
      <c r="AH17" s="1"/>
      <c r="AI17" s="1"/>
      <c r="AJ17" s="1"/>
      <c r="AK17" s="1"/>
      <c r="AL17" s="1"/>
      <c r="AM17" s="1">
        <v>85</v>
      </c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2" t="s">
        <v>156</v>
      </c>
      <c r="FI17" s="42" t="s">
        <v>157</v>
      </c>
      <c r="FJ17" s="39">
        <v>4963</v>
      </c>
      <c r="FK17" s="39">
        <v>4973</v>
      </c>
    </row>
    <row r="18" spans="1:167">
      <c r="A18" s="19">
        <v>8</v>
      </c>
      <c r="B18" s="19">
        <v>19995</v>
      </c>
      <c r="C18" s="19" t="s">
        <v>123</v>
      </c>
      <c r="D18" s="18"/>
      <c r="E18" s="19">
        <f t="shared" si="0"/>
        <v>89</v>
      </c>
      <c r="F18" s="19" t="str">
        <f t="shared" si="1"/>
        <v>A</v>
      </c>
      <c r="G18" s="19">
        <f>IF((COUNTA(T12:AC12)&gt;0),(ROUND((AVERAGE(T18:AD18)),0)),"")</f>
        <v>89</v>
      </c>
      <c r="H18" s="19" t="str">
        <f t="shared" si="2"/>
        <v>A</v>
      </c>
      <c r="I18" s="35">
        <v>1</v>
      </c>
      <c r="J18" s="19" t="str">
        <f t="shared" si="3"/>
        <v>Memiliki kemampuan memahami Daya Hantar Listrik Larutan, Konsep Redoks dan Hukum-hukum Dasar Kimia, namun perlu peningkatan pemahaman Stoikiometri.</v>
      </c>
      <c r="K18" s="19">
        <f t="shared" si="4"/>
        <v>87</v>
      </c>
      <c r="L18" s="19" t="str">
        <f t="shared" si="5"/>
        <v>A</v>
      </c>
      <c r="M18" s="19">
        <f t="shared" si="6"/>
        <v>87</v>
      </c>
      <c r="N18" s="19" t="str">
        <f t="shared" si="7"/>
        <v>A</v>
      </c>
      <c r="O18" s="35">
        <v>1</v>
      </c>
      <c r="P18" s="19" t="str">
        <f t="shared" si="8"/>
        <v xml:space="preserve"> Memiliki keterampilan melakukan percobaan Uji Daya Hantar Listrik Larutan, Reaksi Redoks dan Hukum Kekekalan Massa</v>
      </c>
      <c r="Q18" s="19" t="str">
        <f t="shared" si="9"/>
        <v>A</v>
      </c>
      <c r="R18" s="19" t="str">
        <f t="shared" si="10"/>
        <v/>
      </c>
      <c r="S18" s="18"/>
      <c r="T18" s="1">
        <v>91</v>
      </c>
      <c r="U18" s="1">
        <v>89</v>
      </c>
      <c r="V18" s="1">
        <v>89</v>
      </c>
      <c r="W18" s="1">
        <v>88</v>
      </c>
      <c r="X18" s="1"/>
      <c r="Y18" s="1"/>
      <c r="Z18" s="1"/>
      <c r="AA18" s="1"/>
      <c r="AB18" s="1"/>
      <c r="AC18" s="1"/>
      <c r="AD18" s="1"/>
      <c r="AE18" s="18"/>
      <c r="AF18" s="1"/>
      <c r="AG18" s="1"/>
      <c r="AH18" s="1"/>
      <c r="AI18" s="1"/>
      <c r="AJ18" s="1"/>
      <c r="AK18" s="1"/>
      <c r="AL18" s="1"/>
      <c r="AM18" s="1">
        <v>87</v>
      </c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3"/>
      <c r="FI18" s="43"/>
      <c r="FJ18" s="39"/>
      <c r="FK18" s="39"/>
    </row>
    <row r="19" spans="1:167">
      <c r="A19" s="19">
        <v>9</v>
      </c>
      <c r="B19" s="19">
        <v>20011</v>
      </c>
      <c r="C19" s="19" t="s">
        <v>124</v>
      </c>
      <c r="D19" s="18"/>
      <c r="E19" s="19">
        <f t="shared" si="0"/>
        <v>87</v>
      </c>
      <c r="F19" s="19" t="str">
        <f t="shared" si="1"/>
        <v>A</v>
      </c>
      <c r="G19" s="19">
        <f>IF((COUNTA(T12:AC12)&gt;0),(ROUND((AVERAGE(T19:AD19)),0)),"")</f>
        <v>87</v>
      </c>
      <c r="H19" s="19" t="str">
        <f t="shared" si="2"/>
        <v>A</v>
      </c>
      <c r="I19" s="35">
        <v>1</v>
      </c>
      <c r="J19" s="19" t="str">
        <f t="shared" si="3"/>
        <v>Memiliki kemampuan memahami Daya Hantar Listrik Larutan, Konsep Redoks dan Hukum-hukum Dasar Kimia, namun perlu peningkatan pemahaman Stoikiometri.</v>
      </c>
      <c r="K19" s="19">
        <f t="shared" si="4"/>
        <v>86</v>
      </c>
      <c r="L19" s="19" t="str">
        <f t="shared" si="5"/>
        <v>A</v>
      </c>
      <c r="M19" s="19">
        <f t="shared" si="6"/>
        <v>86</v>
      </c>
      <c r="N19" s="19" t="str">
        <f t="shared" si="7"/>
        <v>A</v>
      </c>
      <c r="O19" s="35">
        <v>1</v>
      </c>
      <c r="P19" s="19" t="str">
        <f t="shared" si="8"/>
        <v xml:space="preserve"> Memiliki keterampilan melakukan percobaan Uji Daya Hantar Listrik Larutan, Reaksi Redoks dan Hukum Kekekalan Massa</v>
      </c>
      <c r="Q19" s="19" t="str">
        <f t="shared" si="9"/>
        <v>A</v>
      </c>
      <c r="R19" s="19" t="str">
        <f t="shared" si="10"/>
        <v/>
      </c>
      <c r="S19" s="18"/>
      <c r="T19" s="1">
        <v>88</v>
      </c>
      <c r="U19" s="1">
        <v>87</v>
      </c>
      <c r="V19" s="1">
        <v>88</v>
      </c>
      <c r="W19" s="1">
        <v>86</v>
      </c>
      <c r="X19" s="1"/>
      <c r="Y19" s="1"/>
      <c r="Z19" s="1"/>
      <c r="AA19" s="1"/>
      <c r="AB19" s="1"/>
      <c r="AC19" s="1"/>
      <c r="AD19" s="1"/>
      <c r="AE19" s="18"/>
      <c r="AF19" s="1"/>
      <c r="AG19" s="1"/>
      <c r="AH19" s="1"/>
      <c r="AI19" s="1"/>
      <c r="AJ19" s="1"/>
      <c r="AK19" s="1"/>
      <c r="AL19" s="1"/>
      <c r="AM19" s="1">
        <v>86</v>
      </c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2" t="s">
        <v>158</v>
      </c>
      <c r="FI19" s="42" t="s">
        <v>159</v>
      </c>
      <c r="FJ19" s="39">
        <v>4964</v>
      </c>
      <c r="FK19" s="39">
        <v>4974</v>
      </c>
    </row>
    <row r="20" spans="1:167">
      <c r="A20" s="19">
        <v>10</v>
      </c>
      <c r="B20" s="19">
        <v>20027</v>
      </c>
      <c r="C20" s="19" t="s">
        <v>125</v>
      </c>
      <c r="D20" s="18"/>
      <c r="E20" s="19">
        <f t="shared" si="0"/>
        <v>95</v>
      </c>
      <c r="F20" s="19" t="str">
        <f t="shared" si="1"/>
        <v>A</v>
      </c>
      <c r="G20" s="19">
        <f>IF((COUNTA(T12:AC12)&gt;0),(ROUND((AVERAGE(T20:AD20)),0)),"")</f>
        <v>95</v>
      </c>
      <c r="H20" s="19" t="str">
        <f t="shared" si="2"/>
        <v>A</v>
      </c>
      <c r="I20" s="35">
        <v>1</v>
      </c>
      <c r="J20" s="19" t="str">
        <f t="shared" si="3"/>
        <v>Memiliki kemampuan memahami Daya Hantar Listrik Larutan, Konsep Redoks dan Hukum-hukum Dasar Kimia, namun perlu peningkatan pemahaman Stoikiometri.</v>
      </c>
      <c r="K20" s="19">
        <f t="shared" si="4"/>
        <v>85</v>
      </c>
      <c r="L20" s="19" t="str">
        <f t="shared" si="5"/>
        <v>A</v>
      </c>
      <c r="M20" s="19">
        <f t="shared" si="6"/>
        <v>85</v>
      </c>
      <c r="N20" s="19" t="str">
        <f t="shared" si="7"/>
        <v>A</v>
      </c>
      <c r="O20" s="35">
        <v>1</v>
      </c>
      <c r="P20" s="19" t="str">
        <f t="shared" si="8"/>
        <v xml:space="preserve"> Memiliki keterampilan melakukan percobaan Uji Daya Hantar Listrik Larutan, Reaksi Redoks dan Hukum Kekekalan Massa</v>
      </c>
      <c r="Q20" s="19" t="str">
        <f t="shared" si="9"/>
        <v>A</v>
      </c>
      <c r="R20" s="19" t="str">
        <f t="shared" si="10"/>
        <v/>
      </c>
      <c r="S20" s="18"/>
      <c r="T20" s="1">
        <v>96</v>
      </c>
      <c r="U20" s="1">
        <v>95</v>
      </c>
      <c r="V20" s="1">
        <v>95</v>
      </c>
      <c r="W20" s="1">
        <v>94</v>
      </c>
      <c r="X20" s="1"/>
      <c r="Y20" s="1"/>
      <c r="Z20" s="1"/>
      <c r="AA20" s="1"/>
      <c r="AB20" s="1"/>
      <c r="AC20" s="1"/>
      <c r="AD20" s="1"/>
      <c r="AE20" s="18"/>
      <c r="AF20" s="1"/>
      <c r="AG20" s="1"/>
      <c r="AH20" s="1"/>
      <c r="AI20" s="1"/>
      <c r="AJ20" s="1"/>
      <c r="AK20" s="1"/>
      <c r="AL20" s="1"/>
      <c r="AM20" s="1">
        <v>85</v>
      </c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3"/>
      <c r="FI20" s="43"/>
      <c r="FJ20" s="39"/>
      <c r="FK20" s="39"/>
    </row>
    <row r="21" spans="1:167">
      <c r="A21" s="19">
        <v>11</v>
      </c>
      <c r="B21" s="19">
        <v>20043</v>
      </c>
      <c r="C21" s="19" t="s">
        <v>126</v>
      </c>
      <c r="D21" s="18"/>
      <c r="E21" s="19">
        <f t="shared" si="0"/>
        <v>80</v>
      </c>
      <c r="F21" s="19" t="str">
        <f t="shared" si="1"/>
        <v>B</v>
      </c>
      <c r="G21" s="19">
        <f>IF((COUNTA(T12:AC12)&gt;0),(ROUND((AVERAGE(T21:AD21)),0)),"")</f>
        <v>80</v>
      </c>
      <c r="H21" s="19" t="str">
        <f t="shared" si="2"/>
        <v>B</v>
      </c>
      <c r="I21" s="35">
        <v>2</v>
      </c>
      <c r="J21" s="19" t="str">
        <f t="shared" si="3"/>
        <v>Memiliki kemampuan memahami Daya Hantar Listrik Larutan dan Konsep Redoks, namun perlu peningkatan pemahaman Hukum-hukum Dasar Kimia dan Stoikiometri.</v>
      </c>
      <c r="K21" s="19">
        <f t="shared" si="4"/>
        <v>85</v>
      </c>
      <c r="L21" s="19" t="str">
        <f t="shared" si="5"/>
        <v>A</v>
      </c>
      <c r="M21" s="19">
        <f t="shared" si="6"/>
        <v>85</v>
      </c>
      <c r="N21" s="19" t="str">
        <f t="shared" si="7"/>
        <v>A</v>
      </c>
      <c r="O21" s="35">
        <v>1</v>
      </c>
      <c r="P21" s="19" t="str">
        <f t="shared" si="8"/>
        <v xml:space="preserve"> Memiliki keterampilan melakukan percobaan Uji Daya Hantar Listrik Larutan, Reaksi Redoks dan Hukum Kekekalan Massa</v>
      </c>
      <c r="Q21" s="19" t="str">
        <f t="shared" si="9"/>
        <v>A</v>
      </c>
      <c r="R21" s="19" t="str">
        <f t="shared" si="10"/>
        <v/>
      </c>
      <c r="S21" s="18"/>
      <c r="T21" s="1">
        <v>83</v>
      </c>
      <c r="U21" s="1">
        <v>80</v>
      </c>
      <c r="V21" s="1">
        <v>79</v>
      </c>
      <c r="W21" s="1">
        <v>79</v>
      </c>
      <c r="X21" s="1"/>
      <c r="Y21" s="1"/>
      <c r="Z21" s="1"/>
      <c r="AA21" s="1"/>
      <c r="AB21" s="1"/>
      <c r="AC21" s="1"/>
      <c r="AD21" s="1"/>
      <c r="AE21" s="18"/>
      <c r="AF21" s="1"/>
      <c r="AG21" s="1"/>
      <c r="AH21" s="1"/>
      <c r="AI21" s="1"/>
      <c r="AJ21" s="1"/>
      <c r="AK21" s="1"/>
      <c r="AL21" s="1"/>
      <c r="AM21" s="1">
        <v>85</v>
      </c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4965</v>
      </c>
      <c r="FK21" s="39">
        <v>4975</v>
      </c>
    </row>
    <row r="22" spans="1:167">
      <c r="A22" s="19">
        <v>12</v>
      </c>
      <c r="B22" s="19">
        <v>20059</v>
      </c>
      <c r="C22" s="19" t="s">
        <v>127</v>
      </c>
      <c r="D22" s="18"/>
      <c r="E22" s="19">
        <f t="shared" si="0"/>
        <v>75</v>
      </c>
      <c r="F22" s="19" t="str">
        <f t="shared" si="1"/>
        <v>C</v>
      </c>
      <c r="G22" s="19">
        <f>IF((COUNTA(T12:AC12)&gt;0),(ROUND((AVERAGE(T22:AD22)),0)),"")</f>
        <v>75</v>
      </c>
      <c r="H22" s="19" t="str">
        <f t="shared" si="2"/>
        <v>C</v>
      </c>
      <c r="I22" s="35">
        <v>3</v>
      </c>
      <c r="J22" s="19" t="str">
        <f t="shared" si="3"/>
        <v>Memiliki kemampuan memahami Daya Hantar Listrik Larutan, namun perlu peningkatan pemahaman Konsep Redoks, Hukum-hukum Dasar Kimia dan Stoikiometri.</v>
      </c>
      <c r="K22" s="19">
        <f t="shared" si="4"/>
        <v>85</v>
      </c>
      <c r="L22" s="19" t="str">
        <f t="shared" si="5"/>
        <v>A</v>
      </c>
      <c r="M22" s="19">
        <f t="shared" si="6"/>
        <v>85</v>
      </c>
      <c r="N22" s="19" t="str">
        <f t="shared" si="7"/>
        <v>A</v>
      </c>
      <c r="O22" s="35">
        <v>1</v>
      </c>
      <c r="P22" s="19" t="str">
        <f t="shared" si="8"/>
        <v xml:space="preserve"> Memiliki keterampilan melakukan percobaan Uji Daya Hantar Listrik Larutan, Reaksi Redoks dan Hukum Kekekalan Massa</v>
      </c>
      <c r="Q22" s="19" t="str">
        <f t="shared" si="9"/>
        <v>A</v>
      </c>
      <c r="R22" s="19" t="str">
        <f t="shared" si="10"/>
        <v/>
      </c>
      <c r="S22" s="18"/>
      <c r="T22" s="1">
        <v>74</v>
      </c>
      <c r="U22" s="1">
        <v>78</v>
      </c>
      <c r="V22" s="1">
        <v>76</v>
      </c>
      <c r="W22" s="1">
        <v>73</v>
      </c>
      <c r="X22" s="1"/>
      <c r="Y22" s="1"/>
      <c r="Z22" s="1"/>
      <c r="AA22" s="1"/>
      <c r="AB22" s="1"/>
      <c r="AC22" s="1"/>
      <c r="AD22" s="1"/>
      <c r="AE22" s="18"/>
      <c r="AF22" s="1"/>
      <c r="AG22" s="1"/>
      <c r="AH22" s="1"/>
      <c r="AI22" s="1"/>
      <c r="AJ22" s="1"/>
      <c r="AK22" s="1"/>
      <c r="AL22" s="1"/>
      <c r="AM22" s="1">
        <v>85</v>
      </c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>
      <c r="A23" s="19">
        <v>13</v>
      </c>
      <c r="B23" s="19">
        <v>20075</v>
      </c>
      <c r="C23" s="19" t="s">
        <v>128</v>
      </c>
      <c r="D23" s="18"/>
      <c r="E23" s="19">
        <f t="shared" si="0"/>
        <v>81</v>
      </c>
      <c r="F23" s="19" t="str">
        <f t="shared" si="1"/>
        <v>B</v>
      </c>
      <c r="G23" s="19">
        <f>IF((COUNTA(T12:AC12)&gt;0),(ROUND((AVERAGE(T23:AD23)),0)),"")</f>
        <v>81</v>
      </c>
      <c r="H23" s="19" t="str">
        <f t="shared" si="2"/>
        <v>B</v>
      </c>
      <c r="I23" s="35">
        <v>2</v>
      </c>
      <c r="J23" s="19" t="str">
        <f t="shared" si="3"/>
        <v>Memiliki kemampuan memahami Daya Hantar Listrik Larutan dan Konsep Redoks, namun perlu peningkatan pemahaman Hukum-hukum Dasar Kimia dan Stoikiometri.</v>
      </c>
      <c r="K23" s="19">
        <f t="shared" si="4"/>
        <v>85</v>
      </c>
      <c r="L23" s="19" t="str">
        <f t="shared" si="5"/>
        <v>A</v>
      </c>
      <c r="M23" s="19">
        <f t="shared" si="6"/>
        <v>85</v>
      </c>
      <c r="N23" s="19" t="str">
        <f t="shared" si="7"/>
        <v>A</v>
      </c>
      <c r="O23" s="35">
        <v>1</v>
      </c>
      <c r="P23" s="19" t="str">
        <f t="shared" si="8"/>
        <v xml:space="preserve"> Memiliki keterampilan melakukan percobaan Uji Daya Hantar Listrik Larutan, Reaksi Redoks dan Hukum Kekekalan Massa</v>
      </c>
      <c r="Q23" s="19" t="str">
        <f t="shared" si="9"/>
        <v>A</v>
      </c>
      <c r="R23" s="19" t="str">
        <f t="shared" si="10"/>
        <v/>
      </c>
      <c r="S23" s="18"/>
      <c r="T23" s="1">
        <v>86</v>
      </c>
      <c r="U23" s="1">
        <v>78</v>
      </c>
      <c r="V23" s="1">
        <v>80</v>
      </c>
      <c r="W23" s="1">
        <v>78</v>
      </c>
      <c r="X23" s="1"/>
      <c r="Y23" s="1"/>
      <c r="Z23" s="1"/>
      <c r="AA23" s="1"/>
      <c r="AB23" s="1"/>
      <c r="AC23" s="1"/>
      <c r="AD23" s="1"/>
      <c r="AE23" s="18"/>
      <c r="AF23" s="1"/>
      <c r="AG23" s="1"/>
      <c r="AH23" s="1"/>
      <c r="AI23" s="1"/>
      <c r="AJ23" s="1"/>
      <c r="AK23" s="1"/>
      <c r="AL23" s="1"/>
      <c r="AM23" s="1">
        <v>85</v>
      </c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4966</v>
      </c>
      <c r="FK23" s="39">
        <v>4976</v>
      </c>
    </row>
    <row r="24" spans="1:167">
      <c r="A24" s="19">
        <v>14</v>
      </c>
      <c r="B24" s="19">
        <v>20091</v>
      </c>
      <c r="C24" s="19" t="s">
        <v>129</v>
      </c>
      <c r="D24" s="18"/>
      <c r="E24" s="19">
        <f t="shared" si="0"/>
        <v>77</v>
      </c>
      <c r="F24" s="19" t="str">
        <f t="shared" si="1"/>
        <v>B</v>
      </c>
      <c r="G24" s="19">
        <f>IF((COUNTA(T12:AC12)&gt;0),(ROUND((AVERAGE(T24:AD24)),0)),"")</f>
        <v>77</v>
      </c>
      <c r="H24" s="19" t="str">
        <f t="shared" si="2"/>
        <v>B</v>
      </c>
      <c r="I24" s="35">
        <v>2</v>
      </c>
      <c r="J24" s="19" t="str">
        <f t="shared" si="3"/>
        <v>Memiliki kemampuan memahami Daya Hantar Listrik Larutan dan Konsep Redoks, namun perlu peningkatan pemahaman Hukum-hukum Dasar Kimia dan Stoikiometri.</v>
      </c>
      <c r="K24" s="19">
        <f t="shared" si="4"/>
        <v>85</v>
      </c>
      <c r="L24" s="19" t="str">
        <f t="shared" si="5"/>
        <v>A</v>
      </c>
      <c r="M24" s="19">
        <f t="shared" si="6"/>
        <v>85</v>
      </c>
      <c r="N24" s="19" t="str">
        <f t="shared" si="7"/>
        <v>A</v>
      </c>
      <c r="O24" s="35">
        <v>1</v>
      </c>
      <c r="P24" s="19" t="str">
        <f t="shared" si="8"/>
        <v xml:space="preserve"> Memiliki keterampilan melakukan percobaan Uji Daya Hantar Listrik Larutan, Reaksi Redoks dan Hukum Kekekalan Massa</v>
      </c>
      <c r="Q24" s="19" t="str">
        <f t="shared" si="9"/>
        <v>A</v>
      </c>
      <c r="R24" s="19" t="str">
        <f t="shared" si="10"/>
        <v/>
      </c>
      <c r="S24" s="18"/>
      <c r="T24" s="1">
        <v>78</v>
      </c>
      <c r="U24" s="1">
        <v>79</v>
      </c>
      <c r="V24" s="1">
        <v>75</v>
      </c>
      <c r="W24" s="1">
        <v>75</v>
      </c>
      <c r="X24" s="1"/>
      <c r="Y24" s="1"/>
      <c r="Z24" s="1"/>
      <c r="AA24" s="1"/>
      <c r="AB24" s="1"/>
      <c r="AC24" s="1"/>
      <c r="AD24" s="1"/>
      <c r="AE24" s="18"/>
      <c r="AF24" s="1"/>
      <c r="AG24" s="1"/>
      <c r="AH24" s="1"/>
      <c r="AI24" s="1"/>
      <c r="AJ24" s="1"/>
      <c r="AK24" s="1"/>
      <c r="AL24" s="1"/>
      <c r="AM24" s="1">
        <v>85</v>
      </c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>
      <c r="A25" s="19">
        <v>15</v>
      </c>
      <c r="B25" s="19">
        <v>20107</v>
      </c>
      <c r="C25" s="19" t="s">
        <v>130</v>
      </c>
      <c r="D25" s="18"/>
      <c r="E25" s="19">
        <f t="shared" si="0"/>
        <v>90</v>
      </c>
      <c r="F25" s="19" t="str">
        <f t="shared" si="1"/>
        <v>A</v>
      </c>
      <c r="G25" s="19">
        <f>IF((COUNTA(T12:AC12)&gt;0),(ROUND((AVERAGE(T25:AD25)),0)),"")</f>
        <v>90</v>
      </c>
      <c r="H25" s="19" t="str">
        <f t="shared" si="2"/>
        <v>A</v>
      </c>
      <c r="I25" s="35">
        <v>1</v>
      </c>
      <c r="J25" s="19" t="str">
        <f t="shared" si="3"/>
        <v>Memiliki kemampuan memahami Daya Hantar Listrik Larutan, Konsep Redoks dan Hukum-hukum Dasar Kimia, namun perlu peningkatan pemahaman Stoikiometri.</v>
      </c>
      <c r="K25" s="19">
        <f t="shared" si="4"/>
        <v>86</v>
      </c>
      <c r="L25" s="19" t="str">
        <f t="shared" si="5"/>
        <v>A</v>
      </c>
      <c r="M25" s="19">
        <f t="shared" si="6"/>
        <v>86</v>
      </c>
      <c r="N25" s="19" t="str">
        <f t="shared" si="7"/>
        <v>A</v>
      </c>
      <c r="O25" s="35">
        <v>1</v>
      </c>
      <c r="P25" s="19" t="str">
        <f t="shared" si="8"/>
        <v xml:space="preserve"> Memiliki keterampilan melakukan percobaan Uji Daya Hantar Listrik Larutan, Reaksi Redoks dan Hukum Kekekalan Massa</v>
      </c>
      <c r="Q25" s="19" t="str">
        <f t="shared" si="9"/>
        <v>A</v>
      </c>
      <c r="R25" s="19" t="str">
        <f t="shared" si="10"/>
        <v/>
      </c>
      <c r="S25" s="18"/>
      <c r="T25" s="1">
        <v>92</v>
      </c>
      <c r="U25" s="1">
        <v>91</v>
      </c>
      <c r="V25" s="1">
        <v>90</v>
      </c>
      <c r="W25" s="1">
        <v>88</v>
      </c>
      <c r="X25" s="1"/>
      <c r="Y25" s="1"/>
      <c r="Z25" s="1"/>
      <c r="AA25" s="1"/>
      <c r="AB25" s="1"/>
      <c r="AC25" s="1"/>
      <c r="AD25" s="1"/>
      <c r="AE25" s="18"/>
      <c r="AF25" s="1"/>
      <c r="AG25" s="1"/>
      <c r="AH25" s="1"/>
      <c r="AI25" s="1"/>
      <c r="AJ25" s="1"/>
      <c r="AK25" s="1"/>
      <c r="AL25" s="1"/>
      <c r="AM25" s="1">
        <v>86</v>
      </c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7" t="s">
        <v>78</v>
      </c>
      <c r="FD25" s="67"/>
      <c r="FE25" s="67"/>
      <c r="FG25" s="40">
        <v>7</v>
      </c>
      <c r="FH25" s="41"/>
      <c r="FI25" s="41"/>
      <c r="FJ25" s="39">
        <v>4967</v>
      </c>
      <c r="FK25" s="39">
        <v>4977</v>
      </c>
    </row>
    <row r="26" spans="1:167">
      <c r="A26" s="19">
        <v>16</v>
      </c>
      <c r="B26" s="19">
        <v>20123</v>
      </c>
      <c r="C26" s="19" t="s">
        <v>131</v>
      </c>
      <c r="D26" s="18"/>
      <c r="E26" s="19">
        <f t="shared" si="0"/>
        <v>79</v>
      </c>
      <c r="F26" s="19" t="str">
        <f t="shared" si="1"/>
        <v>B</v>
      </c>
      <c r="G26" s="19">
        <f>IF((COUNTA(T12:AC12)&gt;0),(ROUND((AVERAGE(T26:AD26)),0)),"")</f>
        <v>79</v>
      </c>
      <c r="H26" s="19" t="str">
        <f t="shared" si="2"/>
        <v>B</v>
      </c>
      <c r="I26" s="35">
        <v>2</v>
      </c>
      <c r="J26" s="19" t="str">
        <f t="shared" si="3"/>
        <v>Memiliki kemampuan memahami Daya Hantar Listrik Larutan dan Konsep Redoks, namun perlu peningkatan pemahaman Hukum-hukum Dasar Kimia dan Stoikiometri.</v>
      </c>
      <c r="K26" s="19">
        <f t="shared" si="4"/>
        <v>85</v>
      </c>
      <c r="L26" s="19" t="str">
        <f t="shared" si="5"/>
        <v>A</v>
      </c>
      <c r="M26" s="19">
        <f t="shared" si="6"/>
        <v>85</v>
      </c>
      <c r="N26" s="19" t="str">
        <f t="shared" si="7"/>
        <v>A</v>
      </c>
      <c r="O26" s="35">
        <v>1</v>
      </c>
      <c r="P26" s="19" t="str">
        <f t="shared" si="8"/>
        <v xml:space="preserve"> Memiliki keterampilan melakukan percobaan Uji Daya Hantar Listrik Larutan, Reaksi Redoks dan Hukum Kekekalan Massa</v>
      </c>
      <c r="Q26" s="19" t="str">
        <f t="shared" si="9"/>
        <v>A</v>
      </c>
      <c r="R26" s="19" t="str">
        <f t="shared" si="10"/>
        <v/>
      </c>
      <c r="S26" s="18"/>
      <c r="T26" s="1">
        <v>89</v>
      </c>
      <c r="U26" s="1">
        <v>78</v>
      </c>
      <c r="V26" s="1">
        <v>74</v>
      </c>
      <c r="W26" s="1">
        <v>75</v>
      </c>
      <c r="X26" s="1"/>
      <c r="Y26" s="1"/>
      <c r="Z26" s="1"/>
      <c r="AA26" s="1"/>
      <c r="AB26" s="1"/>
      <c r="AC26" s="1"/>
      <c r="AD26" s="1"/>
      <c r="AE26" s="18"/>
      <c r="AF26" s="1"/>
      <c r="AG26" s="1"/>
      <c r="AH26" s="1"/>
      <c r="AI26" s="1"/>
      <c r="AJ26" s="1"/>
      <c r="AK26" s="1"/>
      <c r="AL26" s="1"/>
      <c r="AM26" s="1">
        <v>85</v>
      </c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>
      <c r="A27" s="19">
        <v>17</v>
      </c>
      <c r="B27" s="19">
        <v>20139</v>
      </c>
      <c r="C27" s="19" t="s">
        <v>132</v>
      </c>
      <c r="D27" s="18"/>
      <c r="E27" s="19">
        <f t="shared" si="0"/>
        <v>79</v>
      </c>
      <c r="F27" s="19" t="str">
        <f t="shared" si="1"/>
        <v>B</v>
      </c>
      <c r="G27" s="19">
        <f>IF((COUNTA(T12:AC12)&gt;0),(ROUND((AVERAGE(T27:AD27)),0)),"")</f>
        <v>79</v>
      </c>
      <c r="H27" s="19" t="str">
        <f t="shared" si="2"/>
        <v>B</v>
      </c>
      <c r="I27" s="35">
        <v>2</v>
      </c>
      <c r="J27" s="19" t="str">
        <f t="shared" si="3"/>
        <v>Memiliki kemampuan memahami Daya Hantar Listrik Larutan dan Konsep Redoks, namun perlu peningkatan pemahaman Hukum-hukum Dasar Kimia dan Stoikiometri.</v>
      </c>
      <c r="K27" s="19">
        <f t="shared" si="4"/>
        <v>85</v>
      </c>
      <c r="L27" s="19" t="str">
        <f t="shared" si="5"/>
        <v>A</v>
      </c>
      <c r="M27" s="19">
        <f t="shared" si="6"/>
        <v>85</v>
      </c>
      <c r="N27" s="19" t="str">
        <f t="shared" si="7"/>
        <v>A</v>
      </c>
      <c r="O27" s="35">
        <v>1</v>
      </c>
      <c r="P27" s="19" t="str">
        <f t="shared" si="8"/>
        <v xml:space="preserve"> Memiliki keterampilan melakukan percobaan Uji Daya Hantar Listrik Larutan, Reaksi Redoks dan Hukum Kekekalan Massa</v>
      </c>
      <c r="Q27" s="19" t="str">
        <f t="shared" si="9"/>
        <v>A</v>
      </c>
      <c r="R27" s="19" t="str">
        <f t="shared" si="10"/>
        <v/>
      </c>
      <c r="S27" s="18"/>
      <c r="T27" s="1">
        <v>82</v>
      </c>
      <c r="U27" s="1">
        <v>78</v>
      </c>
      <c r="V27" s="1">
        <v>80</v>
      </c>
      <c r="W27" s="1">
        <v>77</v>
      </c>
      <c r="X27" s="1"/>
      <c r="Y27" s="1"/>
      <c r="Z27" s="1"/>
      <c r="AA27" s="1"/>
      <c r="AB27" s="1"/>
      <c r="AC27" s="1"/>
      <c r="AD27" s="1"/>
      <c r="AE27" s="18"/>
      <c r="AF27" s="1"/>
      <c r="AG27" s="1"/>
      <c r="AH27" s="1"/>
      <c r="AI27" s="1"/>
      <c r="AJ27" s="1"/>
      <c r="AK27" s="1"/>
      <c r="AL27" s="1"/>
      <c r="AM27" s="1">
        <v>85</v>
      </c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4968</v>
      </c>
      <c r="FK27" s="39">
        <v>4978</v>
      </c>
    </row>
    <row r="28" spans="1:167">
      <c r="A28" s="19">
        <v>18</v>
      </c>
      <c r="B28" s="19">
        <v>20155</v>
      </c>
      <c r="C28" s="19" t="s">
        <v>133</v>
      </c>
      <c r="D28" s="18"/>
      <c r="E28" s="19">
        <f t="shared" si="0"/>
        <v>76</v>
      </c>
      <c r="F28" s="19" t="str">
        <f t="shared" si="1"/>
        <v>B</v>
      </c>
      <c r="G28" s="19">
        <f>IF((COUNTA(T12:AC12)&gt;0),(ROUND((AVERAGE(T28:AD28)),0)),"")</f>
        <v>76</v>
      </c>
      <c r="H28" s="19" t="str">
        <f t="shared" si="2"/>
        <v>B</v>
      </c>
      <c r="I28" s="35">
        <v>2</v>
      </c>
      <c r="J28" s="19" t="str">
        <f t="shared" si="3"/>
        <v>Memiliki kemampuan memahami Daya Hantar Listrik Larutan dan Konsep Redoks, namun perlu peningkatan pemahaman Hukum-hukum Dasar Kimia dan Stoikiometri.</v>
      </c>
      <c r="K28" s="19">
        <f t="shared" si="4"/>
        <v>85</v>
      </c>
      <c r="L28" s="19" t="str">
        <f t="shared" si="5"/>
        <v>A</v>
      </c>
      <c r="M28" s="19">
        <f t="shared" si="6"/>
        <v>85</v>
      </c>
      <c r="N28" s="19" t="str">
        <f t="shared" si="7"/>
        <v>A</v>
      </c>
      <c r="O28" s="35">
        <v>1</v>
      </c>
      <c r="P28" s="19" t="str">
        <f t="shared" si="8"/>
        <v xml:space="preserve"> Memiliki keterampilan melakukan percobaan Uji Daya Hantar Listrik Larutan, Reaksi Redoks dan Hukum Kekekalan Massa</v>
      </c>
      <c r="Q28" s="19" t="str">
        <f t="shared" si="9"/>
        <v>A</v>
      </c>
      <c r="R28" s="19" t="str">
        <f t="shared" si="10"/>
        <v/>
      </c>
      <c r="S28" s="18"/>
      <c r="T28" s="1">
        <v>73</v>
      </c>
      <c r="U28" s="1">
        <v>79</v>
      </c>
      <c r="V28" s="1">
        <v>76</v>
      </c>
      <c r="W28" s="1">
        <v>75</v>
      </c>
      <c r="X28" s="1"/>
      <c r="Y28" s="1"/>
      <c r="Z28" s="1"/>
      <c r="AA28" s="1"/>
      <c r="AB28" s="1"/>
      <c r="AC28" s="1"/>
      <c r="AD28" s="1"/>
      <c r="AE28" s="18"/>
      <c r="AF28" s="1"/>
      <c r="AG28" s="1"/>
      <c r="AH28" s="1"/>
      <c r="AI28" s="1"/>
      <c r="AJ28" s="1"/>
      <c r="AK28" s="1"/>
      <c r="AL28" s="1"/>
      <c r="AM28" s="1">
        <v>85</v>
      </c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>
      <c r="A29" s="19">
        <v>19</v>
      </c>
      <c r="B29" s="19">
        <v>20171</v>
      </c>
      <c r="C29" s="19" t="s">
        <v>134</v>
      </c>
      <c r="D29" s="18"/>
      <c r="E29" s="19">
        <f t="shared" si="0"/>
        <v>88</v>
      </c>
      <c r="F29" s="19" t="str">
        <f t="shared" si="1"/>
        <v>A</v>
      </c>
      <c r="G29" s="19">
        <f>IF((COUNTA(T12:AC12)&gt;0),(ROUND((AVERAGE(T29:AD29)),0)),"")</f>
        <v>88</v>
      </c>
      <c r="H29" s="19" t="str">
        <f t="shared" si="2"/>
        <v>A</v>
      </c>
      <c r="I29" s="35">
        <v>1</v>
      </c>
      <c r="J29" s="19" t="str">
        <f t="shared" si="3"/>
        <v>Memiliki kemampuan memahami Daya Hantar Listrik Larutan, Konsep Redoks dan Hukum-hukum Dasar Kimia, namun perlu peningkatan pemahaman Stoikiometri.</v>
      </c>
      <c r="K29" s="19">
        <f t="shared" si="4"/>
        <v>85</v>
      </c>
      <c r="L29" s="19" t="str">
        <f t="shared" si="5"/>
        <v>A</v>
      </c>
      <c r="M29" s="19">
        <f t="shared" si="6"/>
        <v>85</v>
      </c>
      <c r="N29" s="19" t="str">
        <f t="shared" si="7"/>
        <v>A</v>
      </c>
      <c r="O29" s="35">
        <v>1</v>
      </c>
      <c r="P29" s="19" t="str">
        <f t="shared" si="8"/>
        <v xml:space="preserve"> Memiliki keterampilan melakukan percobaan Uji Daya Hantar Listrik Larutan, Reaksi Redoks dan Hukum Kekekalan Massa</v>
      </c>
      <c r="Q29" s="19" t="str">
        <f t="shared" si="9"/>
        <v>A</v>
      </c>
      <c r="R29" s="19" t="str">
        <f t="shared" si="10"/>
        <v/>
      </c>
      <c r="S29" s="18"/>
      <c r="T29" s="1">
        <v>81</v>
      </c>
      <c r="U29" s="1">
        <v>95</v>
      </c>
      <c r="V29" s="1">
        <v>88</v>
      </c>
      <c r="W29" s="1">
        <v>86</v>
      </c>
      <c r="X29" s="1"/>
      <c r="Y29" s="1"/>
      <c r="Z29" s="1"/>
      <c r="AA29" s="1"/>
      <c r="AB29" s="1"/>
      <c r="AC29" s="1"/>
      <c r="AD29" s="1"/>
      <c r="AE29" s="18"/>
      <c r="AF29" s="1"/>
      <c r="AG29" s="1"/>
      <c r="AH29" s="1"/>
      <c r="AI29" s="1"/>
      <c r="AJ29" s="1"/>
      <c r="AK29" s="1"/>
      <c r="AL29" s="1"/>
      <c r="AM29" s="1">
        <v>85</v>
      </c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4969</v>
      </c>
      <c r="FK29" s="39">
        <v>4979</v>
      </c>
    </row>
    <row r="30" spans="1:167">
      <c r="A30" s="19">
        <v>20</v>
      </c>
      <c r="B30" s="19">
        <v>20187</v>
      </c>
      <c r="C30" s="19" t="s">
        <v>135</v>
      </c>
      <c r="D30" s="18"/>
      <c r="E30" s="19">
        <f t="shared" si="0"/>
        <v>82</v>
      </c>
      <c r="F30" s="19" t="str">
        <f t="shared" si="1"/>
        <v>B</v>
      </c>
      <c r="G30" s="19">
        <f>IF((COUNTA(T12:AC12)&gt;0),(ROUND((AVERAGE(T30:AD30)),0)),"")</f>
        <v>82</v>
      </c>
      <c r="H30" s="19" t="str">
        <f t="shared" si="2"/>
        <v>B</v>
      </c>
      <c r="I30" s="35">
        <v>2</v>
      </c>
      <c r="J30" s="19" t="str">
        <f t="shared" si="3"/>
        <v>Memiliki kemampuan memahami Daya Hantar Listrik Larutan dan Konsep Redoks, namun perlu peningkatan pemahaman Hukum-hukum Dasar Kimia dan Stoikiometri.</v>
      </c>
      <c r="K30" s="19">
        <f t="shared" si="4"/>
        <v>85</v>
      </c>
      <c r="L30" s="19" t="str">
        <f t="shared" si="5"/>
        <v>A</v>
      </c>
      <c r="M30" s="19">
        <f t="shared" si="6"/>
        <v>85</v>
      </c>
      <c r="N30" s="19" t="str">
        <f t="shared" si="7"/>
        <v>A</v>
      </c>
      <c r="O30" s="35">
        <v>1</v>
      </c>
      <c r="P30" s="19" t="str">
        <f t="shared" si="8"/>
        <v xml:space="preserve"> Memiliki keterampilan melakukan percobaan Uji Daya Hantar Listrik Larutan, Reaksi Redoks dan Hukum Kekekalan Massa</v>
      </c>
      <c r="Q30" s="19" t="str">
        <f t="shared" si="9"/>
        <v>A</v>
      </c>
      <c r="R30" s="19" t="str">
        <f t="shared" si="10"/>
        <v/>
      </c>
      <c r="S30" s="18"/>
      <c r="T30" s="1">
        <v>79</v>
      </c>
      <c r="U30" s="1">
        <v>82</v>
      </c>
      <c r="V30" s="1">
        <v>84</v>
      </c>
      <c r="W30" s="1">
        <v>83</v>
      </c>
      <c r="X30" s="1"/>
      <c r="Y30" s="1"/>
      <c r="Z30" s="1"/>
      <c r="AA30" s="1"/>
      <c r="AB30" s="1"/>
      <c r="AC30" s="1"/>
      <c r="AD30" s="1"/>
      <c r="AE30" s="18"/>
      <c r="AF30" s="1"/>
      <c r="AG30" s="1"/>
      <c r="AH30" s="1"/>
      <c r="AI30" s="1"/>
      <c r="AJ30" s="1"/>
      <c r="AK30" s="1"/>
      <c r="AL30" s="1"/>
      <c r="AM30" s="1">
        <v>85</v>
      </c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>
      <c r="A31" s="19">
        <v>21</v>
      </c>
      <c r="B31" s="19">
        <v>20203</v>
      </c>
      <c r="C31" s="19" t="s">
        <v>136</v>
      </c>
      <c r="D31" s="18"/>
      <c r="E31" s="19">
        <f t="shared" si="0"/>
        <v>85</v>
      </c>
      <c r="F31" s="19" t="str">
        <f t="shared" si="1"/>
        <v>A</v>
      </c>
      <c r="G31" s="19">
        <f>IF((COUNTA(T12:AC12)&gt;0),(ROUND((AVERAGE(T31:AD31)),0)),"")</f>
        <v>85</v>
      </c>
      <c r="H31" s="19" t="str">
        <f t="shared" si="2"/>
        <v>A</v>
      </c>
      <c r="I31" s="35">
        <v>1</v>
      </c>
      <c r="J31" s="19" t="str">
        <f t="shared" si="3"/>
        <v>Memiliki kemampuan memahami Daya Hantar Listrik Larutan, Konsep Redoks dan Hukum-hukum Dasar Kimia, namun perlu peningkatan pemahaman Stoikiometri.</v>
      </c>
      <c r="K31" s="19">
        <f t="shared" si="4"/>
        <v>85</v>
      </c>
      <c r="L31" s="19" t="str">
        <f t="shared" si="5"/>
        <v>A</v>
      </c>
      <c r="M31" s="19">
        <f t="shared" si="6"/>
        <v>85</v>
      </c>
      <c r="N31" s="19" t="str">
        <f t="shared" si="7"/>
        <v>A</v>
      </c>
      <c r="O31" s="35">
        <v>1</v>
      </c>
      <c r="P31" s="19" t="str">
        <f t="shared" si="8"/>
        <v xml:space="preserve"> Memiliki keterampilan melakukan percobaan Uji Daya Hantar Listrik Larutan, Reaksi Redoks dan Hukum Kekekalan Massa</v>
      </c>
      <c r="Q31" s="19" t="str">
        <f t="shared" si="9"/>
        <v>A</v>
      </c>
      <c r="R31" s="19" t="str">
        <f t="shared" si="10"/>
        <v/>
      </c>
      <c r="S31" s="18"/>
      <c r="T31" s="1">
        <v>82</v>
      </c>
      <c r="U31" s="1">
        <v>87</v>
      </c>
      <c r="V31" s="1">
        <v>86</v>
      </c>
      <c r="W31" s="1">
        <v>85</v>
      </c>
      <c r="X31" s="1"/>
      <c r="Y31" s="1"/>
      <c r="Z31" s="1"/>
      <c r="AA31" s="1"/>
      <c r="AB31" s="1"/>
      <c r="AC31" s="1"/>
      <c r="AD31" s="1"/>
      <c r="AE31" s="18"/>
      <c r="AF31" s="1"/>
      <c r="AG31" s="1"/>
      <c r="AH31" s="1"/>
      <c r="AI31" s="1"/>
      <c r="AJ31" s="1"/>
      <c r="AK31" s="1"/>
      <c r="AL31" s="1"/>
      <c r="AM31" s="1">
        <v>85</v>
      </c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4970</v>
      </c>
      <c r="FK31" s="39">
        <v>4980</v>
      </c>
    </row>
    <row r="32" spans="1:167">
      <c r="A32" s="19">
        <v>22</v>
      </c>
      <c r="B32" s="19">
        <v>20219</v>
      </c>
      <c r="C32" s="19" t="s">
        <v>137</v>
      </c>
      <c r="D32" s="18"/>
      <c r="E32" s="19">
        <f t="shared" si="0"/>
        <v>80</v>
      </c>
      <c r="F32" s="19" t="str">
        <f t="shared" si="1"/>
        <v>B</v>
      </c>
      <c r="G32" s="19">
        <f>IF((COUNTA(T12:AC12)&gt;0),(ROUND((AVERAGE(T32:AD32)),0)),"")</f>
        <v>80</v>
      </c>
      <c r="H32" s="19" t="str">
        <f t="shared" si="2"/>
        <v>B</v>
      </c>
      <c r="I32" s="35">
        <v>2</v>
      </c>
      <c r="J32" s="19" t="str">
        <f t="shared" si="3"/>
        <v>Memiliki kemampuan memahami Daya Hantar Listrik Larutan dan Konsep Redoks, namun perlu peningkatan pemahaman Hukum-hukum Dasar Kimia dan Stoikiometri.</v>
      </c>
      <c r="K32" s="19">
        <f t="shared" si="4"/>
        <v>85</v>
      </c>
      <c r="L32" s="19" t="str">
        <f t="shared" si="5"/>
        <v>A</v>
      </c>
      <c r="M32" s="19">
        <f t="shared" si="6"/>
        <v>85</v>
      </c>
      <c r="N32" s="19" t="str">
        <f t="shared" si="7"/>
        <v>A</v>
      </c>
      <c r="O32" s="35">
        <v>1</v>
      </c>
      <c r="P32" s="19" t="str">
        <f t="shared" si="8"/>
        <v xml:space="preserve"> Memiliki keterampilan melakukan percobaan Uji Daya Hantar Listrik Larutan, Reaksi Redoks dan Hukum Kekekalan Massa</v>
      </c>
      <c r="Q32" s="19" t="str">
        <f t="shared" si="9"/>
        <v>A</v>
      </c>
      <c r="R32" s="19" t="str">
        <f t="shared" si="10"/>
        <v/>
      </c>
      <c r="S32" s="18"/>
      <c r="T32" s="1">
        <v>78</v>
      </c>
      <c r="U32" s="1">
        <v>81</v>
      </c>
      <c r="V32" s="1">
        <v>82</v>
      </c>
      <c r="W32" s="1">
        <v>80</v>
      </c>
      <c r="X32" s="1"/>
      <c r="Y32" s="1"/>
      <c r="Z32" s="1"/>
      <c r="AA32" s="1"/>
      <c r="AB32" s="1"/>
      <c r="AC32" s="1"/>
      <c r="AD32" s="1"/>
      <c r="AE32" s="18"/>
      <c r="AF32" s="1"/>
      <c r="AG32" s="1"/>
      <c r="AH32" s="1"/>
      <c r="AI32" s="1"/>
      <c r="AJ32" s="1"/>
      <c r="AK32" s="1"/>
      <c r="AL32" s="1"/>
      <c r="AM32" s="1">
        <v>85</v>
      </c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>
      <c r="A33" s="19">
        <v>23</v>
      </c>
      <c r="B33" s="19">
        <v>20235</v>
      </c>
      <c r="C33" s="19" t="s">
        <v>138</v>
      </c>
      <c r="D33" s="18"/>
      <c r="E33" s="19">
        <f t="shared" si="0"/>
        <v>92</v>
      </c>
      <c r="F33" s="19" t="str">
        <f t="shared" si="1"/>
        <v>A</v>
      </c>
      <c r="G33" s="19">
        <f>IF((COUNTA(T12:AC12)&gt;0),(ROUND((AVERAGE(T33:AD33)),0)),"")</f>
        <v>92</v>
      </c>
      <c r="H33" s="19" t="str">
        <f t="shared" si="2"/>
        <v>A</v>
      </c>
      <c r="I33" s="35">
        <v>1</v>
      </c>
      <c r="J33" s="19" t="str">
        <f t="shared" si="3"/>
        <v>Memiliki kemampuan memahami Daya Hantar Listrik Larutan, Konsep Redoks dan Hukum-hukum Dasar Kimia, namun perlu peningkatan pemahaman Stoikiometri.</v>
      </c>
      <c r="K33" s="19">
        <f t="shared" si="4"/>
        <v>87</v>
      </c>
      <c r="L33" s="19" t="str">
        <f t="shared" si="5"/>
        <v>A</v>
      </c>
      <c r="M33" s="19">
        <f t="shared" si="6"/>
        <v>87</v>
      </c>
      <c r="N33" s="19" t="str">
        <f t="shared" si="7"/>
        <v>A</v>
      </c>
      <c r="O33" s="35">
        <v>1</v>
      </c>
      <c r="P33" s="19" t="str">
        <f t="shared" si="8"/>
        <v xml:space="preserve"> Memiliki keterampilan melakukan percobaan Uji Daya Hantar Listrik Larutan, Reaksi Redoks dan Hukum Kekekalan Massa</v>
      </c>
      <c r="Q33" s="19" t="str">
        <f t="shared" si="9"/>
        <v>A</v>
      </c>
      <c r="R33" s="19" t="str">
        <f t="shared" si="10"/>
        <v/>
      </c>
      <c r="S33" s="18"/>
      <c r="T33" s="1">
        <v>94</v>
      </c>
      <c r="U33" s="1">
        <v>92</v>
      </c>
      <c r="V33" s="1">
        <v>91</v>
      </c>
      <c r="W33" s="1">
        <v>90</v>
      </c>
      <c r="X33" s="1"/>
      <c r="Y33" s="1"/>
      <c r="Z33" s="1"/>
      <c r="AA33" s="1"/>
      <c r="AB33" s="1"/>
      <c r="AC33" s="1"/>
      <c r="AD33" s="1"/>
      <c r="AE33" s="18"/>
      <c r="AF33" s="1"/>
      <c r="AG33" s="1"/>
      <c r="AH33" s="1"/>
      <c r="AI33" s="1"/>
      <c r="AJ33" s="1"/>
      <c r="AK33" s="1"/>
      <c r="AL33" s="1"/>
      <c r="AM33" s="1">
        <v>87</v>
      </c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20251</v>
      </c>
      <c r="C34" s="19" t="s">
        <v>139</v>
      </c>
      <c r="D34" s="18"/>
      <c r="E34" s="19">
        <f t="shared" si="0"/>
        <v>84</v>
      </c>
      <c r="F34" s="19" t="str">
        <f t="shared" si="1"/>
        <v>B</v>
      </c>
      <c r="G34" s="19">
        <f>IF((COUNTA(T12:AC12)&gt;0),(ROUND((AVERAGE(T34:AD34)),0)),"")</f>
        <v>84</v>
      </c>
      <c r="H34" s="19" t="str">
        <f t="shared" si="2"/>
        <v>B</v>
      </c>
      <c r="I34" s="35">
        <v>2</v>
      </c>
      <c r="J34" s="19" t="str">
        <f t="shared" si="3"/>
        <v>Memiliki kemampuan memahami Daya Hantar Listrik Larutan dan Konsep Redoks, namun perlu peningkatan pemahaman Hukum-hukum Dasar Kimia dan Stoikiometri.</v>
      </c>
      <c r="K34" s="19">
        <f t="shared" si="4"/>
        <v>86</v>
      </c>
      <c r="L34" s="19" t="str">
        <f t="shared" si="5"/>
        <v>A</v>
      </c>
      <c r="M34" s="19">
        <f t="shared" si="6"/>
        <v>86</v>
      </c>
      <c r="N34" s="19" t="str">
        <f t="shared" si="7"/>
        <v>A</v>
      </c>
      <c r="O34" s="35">
        <v>1</v>
      </c>
      <c r="P34" s="19" t="str">
        <f t="shared" si="8"/>
        <v xml:space="preserve"> Memiliki keterampilan melakukan percobaan Uji Daya Hantar Listrik Larutan, Reaksi Redoks dan Hukum Kekekalan Massa</v>
      </c>
      <c r="Q34" s="19" t="str">
        <f t="shared" si="9"/>
        <v>A</v>
      </c>
      <c r="R34" s="19" t="str">
        <f t="shared" si="10"/>
        <v/>
      </c>
      <c r="S34" s="18"/>
      <c r="T34" s="1">
        <v>92</v>
      </c>
      <c r="U34" s="1">
        <v>82</v>
      </c>
      <c r="V34" s="1">
        <v>81</v>
      </c>
      <c r="W34" s="1">
        <v>81</v>
      </c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/>
      <c r="AI34" s="1"/>
      <c r="AJ34" s="1"/>
      <c r="AK34" s="1"/>
      <c r="AL34" s="1"/>
      <c r="AM34" s="1">
        <v>86</v>
      </c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20267</v>
      </c>
      <c r="C35" s="19" t="s">
        <v>140</v>
      </c>
      <c r="D35" s="18"/>
      <c r="E35" s="19">
        <f t="shared" si="0"/>
        <v>77</v>
      </c>
      <c r="F35" s="19" t="str">
        <f t="shared" si="1"/>
        <v>B</v>
      </c>
      <c r="G35" s="19">
        <f>IF((COUNTA(T12:AC12)&gt;0),(ROUND((AVERAGE(T35:AD35)),0)),"")</f>
        <v>77</v>
      </c>
      <c r="H35" s="19" t="str">
        <f t="shared" si="2"/>
        <v>B</v>
      </c>
      <c r="I35" s="35">
        <v>2</v>
      </c>
      <c r="J35" s="19" t="str">
        <f t="shared" si="3"/>
        <v>Memiliki kemampuan memahami Daya Hantar Listrik Larutan dan Konsep Redoks, namun perlu peningkatan pemahaman Hukum-hukum Dasar Kimia dan Stoikiometri.</v>
      </c>
      <c r="K35" s="19">
        <f t="shared" si="4"/>
        <v>85</v>
      </c>
      <c r="L35" s="19" t="str">
        <f t="shared" si="5"/>
        <v>A</v>
      </c>
      <c r="M35" s="19">
        <f t="shared" si="6"/>
        <v>85</v>
      </c>
      <c r="N35" s="19" t="str">
        <f t="shared" si="7"/>
        <v>A</v>
      </c>
      <c r="O35" s="35">
        <v>1</v>
      </c>
      <c r="P35" s="19" t="str">
        <f t="shared" si="8"/>
        <v xml:space="preserve"> Memiliki keterampilan melakukan percobaan Uji Daya Hantar Listrik Larutan, Reaksi Redoks dan Hukum Kekekalan Massa</v>
      </c>
      <c r="Q35" s="19" t="str">
        <f t="shared" si="9"/>
        <v>A</v>
      </c>
      <c r="R35" s="19" t="str">
        <f t="shared" si="10"/>
        <v/>
      </c>
      <c r="S35" s="18"/>
      <c r="T35" s="1">
        <v>87</v>
      </c>
      <c r="U35" s="1">
        <v>72</v>
      </c>
      <c r="V35" s="1">
        <v>73</v>
      </c>
      <c r="W35" s="1">
        <v>76</v>
      </c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1"/>
      <c r="AM35" s="1">
        <v>85</v>
      </c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20283</v>
      </c>
      <c r="C36" s="19" t="s">
        <v>141</v>
      </c>
      <c r="D36" s="18"/>
      <c r="E36" s="19">
        <f t="shared" si="0"/>
        <v>79</v>
      </c>
      <c r="F36" s="19" t="str">
        <f t="shared" si="1"/>
        <v>B</v>
      </c>
      <c r="G36" s="19">
        <f>IF((COUNTA(T12:AC12)&gt;0),(ROUND((AVERAGE(T36:AD36)),0)),"")</f>
        <v>79</v>
      </c>
      <c r="H36" s="19" t="str">
        <f t="shared" si="2"/>
        <v>B</v>
      </c>
      <c r="I36" s="35">
        <v>2</v>
      </c>
      <c r="J36" s="19" t="str">
        <f t="shared" si="3"/>
        <v>Memiliki kemampuan memahami Daya Hantar Listrik Larutan dan Konsep Redoks, namun perlu peningkatan pemahaman Hukum-hukum Dasar Kimia dan Stoikiometri.</v>
      </c>
      <c r="K36" s="19">
        <f t="shared" si="4"/>
        <v>85</v>
      </c>
      <c r="L36" s="19" t="str">
        <f t="shared" si="5"/>
        <v>A</v>
      </c>
      <c r="M36" s="19">
        <f t="shared" si="6"/>
        <v>85</v>
      </c>
      <c r="N36" s="19" t="str">
        <f t="shared" si="7"/>
        <v>A</v>
      </c>
      <c r="O36" s="35">
        <v>1</v>
      </c>
      <c r="P36" s="19" t="str">
        <f t="shared" si="8"/>
        <v xml:space="preserve"> Memiliki keterampilan melakukan percobaan Uji Daya Hantar Listrik Larutan, Reaksi Redoks dan Hukum Kekekalan Massa</v>
      </c>
      <c r="Q36" s="19" t="str">
        <f t="shared" si="9"/>
        <v>A</v>
      </c>
      <c r="R36" s="19" t="str">
        <f t="shared" si="10"/>
        <v/>
      </c>
      <c r="S36" s="18"/>
      <c r="T36" s="1">
        <v>80</v>
      </c>
      <c r="U36" s="1">
        <v>80</v>
      </c>
      <c r="V36" s="1">
        <v>79</v>
      </c>
      <c r="W36" s="1">
        <v>78</v>
      </c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>
        <v>85</v>
      </c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20299</v>
      </c>
      <c r="C37" s="19" t="s">
        <v>142</v>
      </c>
      <c r="D37" s="18"/>
      <c r="E37" s="19">
        <f t="shared" si="0"/>
        <v>72</v>
      </c>
      <c r="F37" s="19" t="str">
        <f t="shared" si="1"/>
        <v>C</v>
      </c>
      <c r="G37" s="19">
        <f>IF((COUNTA(T12:AC12)&gt;0),(ROUND((AVERAGE(T37:AD37)),0)),"")</f>
        <v>72</v>
      </c>
      <c r="H37" s="19" t="str">
        <f t="shared" si="2"/>
        <v>C</v>
      </c>
      <c r="I37" s="35">
        <v>3</v>
      </c>
      <c r="J37" s="19" t="str">
        <f t="shared" si="3"/>
        <v>Memiliki kemampuan memahami Daya Hantar Listrik Larutan, namun perlu peningkatan pemahaman Konsep Redoks, Hukum-hukum Dasar Kimia dan Stoikiometri.</v>
      </c>
      <c r="K37" s="19">
        <f t="shared" si="4"/>
        <v>85</v>
      </c>
      <c r="L37" s="19" t="str">
        <f t="shared" si="5"/>
        <v>A</v>
      </c>
      <c r="M37" s="19">
        <f t="shared" si="6"/>
        <v>85</v>
      </c>
      <c r="N37" s="19" t="str">
        <f t="shared" si="7"/>
        <v>A</v>
      </c>
      <c r="O37" s="35">
        <v>1</v>
      </c>
      <c r="P37" s="19" t="str">
        <f t="shared" si="8"/>
        <v xml:space="preserve"> Memiliki keterampilan melakukan percobaan Uji Daya Hantar Listrik Larutan, Reaksi Redoks dan Hukum Kekekalan Massa</v>
      </c>
      <c r="Q37" s="19" t="str">
        <f t="shared" si="9"/>
        <v>A</v>
      </c>
      <c r="R37" s="19" t="str">
        <f t="shared" si="10"/>
        <v/>
      </c>
      <c r="S37" s="18"/>
      <c r="T37" s="1">
        <v>74</v>
      </c>
      <c r="U37" s="1">
        <v>72</v>
      </c>
      <c r="V37" s="1">
        <v>70</v>
      </c>
      <c r="W37" s="1">
        <v>70</v>
      </c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>
        <v>85</v>
      </c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20315</v>
      </c>
      <c r="C38" s="19" t="s">
        <v>143</v>
      </c>
      <c r="D38" s="18"/>
      <c r="E38" s="19">
        <f t="shared" si="0"/>
        <v>74</v>
      </c>
      <c r="F38" s="19" t="str">
        <f t="shared" si="1"/>
        <v>C</v>
      </c>
      <c r="G38" s="19">
        <f>IF((COUNTA(T12:AC12)&gt;0),(ROUND((AVERAGE(T38:AD38)),0)),"")</f>
        <v>74</v>
      </c>
      <c r="H38" s="19" t="str">
        <f t="shared" si="2"/>
        <v>C</v>
      </c>
      <c r="I38" s="35">
        <v>3</v>
      </c>
      <c r="J38" s="19" t="str">
        <f t="shared" si="3"/>
        <v>Memiliki kemampuan memahami Daya Hantar Listrik Larutan, namun perlu peningkatan pemahaman Konsep Redoks, Hukum-hukum Dasar Kimia dan Stoikiometri.</v>
      </c>
      <c r="K38" s="19">
        <f t="shared" si="4"/>
        <v>85</v>
      </c>
      <c r="L38" s="19" t="str">
        <f t="shared" si="5"/>
        <v>A</v>
      </c>
      <c r="M38" s="19">
        <f t="shared" si="6"/>
        <v>85</v>
      </c>
      <c r="N38" s="19" t="str">
        <f t="shared" si="7"/>
        <v>A</v>
      </c>
      <c r="O38" s="35">
        <v>1</v>
      </c>
      <c r="P38" s="19" t="str">
        <f t="shared" si="8"/>
        <v xml:space="preserve"> Memiliki keterampilan melakukan percobaan Uji Daya Hantar Listrik Larutan, Reaksi Redoks dan Hukum Kekekalan Massa</v>
      </c>
      <c r="Q38" s="19" t="str">
        <f t="shared" si="9"/>
        <v>A</v>
      </c>
      <c r="R38" s="19" t="str">
        <f t="shared" si="10"/>
        <v/>
      </c>
      <c r="S38" s="18"/>
      <c r="T38" s="1">
        <v>72</v>
      </c>
      <c r="U38" s="1">
        <v>76</v>
      </c>
      <c r="V38" s="1">
        <v>73</v>
      </c>
      <c r="W38" s="1">
        <v>73</v>
      </c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>
        <v>85</v>
      </c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20331</v>
      </c>
      <c r="C39" s="19" t="s">
        <v>144</v>
      </c>
      <c r="D39" s="18"/>
      <c r="E39" s="19">
        <f t="shared" si="0"/>
        <v>75</v>
      </c>
      <c r="F39" s="19" t="str">
        <f t="shared" si="1"/>
        <v>C</v>
      </c>
      <c r="G39" s="19">
        <f>IF((COUNTA(T12:AC12)&gt;0),(ROUND((AVERAGE(T39:AD39)),0)),"")</f>
        <v>75</v>
      </c>
      <c r="H39" s="19" t="str">
        <f t="shared" si="2"/>
        <v>C</v>
      </c>
      <c r="I39" s="35">
        <v>3</v>
      </c>
      <c r="J39" s="19" t="str">
        <f t="shared" si="3"/>
        <v>Memiliki kemampuan memahami Daya Hantar Listrik Larutan, namun perlu peningkatan pemahaman Konsep Redoks, Hukum-hukum Dasar Kimia dan Stoikiometri.</v>
      </c>
      <c r="K39" s="19">
        <f t="shared" si="4"/>
        <v>85</v>
      </c>
      <c r="L39" s="19" t="str">
        <f t="shared" si="5"/>
        <v>A</v>
      </c>
      <c r="M39" s="19">
        <f t="shared" si="6"/>
        <v>85</v>
      </c>
      <c r="N39" s="19" t="str">
        <f t="shared" si="7"/>
        <v>A</v>
      </c>
      <c r="O39" s="35">
        <v>1</v>
      </c>
      <c r="P39" s="19" t="str">
        <f t="shared" si="8"/>
        <v xml:space="preserve"> Memiliki keterampilan melakukan percobaan Uji Daya Hantar Listrik Larutan, Reaksi Redoks dan Hukum Kekekalan Massa</v>
      </c>
      <c r="Q39" s="19" t="str">
        <f t="shared" si="9"/>
        <v>A</v>
      </c>
      <c r="R39" s="19" t="str">
        <f t="shared" si="10"/>
        <v/>
      </c>
      <c r="S39" s="18"/>
      <c r="T39" s="1">
        <v>73</v>
      </c>
      <c r="U39" s="1">
        <v>78</v>
      </c>
      <c r="V39" s="1">
        <v>74</v>
      </c>
      <c r="W39" s="1">
        <v>75</v>
      </c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>
        <v>85</v>
      </c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20347</v>
      </c>
      <c r="C40" s="19" t="s">
        <v>145</v>
      </c>
      <c r="D40" s="18"/>
      <c r="E40" s="19">
        <f t="shared" si="0"/>
        <v>85</v>
      </c>
      <c r="F40" s="19" t="str">
        <f t="shared" si="1"/>
        <v>A</v>
      </c>
      <c r="G40" s="19">
        <f>IF((COUNTA(T12:AC12)&gt;0),(ROUND((AVERAGE(T40:AD40)),0)),"")</f>
        <v>85</v>
      </c>
      <c r="H40" s="19" t="str">
        <f t="shared" si="2"/>
        <v>A</v>
      </c>
      <c r="I40" s="35">
        <v>1</v>
      </c>
      <c r="J40" s="19" t="str">
        <f t="shared" si="3"/>
        <v>Memiliki kemampuan memahami Daya Hantar Listrik Larutan, Konsep Redoks dan Hukum-hukum Dasar Kimia, namun perlu peningkatan pemahaman Stoikiometri.</v>
      </c>
      <c r="K40" s="19">
        <f t="shared" si="4"/>
        <v>85</v>
      </c>
      <c r="L40" s="19" t="str">
        <f t="shared" si="5"/>
        <v>A</v>
      </c>
      <c r="M40" s="19">
        <f t="shared" si="6"/>
        <v>85</v>
      </c>
      <c r="N40" s="19" t="str">
        <f t="shared" si="7"/>
        <v>A</v>
      </c>
      <c r="O40" s="35">
        <v>1</v>
      </c>
      <c r="P40" s="19" t="str">
        <f t="shared" si="8"/>
        <v xml:space="preserve"> Memiliki keterampilan melakukan percobaan Uji Daya Hantar Listrik Larutan, Reaksi Redoks dan Hukum Kekekalan Massa</v>
      </c>
      <c r="Q40" s="19" t="str">
        <f t="shared" si="9"/>
        <v>A</v>
      </c>
      <c r="R40" s="19" t="str">
        <f t="shared" si="10"/>
        <v/>
      </c>
      <c r="S40" s="18"/>
      <c r="T40" s="1">
        <v>88</v>
      </c>
      <c r="U40" s="1">
        <v>86</v>
      </c>
      <c r="V40" s="1">
        <v>83</v>
      </c>
      <c r="W40" s="1">
        <v>83</v>
      </c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>
        <v>85</v>
      </c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20363</v>
      </c>
      <c r="C41" s="19" t="s">
        <v>146</v>
      </c>
      <c r="D41" s="18"/>
      <c r="E41" s="19">
        <f t="shared" si="0"/>
        <v>76</v>
      </c>
      <c r="F41" s="19" t="str">
        <f t="shared" si="1"/>
        <v>B</v>
      </c>
      <c r="G41" s="19">
        <f>IF((COUNTA(T12:AC12)&gt;0),(ROUND((AVERAGE(T41:AD41)),0)),"")</f>
        <v>76</v>
      </c>
      <c r="H41" s="19" t="str">
        <f t="shared" si="2"/>
        <v>B</v>
      </c>
      <c r="I41" s="35">
        <v>2</v>
      </c>
      <c r="J41" s="19" t="str">
        <f t="shared" si="3"/>
        <v>Memiliki kemampuan memahami Daya Hantar Listrik Larutan dan Konsep Redoks, namun perlu peningkatan pemahaman Hukum-hukum Dasar Kimia dan Stoikiometri.</v>
      </c>
      <c r="K41" s="19">
        <f t="shared" si="4"/>
        <v>85</v>
      </c>
      <c r="L41" s="19" t="str">
        <f t="shared" si="5"/>
        <v>A</v>
      </c>
      <c r="M41" s="19">
        <f t="shared" si="6"/>
        <v>85</v>
      </c>
      <c r="N41" s="19" t="str">
        <f t="shared" si="7"/>
        <v>A</v>
      </c>
      <c r="O41" s="35">
        <v>1</v>
      </c>
      <c r="P41" s="19" t="str">
        <f t="shared" si="8"/>
        <v xml:space="preserve"> Memiliki keterampilan melakukan percobaan Uji Daya Hantar Listrik Larutan, Reaksi Redoks dan Hukum Kekekalan Massa</v>
      </c>
      <c r="Q41" s="19" t="str">
        <f t="shared" si="9"/>
        <v>A</v>
      </c>
      <c r="R41" s="19" t="str">
        <f t="shared" si="10"/>
        <v/>
      </c>
      <c r="S41" s="18"/>
      <c r="T41" s="1">
        <v>74</v>
      </c>
      <c r="U41" s="1">
        <v>74</v>
      </c>
      <c r="V41" s="1">
        <v>76</v>
      </c>
      <c r="W41" s="1">
        <v>78</v>
      </c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>
        <v>85</v>
      </c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20379</v>
      </c>
      <c r="C42" s="19" t="s">
        <v>147</v>
      </c>
      <c r="D42" s="18"/>
      <c r="E42" s="19">
        <f t="shared" si="0"/>
        <v>78</v>
      </c>
      <c r="F42" s="19" t="str">
        <f t="shared" si="1"/>
        <v>B</v>
      </c>
      <c r="G42" s="19">
        <f>IF((COUNTA(T12:AC12)&gt;0),(ROUND((AVERAGE(T42:AD42)),0)),"")</f>
        <v>78</v>
      </c>
      <c r="H42" s="19" t="str">
        <f t="shared" si="2"/>
        <v>B</v>
      </c>
      <c r="I42" s="35">
        <v>2</v>
      </c>
      <c r="J42" s="19" t="str">
        <f t="shared" si="3"/>
        <v>Memiliki kemampuan memahami Daya Hantar Listrik Larutan dan Konsep Redoks, namun perlu peningkatan pemahaman Hukum-hukum Dasar Kimia dan Stoikiometri.</v>
      </c>
      <c r="K42" s="19">
        <f t="shared" si="4"/>
        <v>85</v>
      </c>
      <c r="L42" s="19" t="str">
        <f t="shared" si="5"/>
        <v>A</v>
      </c>
      <c r="M42" s="19">
        <f t="shared" si="6"/>
        <v>85</v>
      </c>
      <c r="N42" s="19" t="str">
        <f t="shared" si="7"/>
        <v>A</v>
      </c>
      <c r="O42" s="35">
        <v>1</v>
      </c>
      <c r="P42" s="19" t="str">
        <f t="shared" si="8"/>
        <v xml:space="preserve"> Memiliki keterampilan melakukan percobaan Uji Daya Hantar Listrik Larutan, Reaksi Redoks dan Hukum Kekekalan Massa</v>
      </c>
      <c r="Q42" s="19" t="str">
        <f t="shared" si="9"/>
        <v>A</v>
      </c>
      <c r="R42" s="19" t="str">
        <f t="shared" si="10"/>
        <v/>
      </c>
      <c r="S42" s="18"/>
      <c r="T42" s="1">
        <v>77</v>
      </c>
      <c r="U42" s="1">
        <v>79</v>
      </c>
      <c r="V42" s="1">
        <v>79</v>
      </c>
      <c r="W42" s="1">
        <v>77</v>
      </c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>
        <v>85</v>
      </c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20395</v>
      </c>
      <c r="C43" s="19" t="s">
        <v>148</v>
      </c>
      <c r="D43" s="18"/>
      <c r="E43" s="19">
        <f t="shared" si="0"/>
        <v>86</v>
      </c>
      <c r="F43" s="19" t="str">
        <f t="shared" si="1"/>
        <v>A</v>
      </c>
      <c r="G43" s="19">
        <f>IF((COUNTA(T12:AC12)&gt;0),(ROUND((AVERAGE(T43:AD43)),0)),"")</f>
        <v>86</v>
      </c>
      <c r="H43" s="19" t="str">
        <f t="shared" si="2"/>
        <v>A</v>
      </c>
      <c r="I43" s="35">
        <v>1</v>
      </c>
      <c r="J43" s="19" t="str">
        <f t="shared" si="3"/>
        <v>Memiliki kemampuan memahami Daya Hantar Listrik Larutan, Konsep Redoks dan Hukum-hukum Dasar Kimia, namun perlu peningkatan pemahaman Stoikiometri.</v>
      </c>
      <c r="K43" s="19">
        <f t="shared" si="4"/>
        <v>87</v>
      </c>
      <c r="L43" s="19" t="str">
        <f t="shared" si="5"/>
        <v>A</v>
      </c>
      <c r="M43" s="19">
        <f t="shared" si="6"/>
        <v>87</v>
      </c>
      <c r="N43" s="19" t="str">
        <f t="shared" si="7"/>
        <v>A</v>
      </c>
      <c r="O43" s="35">
        <v>1</v>
      </c>
      <c r="P43" s="19" t="str">
        <f t="shared" si="8"/>
        <v xml:space="preserve"> Memiliki keterampilan melakukan percobaan Uji Daya Hantar Listrik Larutan, Reaksi Redoks dan Hukum Kekekalan Massa</v>
      </c>
      <c r="Q43" s="19" t="str">
        <f t="shared" si="9"/>
        <v>A</v>
      </c>
      <c r="R43" s="19" t="str">
        <f t="shared" si="10"/>
        <v/>
      </c>
      <c r="S43" s="18"/>
      <c r="T43" s="1">
        <v>88</v>
      </c>
      <c r="U43" s="1">
        <v>85</v>
      </c>
      <c r="V43" s="1">
        <v>84</v>
      </c>
      <c r="W43" s="1">
        <v>85</v>
      </c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>
        <v>87</v>
      </c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20411</v>
      </c>
      <c r="C44" s="19" t="s">
        <v>149</v>
      </c>
      <c r="D44" s="18"/>
      <c r="E44" s="19">
        <f t="shared" si="0"/>
        <v>83</v>
      </c>
      <c r="F44" s="19" t="str">
        <f t="shared" si="1"/>
        <v>B</v>
      </c>
      <c r="G44" s="19">
        <f>IF((COUNTA(T12:AC12)&gt;0),(ROUND((AVERAGE(T44:AD44)),0)),"")</f>
        <v>83</v>
      </c>
      <c r="H44" s="19" t="str">
        <f t="shared" si="2"/>
        <v>B</v>
      </c>
      <c r="I44" s="35">
        <v>2</v>
      </c>
      <c r="J44" s="19" t="str">
        <f t="shared" si="3"/>
        <v>Memiliki kemampuan memahami Daya Hantar Listrik Larutan dan Konsep Redoks, namun perlu peningkatan pemahaman Hukum-hukum Dasar Kimia dan Stoikiometri.</v>
      </c>
      <c r="K44" s="19">
        <f t="shared" si="4"/>
        <v>85</v>
      </c>
      <c r="L44" s="19" t="str">
        <f t="shared" si="5"/>
        <v>A</v>
      </c>
      <c r="M44" s="19">
        <f t="shared" si="6"/>
        <v>85</v>
      </c>
      <c r="N44" s="19" t="str">
        <f t="shared" si="7"/>
        <v>A</v>
      </c>
      <c r="O44" s="35">
        <v>1</v>
      </c>
      <c r="P44" s="19" t="str">
        <f t="shared" si="8"/>
        <v xml:space="preserve"> Memiliki keterampilan melakukan percobaan Uji Daya Hantar Listrik Larutan, Reaksi Redoks dan Hukum Kekekalan Massa</v>
      </c>
      <c r="Q44" s="19" t="str">
        <f t="shared" si="9"/>
        <v>A</v>
      </c>
      <c r="R44" s="19" t="str">
        <f t="shared" si="10"/>
        <v/>
      </c>
      <c r="S44" s="18"/>
      <c r="T44" s="1">
        <v>90</v>
      </c>
      <c r="U44" s="1">
        <v>82</v>
      </c>
      <c r="V44" s="1">
        <v>81</v>
      </c>
      <c r="W44" s="1">
        <v>80</v>
      </c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>
        <v>85</v>
      </c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20427</v>
      </c>
      <c r="C45" s="19" t="s">
        <v>150</v>
      </c>
      <c r="D45" s="18"/>
      <c r="E45" s="19">
        <f t="shared" si="0"/>
        <v>75</v>
      </c>
      <c r="F45" s="19" t="str">
        <f t="shared" si="1"/>
        <v>C</v>
      </c>
      <c r="G45" s="19">
        <f>IF((COUNTA(T12:AC12)&gt;0),(ROUND((AVERAGE(T45:AD45)),0)),"")</f>
        <v>75</v>
      </c>
      <c r="H45" s="19" t="str">
        <f t="shared" si="2"/>
        <v>C</v>
      </c>
      <c r="I45" s="35">
        <v>3</v>
      </c>
      <c r="J45" s="19" t="str">
        <f t="shared" si="3"/>
        <v>Memiliki kemampuan memahami Daya Hantar Listrik Larutan, namun perlu peningkatan pemahaman Konsep Redoks, Hukum-hukum Dasar Kimia dan Stoikiometri.</v>
      </c>
      <c r="K45" s="19">
        <f t="shared" si="4"/>
        <v>85</v>
      </c>
      <c r="L45" s="19" t="str">
        <f t="shared" si="5"/>
        <v>A</v>
      </c>
      <c r="M45" s="19">
        <f t="shared" si="6"/>
        <v>85</v>
      </c>
      <c r="N45" s="19" t="str">
        <f t="shared" si="7"/>
        <v>A</v>
      </c>
      <c r="O45" s="35">
        <v>1</v>
      </c>
      <c r="P45" s="19" t="str">
        <f t="shared" si="8"/>
        <v xml:space="preserve"> Memiliki keterampilan melakukan percobaan Uji Daya Hantar Listrik Larutan, Reaksi Redoks dan Hukum Kekekalan Massa</v>
      </c>
      <c r="Q45" s="19" t="str">
        <f t="shared" si="9"/>
        <v>A</v>
      </c>
      <c r="R45" s="19" t="str">
        <f t="shared" si="10"/>
        <v/>
      </c>
      <c r="S45" s="18"/>
      <c r="T45" s="1">
        <v>72</v>
      </c>
      <c r="U45" s="1">
        <v>76</v>
      </c>
      <c r="V45" s="1">
        <v>76</v>
      </c>
      <c r="W45" s="1">
        <v>75</v>
      </c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>
        <v>85</v>
      </c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20443</v>
      </c>
      <c r="C46" s="19" t="s">
        <v>151</v>
      </c>
      <c r="D46" s="18"/>
      <c r="E46" s="19">
        <f t="shared" si="0"/>
        <v>72</v>
      </c>
      <c r="F46" s="19" t="str">
        <f t="shared" si="1"/>
        <v>C</v>
      </c>
      <c r="G46" s="19">
        <f>IF((COUNTA(T12:AC12)&gt;0),(ROUND((AVERAGE(T46:AD46)),0)),"")</f>
        <v>72</v>
      </c>
      <c r="H46" s="19" t="str">
        <f t="shared" si="2"/>
        <v>C</v>
      </c>
      <c r="I46" s="35">
        <v>3</v>
      </c>
      <c r="J46" s="19" t="str">
        <f t="shared" si="3"/>
        <v>Memiliki kemampuan memahami Daya Hantar Listrik Larutan, namun perlu peningkatan pemahaman Konsep Redoks, Hukum-hukum Dasar Kimia dan Stoikiometri.</v>
      </c>
      <c r="K46" s="19">
        <f t="shared" si="4"/>
        <v>85</v>
      </c>
      <c r="L46" s="19" t="str">
        <f t="shared" si="5"/>
        <v>A</v>
      </c>
      <c r="M46" s="19">
        <f t="shared" si="6"/>
        <v>85</v>
      </c>
      <c r="N46" s="19" t="str">
        <f t="shared" si="7"/>
        <v>A</v>
      </c>
      <c r="O46" s="35">
        <v>1</v>
      </c>
      <c r="P46" s="19" t="str">
        <f t="shared" si="8"/>
        <v xml:space="preserve"> Memiliki keterampilan melakukan percobaan Uji Daya Hantar Listrik Larutan, Reaksi Redoks dan Hukum Kekekalan Massa</v>
      </c>
      <c r="Q46" s="19" t="str">
        <f t="shared" si="9"/>
        <v>A</v>
      </c>
      <c r="R46" s="19" t="str">
        <f t="shared" si="10"/>
        <v/>
      </c>
      <c r="S46" s="18"/>
      <c r="T46" s="1">
        <v>70</v>
      </c>
      <c r="U46" s="1">
        <v>72</v>
      </c>
      <c r="V46" s="1">
        <v>71</v>
      </c>
      <c r="W46" s="1">
        <v>74</v>
      </c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>
        <v>85</v>
      </c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/>
      <c r="G52" s="76" t="s">
        <v>103</v>
      </c>
      <c r="H52" s="76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/>
      <c r="G53" s="76" t="s">
        <v>106</v>
      </c>
      <c r="H53" s="76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76" t="s">
        <v>108</v>
      </c>
      <c r="H54" s="76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76" t="s">
        <v>109</v>
      </c>
      <c r="H55" s="76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xWindow="1242" yWindow="171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X-MIPA 4</vt:lpstr>
      <vt:lpstr>X-MIPA 5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Bu Andri</cp:lastModifiedBy>
  <dcterms:created xsi:type="dcterms:W3CDTF">2015-09-01T09:01:01Z</dcterms:created>
  <dcterms:modified xsi:type="dcterms:W3CDTF">2017-06-12T03:25:31Z</dcterms:modified>
</cp:coreProperties>
</file>