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80" yWindow="510" windowWidth="15480" windowHeight="8115" activeTab="1"/>
  </bookViews>
  <sheets>
    <sheet name="X-IPS 1" sheetId="1" r:id="rId1"/>
    <sheet name="X-IPS 2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W11" i="2" l="1"/>
  <c r="W17" i="2"/>
  <c r="W18" i="2"/>
  <c r="W21" i="2"/>
  <c r="W33" i="2"/>
  <c r="W36" i="2"/>
  <c r="W37" i="2"/>
  <c r="W38" i="2"/>
  <c r="W42" i="2"/>
  <c r="W43" i="2"/>
  <c r="U11" i="2"/>
  <c r="U12" i="2"/>
  <c r="U13" i="2"/>
  <c r="U17" i="2"/>
  <c r="U18" i="2"/>
  <c r="U20" i="2"/>
  <c r="U21" i="2"/>
  <c r="U22" i="2"/>
  <c r="U23" i="2"/>
  <c r="U24" i="2"/>
  <c r="U25" i="2"/>
  <c r="U26" i="2"/>
  <c r="U27" i="2"/>
  <c r="U30" i="2"/>
  <c r="U32" i="2"/>
  <c r="U33" i="2"/>
  <c r="U35" i="2"/>
  <c r="U36" i="2"/>
  <c r="U37" i="2"/>
  <c r="U40" i="2"/>
  <c r="U41" i="2"/>
  <c r="U44" i="2"/>
  <c r="U45" i="2"/>
  <c r="U46" i="2"/>
  <c r="U48" i="2"/>
  <c r="T11" i="2"/>
  <c r="T12" i="2"/>
  <c r="T13" i="2"/>
  <c r="T16" i="2"/>
  <c r="T17" i="2"/>
  <c r="T18" i="2"/>
  <c r="T19" i="2"/>
  <c r="T20" i="2"/>
  <c r="T21" i="2"/>
  <c r="T22" i="2"/>
  <c r="T23" i="2"/>
  <c r="T24" i="2"/>
  <c r="T26" i="2"/>
  <c r="T27" i="2"/>
  <c r="T31" i="2"/>
  <c r="T32" i="2"/>
  <c r="T33" i="2"/>
  <c r="T35" i="2"/>
  <c r="T37" i="2"/>
  <c r="T39" i="2"/>
  <c r="T40" i="2"/>
  <c r="T41" i="2"/>
  <c r="T42" i="2"/>
  <c r="T44" i="2"/>
  <c r="T48" i="2"/>
  <c r="W11" i="1"/>
  <c r="W16" i="1"/>
  <c r="W19" i="1"/>
  <c r="W20" i="1"/>
  <c r="W21" i="1"/>
  <c r="W22" i="1"/>
  <c r="W23" i="1"/>
  <c r="W27" i="1"/>
  <c r="W28" i="1"/>
  <c r="W29" i="1"/>
  <c r="W31" i="1"/>
  <c r="W34" i="1"/>
  <c r="W39" i="1"/>
  <c r="W40" i="1"/>
  <c r="W41" i="1"/>
  <c r="W43" i="1"/>
  <c r="W44" i="1"/>
  <c r="W47" i="1"/>
  <c r="V15" i="1"/>
  <c r="V16" i="1"/>
  <c r="V20" i="1"/>
  <c r="V23" i="1"/>
  <c r="V28" i="1"/>
  <c r="V29" i="1"/>
  <c r="V36" i="1"/>
  <c r="V40" i="1"/>
  <c r="V41" i="1"/>
  <c r="V43" i="1"/>
  <c r="V44" i="1"/>
  <c r="V45" i="1"/>
  <c r="V47" i="1"/>
  <c r="V48" i="1"/>
  <c r="U15" i="1"/>
  <c r="U28" i="1"/>
  <c r="U29" i="1"/>
  <c r="U36" i="1"/>
  <c r="U40" i="1"/>
  <c r="U43" i="1"/>
  <c r="T12" i="1"/>
  <c r="T26" i="1"/>
  <c r="T28" i="1"/>
  <c r="T29" i="1"/>
  <c r="T30" i="1"/>
  <c r="T32" i="1"/>
  <c r="T37" i="1"/>
  <c r="T40" i="1"/>
  <c r="T42" i="1"/>
  <c r="T44" i="1"/>
  <c r="G11" i="1"/>
  <c r="G13" i="1"/>
  <c r="H13" i="1" s="1"/>
  <c r="G15" i="1"/>
  <c r="H15" i="1" s="1"/>
  <c r="G17" i="1"/>
  <c r="H17" i="1" s="1"/>
  <c r="G19" i="1"/>
  <c r="H19" i="1" s="1"/>
  <c r="G21" i="1"/>
  <c r="H21" i="1" s="1"/>
  <c r="G23" i="1"/>
  <c r="H23" i="1" s="1"/>
  <c r="G25" i="1"/>
  <c r="H25" i="1" s="1"/>
  <c r="G27" i="1"/>
  <c r="H27" i="1" s="1"/>
  <c r="G29" i="1"/>
  <c r="H29" i="1" s="1"/>
  <c r="G31" i="1"/>
  <c r="H31" i="1" s="1"/>
  <c r="G33" i="1"/>
  <c r="H33" i="1" s="1"/>
  <c r="G35" i="1"/>
  <c r="H35" i="1" s="1"/>
  <c r="G37" i="1"/>
  <c r="H37" i="1" s="1"/>
  <c r="G39" i="1"/>
  <c r="H39" i="1" s="1"/>
  <c r="G41" i="1"/>
  <c r="H41" i="1" s="1"/>
  <c r="G43" i="1"/>
  <c r="H43" i="1" s="1"/>
  <c r="G45" i="1"/>
  <c r="H45" i="1" s="1"/>
  <c r="G47" i="1"/>
  <c r="H47" i="1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E11" i="1"/>
  <c r="F11" i="1" s="1"/>
  <c r="E33" i="1" l="1"/>
  <c r="F33" i="1" s="1"/>
  <c r="E39" i="1"/>
  <c r="F39" i="1" s="1"/>
  <c r="E43" i="1"/>
  <c r="F43" i="1" s="1"/>
  <c r="E37" i="1"/>
  <c r="F37" i="1" s="1"/>
  <c r="E41" i="1"/>
  <c r="F41" i="1" s="1"/>
  <c r="E45" i="1"/>
  <c r="F45" i="1" s="1"/>
  <c r="K54" i="1"/>
  <c r="H11" i="2"/>
  <c r="H11" i="1"/>
  <c r="K53" i="1"/>
  <c r="K53" i="2"/>
  <c r="K52" i="1"/>
  <c r="K52" i="2"/>
</calcChain>
</file>

<file path=xl/sharedStrings.xml><?xml version="1.0" encoding="utf-8"?>
<sst xmlns="http://schemas.openxmlformats.org/spreadsheetml/2006/main" count="386" uniqueCount="163">
  <si>
    <t>DAFTAR NILAI SISWA SMAN 9 SEMARANG SEMESTER GENAP TAHUN PELAJARAN 2016/2017</t>
  </si>
  <si>
    <t>Guru :</t>
  </si>
  <si>
    <t>Wiwiek Widayati S.Pd, M.Pd</t>
  </si>
  <si>
    <t>Kelas X-IPS 1</t>
  </si>
  <si>
    <t>Mapel :</t>
  </si>
  <si>
    <t>Fisika [ Lintas Minat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</si>
  <si>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</si>
  <si>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</si>
  <si>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</si>
  <si>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</si>
  <si>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</si>
  <si>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</si>
  <si>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</si>
  <si>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</si>
  <si>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</si>
  <si>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</si>
  <si>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</si>
  <si>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</si>
  <si>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</si>
  <si>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</si>
  <si>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</si>
  <si>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</si>
  <si>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</si>
  <si>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</si>
  <si>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</si>
  <si>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</si>
  <si>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</si>
  <si>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</si>
  <si>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</si>
  <si>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</si>
  <si>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</si>
  <si>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</si>
  <si>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</si>
  <si>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</si>
  <si>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</si>
  <si>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</si>
  <si>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</si>
  <si>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</si>
  <si>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</si>
  <si>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</si>
  <si>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</si>
  <si>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</si>
  <si>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</si>
  <si>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</si>
  <si>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</si>
  <si>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</si>
  <si>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</si>
  <si>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</si>
  <si>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</si>
  <si>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</si>
  <si>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</si>
  <si>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</si>
  <si>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</si>
  <si>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</si>
  <si>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</si>
  <si>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</si>
  <si>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</si>
  <si>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</si>
  <si>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</si>
  <si>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</si>
  <si>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</si>
  <si>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</si>
  <si>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</si>
  <si>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</si>
  <si>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</si>
  <si>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</si>
  <si>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</si>
  <si>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</si>
  <si>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</si>
  <si>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</si>
  <si>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</si>
  <si>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</si>
  <si>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</si>
  <si>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</si>
  <si>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</si>
  <si>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</si>
  <si>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</si>
  <si>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</si>
  <si>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</si>
  <si>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</si>
  <si>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</si>
  <si>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</si>
  <si>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</si>
  <si>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</si>
  <si>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</si>
  <si>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</si>
  <si>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</si>
  <si>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</si>
  <si>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</si>
  <si>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</si>
  <si>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</si>
  <si>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</si>
  <si>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</si>
  <si>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</si>
  <si>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</si>
  <si>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</si>
  <si>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</si>
  <si>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</si>
  <si>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</si>
  <si>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</si>
  <si>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</si>
  <si>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</si>
  <si>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</si>
  <si>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</si>
  <si>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</si>
  <si>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</si>
  <si>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</si>
  <si>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</si>
  <si>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</si>
  <si>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</si>
  <si>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</si>
  <si>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</si>
  <si>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</si>
  <si>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</si>
  <si>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</si>
  <si>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</si>
  <si>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</si>
  <si>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</si>
  <si>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</si>
  <si>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</si>
  <si>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</si>
  <si>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</si>
  <si>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</si>
  <si>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</si>
  <si>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</si>
  <si>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</si>
  <si>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</si>
  <si>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</si>
  <si>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</si>
  <si>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</si>
  <si>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</si>
  <si>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</si>
  <si>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</si>
  <si>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</si>
  <si>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</si>
  <si>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</si>
  <si>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</si>
  <si>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</si>
  <si>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</si>
  <si>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</si>
  <si>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</si>
  <si>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</si>
  <si>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</si>
  <si>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</si>
  <si>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</si>
  <si>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</si>
  <si>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</si>
  <si>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</si>
  <si>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</si>
  <si>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</si>
  <si>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</si>
  <si>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</si>
  <si>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</si>
  <si>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</si>
  <si>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Memiliki ketrampilan mempresentikan hasil diskusi kelompok H Newton tentang Gravitasi,Usaha dan Energi</t>
  </si>
  <si>
    <t>Memiliki kemampuan menganalisis H Newton, namun perlu meningkatkan kemampuan menganalisis Usaha dan Energi</t>
  </si>
  <si>
    <t>Memilik kemampuan merancang dan membuat roket sederhana</t>
  </si>
  <si>
    <t>Memiliki kemampuan menganalisis Usaha dan Energi, namun perlu meningkatkan kemampuan menganalisis Momentum dan Impuls</t>
  </si>
  <si>
    <t>Memilik ketrampilan mempresentasikan pembuatan roket sederhana</t>
  </si>
  <si>
    <t>Memiliki kemampuan menganalisis Momentu dan Impuls, namun perlu meningkatkan kemampuan menganalisis getaran Harmonis</t>
  </si>
  <si>
    <t>Memilik ketrampilan melakukan percobaan GHS pada ayunan sederhanadan getaran pegas</t>
  </si>
  <si>
    <t>Memiliki kemampuan menganalisis Getaran Harmonis , namun perlu meningkatkan kemampuan menganalisis H Newton Gravitasi</t>
  </si>
  <si>
    <t>Memilik kemampuan mengolah data dan menganalisis hasil  percobaan GHS pada Ayunan Sederhana dan Getaran Pegas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</si>
</sst>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ILAI%20SMT%20GENAP%2016-17%20FIS%20JUNI\URAIAN%20NILAI%20SMT%202%2016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IPA 5"/>
      <sheetName val="X-MIPA 4"/>
      <sheetName val="X IPS 2"/>
      <sheetName val="X-IPS-1"/>
      <sheetName val="XI-IPA2"/>
      <sheetName val="XIIPA-3"/>
      <sheetName val="Sheet1"/>
      <sheetName val="Sheet2"/>
    </sheetNames>
    <sheetDataSet>
      <sheetData sheetId="0"/>
      <sheetData sheetId="1"/>
      <sheetData sheetId="2">
        <row r="10">
          <cell r="E10">
            <v>70</v>
          </cell>
          <cell r="H10">
            <v>77.5</v>
          </cell>
          <cell r="K10">
            <v>74</v>
          </cell>
        </row>
        <row r="11">
          <cell r="E11">
            <v>73.5</v>
          </cell>
          <cell r="H11">
            <v>77.5</v>
          </cell>
        </row>
        <row r="12">
          <cell r="E12">
            <v>70</v>
          </cell>
          <cell r="H12">
            <v>70</v>
          </cell>
        </row>
        <row r="15">
          <cell r="E15">
            <v>74.5</v>
          </cell>
        </row>
        <row r="16">
          <cell r="E16">
            <v>70</v>
          </cell>
          <cell r="H16">
            <v>77.5</v>
          </cell>
          <cell r="K16">
            <v>75.5</v>
          </cell>
        </row>
        <row r="17">
          <cell r="E17">
            <v>70</v>
          </cell>
          <cell r="H17">
            <v>70</v>
          </cell>
          <cell r="K17">
            <v>82</v>
          </cell>
        </row>
        <row r="18">
          <cell r="E18">
            <v>74</v>
          </cell>
        </row>
        <row r="19">
          <cell r="E19">
            <v>77</v>
          </cell>
          <cell r="H19">
            <v>70</v>
          </cell>
        </row>
        <row r="20">
          <cell r="E20">
            <v>69</v>
          </cell>
          <cell r="H20">
            <v>77.5</v>
          </cell>
          <cell r="K20">
            <v>73</v>
          </cell>
        </row>
        <row r="21">
          <cell r="E21">
            <v>74.5</v>
          </cell>
          <cell r="H21">
            <v>70</v>
          </cell>
        </row>
        <row r="22">
          <cell r="E22">
            <v>70</v>
          </cell>
          <cell r="H22">
            <v>77.5</v>
          </cell>
        </row>
        <row r="23">
          <cell r="E23">
            <v>71</v>
          </cell>
          <cell r="H23">
            <v>70</v>
          </cell>
        </row>
        <row r="24">
          <cell r="H24">
            <v>77.5</v>
          </cell>
        </row>
        <row r="25">
          <cell r="E25">
            <v>70</v>
          </cell>
          <cell r="H25">
            <v>77.5</v>
          </cell>
        </row>
        <row r="26">
          <cell r="E26">
            <v>73.5</v>
          </cell>
          <cell r="H26">
            <v>77.5</v>
          </cell>
        </row>
        <row r="29">
          <cell r="H29">
            <v>72.5</v>
          </cell>
        </row>
        <row r="30">
          <cell r="E30">
            <v>77</v>
          </cell>
        </row>
        <row r="31">
          <cell r="E31">
            <v>73.5</v>
          </cell>
          <cell r="H31">
            <v>80</v>
          </cell>
        </row>
        <row r="32">
          <cell r="E32">
            <v>70</v>
          </cell>
          <cell r="H32">
            <v>77.5</v>
          </cell>
          <cell r="K32">
            <v>77</v>
          </cell>
        </row>
        <row r="34">
          <cell r="E34">
            <v>70</v>
          </cell>
          <cell r="H34">
            <v>77.5</v>
          </cell>
        </row>
        <row r="35">
          <cell r="H35">
            <v>77.5</v>
          </cell>
          <cell r="K35">
            <v>73.5</v>
          </cell>
        </row>
        <row r="36">
          <cell r="E36">
            <v>70</v>
          </cell>
          <cell r="H36">
            <v>77.5</v>
          </cell>
          <cell r="K36">
            <v>77.5</v>
          </cell>
        </row>
        <row r="37">
          <cell r="K37">
            <v>78.5</v>
          </cell>
        </row>
        <row r="38">
          <cell r="E38">
            <v>71</v>
          </cell>
        </row>
        <row r="39">
          <cell r="E39">
            <v>80</v>
          </cell>
          <cell r="H39">
            <v>80</v>
          </cell>
        </row>
        <row r="40">
          <cell r="E40">
            <v>75.5</v>
          </cell>
          <cell r="H40">
            <v>77.5</v>
          </cell>
        </row>
        <row r="41">
          <cell r="E41">
            <v>72.5</v>
          </cell>
          <cell r="K41">
            <v>75.5</v>
          </cell>
        </row>
        <row r="42">
          <cell r="K42">
            <v>72</v>
          </cell>
        </row>
        <row r="43">
          <cell r="E43">
            <v>70</v>
          </cell>
          <cell r="H43">
            <v>77.5</v>
          </cell>
        </row>
        <row r="44">
          <cell r="H44">
            <v>77.5</v>
          </cell>
        </row>
        <row r="45">
          <cell r="H45">
            <v>70</v>
          </cell>
        </row>
        <row r="47">
          <cell r="E47">
            <v>70</v>
          </cell>
          <cell r="H47">
            <v>75</v>
          </cell>
        </row>
      </sheetData>
      <sheetData sheetId="3">
        <row r="10">
          <cell r="F10">
            <v>70</v>
          </cell>
          <cell r="O10">
            <v>76</v>
          </cell>
        </row>
        <row r="11">
          <cell r="F11">
            <v>83.5</v>
          </cell>
        </row>
        <row r="14">
          <cell r="I14">
            <v>75</v>
          </cell>
          <cell r="L14">
            <v>72.5</v>
          </cell>
        </row>
        <row r="15">
          <cell r="L15">
            <v>75</v>
          </cell>
          <cell r="O15">
            <v>77.5</v>
          </cell>
        </row>
        <row r="18">
          <cell r="O18">
            <v>78</v>
          </cell>
        </row>
        <row r="19">
          <cell r="L19">
            <v>72.5</v>
          </cell>
          <cell r="O19">
            <v>75</v>
          </cell>
        </row>
        <row r="20">
          <cell r="O20">
            <v>72.5</v>
          </cell>
        </row>
        <row r="21">
          <cell r="O21">
            <v>76</v>
          </cell>
        </row>
        <row r="22">
          <cell r="L22">
            <v>72.5</v>
          </cell>
          <cell r="O22">
            <v>75</v>
          </cell>
        </row>
        <row r="25">
          <cell r="F25">
            <v>79.5</v>
          </cell>
        </row>
        <row r="26">
          <cell r="O26">
            <v>76</v>
          </cell>
        </row>
        <row r="27">
          <cell r="F27">
            <v>87</v>
          </cell>
          <cell r="I27">
            <v>73</v>
          </cell>
          <cell r="L27">
            <v>75.5</v>
          </cell>
          <cell r="O27">
            <v>78</v>
          </cell>
        </row>
        <row r="28">
          <cell r="F28">
            <v>70</v>
          </cell>
          <cell r="I28">
            <v>72.5</v>
          </cell>
          <cell r="L28">
            <v>75</v>
          </cell>
          <cell r="O28">
            <v>77.5</v>
          </cell>
        </row>
        <row r="29">
          <cell r="F29">
            <v>79.5</v>
          </cell>
        </row>
        <row r="30">
          <cell r="O30">
            <v>76</v>
          </cell>
        </row>
        <row r="31">
          <cell r="F31">
            <v>79.5</v>
          </cell>
        </row>
        <row r="33">
          <cell r="O33">
            <v>75</v>
          </cell>
        </row>
        <row r="35">
          <cell r="I35">
            <v>75</v>
          </cell>
          <cell r="L35">
            <v>77.5</v>
          </cell>
        </row>
        <row r="36">
          <cell r="F36">
            <v>75.5</v>
          </cell>
        </row>
        <row r="38">
          <cell r="O38">
            <v>76</v>
          </cell>
        </row>
        <row r="39">
          <cell r="F39">
            <v>76</v>
          </cell>
          <cell r="I39">
            <v>78</v>
          </cell>
          <cell r="L39">
            <v>80.5</v>
          </cell>
          <cell r="O39">
            <v>83</v>
          </cell>
        </row>
        <row r="40">
          <cell r="L40">
            <v>70.5</v>
          </cell>
          <cell r="O40">
            <v>73</v>
          </cell>
        </row>
        <row r="41">
          <cell r="F41">
            <v>81.5</v>
          </cell>
        </row>
        <row r="42">
          <cell r="I42">
            <v>75</v>
          </cell>
          <cell r="L42">
            <v>77.5</v>
          </cell>
          <cell r="O42">
            <v>80</v>
          </cell>
        </row>
        <row r="43">
          <cell r="F43">
            <v>80</v>
          </cell>
          <cell r="L43">
            <v>71.5</v>
          </cell>
          <cell r="O43">
            <v>74</v>
          </cell>
        </row>
        <row r="44">
          <cell r="L44">
            <v>67.5</v>
          </cell>
        </row>
        <row r="46">
          <cell r="L46">
            <v>70</v>
          </cell>
          <cell r="O46">
            <v>73</v>
          </cell>
        </row>
        <row r="47">
          <cell r="L47">
            <v>72.5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9" activePane="bottomRight" state="frozen"/>
      <selection pane="topRight"/>
      <selection pane="bottomLeft"/>
      <selection pane="bottomRight" activeCell="C46" sqref="C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269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7" t="s">
        <v>22</v>
      </c>
      <c r="F9" s="47"/>
      <c r="G9" s="68" t="s">
        <v>23</v>
      </c>
      <c r="H9" s="69"/>
      <c r="I9" s="69"/>
      <c r="J9" s="70"/>
      <c r="K9" s="50" t="s">
        <v>22</v>
      </c>
      <c r="L9" s="50"/>
      <c r="M9" s="71" t="s">
        <v>23</v>
      </c>
      <c r="N9" s="72"/>
      <c r="O9" s="72"/>
      <c r="P9" s="73"/>
      <c r="Q9" s="60" t="s">
        <v>22</v>
      </c>
      <c r="R9" s="60" t="s">
        <v>23</v>
      </c>
      <c r="S9" s="18"/>
      <c r="T9" s="44" t="s">
        <v>24</v>
      </c>
      <c r="U9" s="44" t="s">
        <v>25</v>
      </c>
      <c r="V9" s="44" t="s">
        <v>26</v>
      </c>
      <c r="W9" s="44" t="s">
        <v>27</v>
      </c>
      <c r="X9" s="44" t="s">
        <v>28</v>
      </c>
      <c r="Y9" s="44" t="s">
        <v>29</v>
      </c>
      <c r="Z9" s="44" t="s">
        <v>30</v>
      </c>
      <c r="AA9" s="44" t="s">
        <v>31</v>
      </c>
      <c r="AB9" s="44" t="s">
        <v>32</v>
      </c>
      <c r="AC9" s="44" t="s">
        <v>33</v>
      </c>
      <c r="AD9" s="46" t="s">
        <v>34</v>
      </c>
      <c r="AE9" s="33"/>
      <c r="AF9" s="54" t="s">
        <v>35</v>
      </c>
      <c r="AG9" s="54" t="s">
        <v>36</v>
      </c>
      <c r="AH9" s="54" t="s">
        <v>37</v>
      </c>
      <c r="AI9" s="54" t="s">
        <v>38</v>
      </c>
      <c r="AJ9" s="54" t="s">
        <v>39</v>
      </c>
      <c r="AK9" s="54" t="s">
        <v>40</v>
      </c>
      <c r="AL9" s="54" t="s">
        <v>41</v>
      </c>
      <c r="AM9" s="54" t="s">
        <v>42</v>
      </c>
      <c r="AN9" s="54" t="s">
        <v>43</v>
      </c>
      <c r="AO9" s="54" t="s">
        <v>44</v>
      </c>
      <c r="AP9" s="33"/>
      <c r="AQ9" s="51" t="s">
        <v>45</v>
      </c>
      <c r="AR9" s="51"/>
      <c r="AS9" s="51" t="s">
        <v>46</v>
      </c>
      <c r="AT9" s="51"/>
      <c r="AU9" s="51" t="s">
        <v>47</v>
      </c>
      <c r="AV9" s="51"/>
      <c r="AW9" s="51"/>
      <c r="AX9" s="51" t="s">
        <v>48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1"/>
      <c r="R10" s="61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6"/>
      <c r="AE10" s="33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21653</v>
      </c>
      <c r="C11" s="19" t="s">
        <v>53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H Newton, namun perlu meningkatkan kemampuan menganalisis Usaha dan Energi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mempresentikan hasil diskusi kelompok H Newton tentang Gravitasi,Usaha dan Energi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39">
        <v>75</v>
      </c>
      <c r="U11" s="39">
        <v>74</v>
      </c>
      <c r="V11" s="39">
        <v>75</v>
      </c>
      <c r="W11" s="40">
        <f>'[1]X-IPS-1'!O10</f>
        <v>76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54</v>
      </c>
      <c r="FD11" s="76"/>
      <c r="FE11" s="76"/>
      <c r="FG11" s="74" t="s">
        <v>55</v>
      </c>
      <c r="FH11" s="74"/>
      <c r="FI11" s="74"/>
    </row>
    <row r="12" spans="1:167" x14ac:dyDescent="0.25">
      <c r="A12" s="19">
        <v>2</v>
      </c>
      <c r="B12" s="19">
        <v>21669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4</v>
      </c>
      <c r="J12" s="19" t="str">
        <f t="shared" si="3"/>
        <v>Memiliki kemampuan menganalisis Momentu dan Impuls, namun perlu meningkatkan kemampuan menganalisis getaran Harmonis</v>
      </c>
      <c r="K12" s="19">
        <f t="shared" si="4"/>
        <v>78.75</v>
      </c>
      <c r="L12" s="19" t="str">
        <f t="shared" si="5"/>
        <v>B</v>
      </c>
      <c r="M12" s="19">
        <f t="shared" si="6"/>
        <v>78.75</v>
      </c>
      <c r="N12" s="19" t="str">
        <f t="shared" si="7"/>
        <v>B</v>
      </c>
      <c r="O12" s="35">
        <v>4</v>
      </c>
      <c r="P12" s="19" t="str">
        <f t="shared" si="8"/>
        <v>Memilik ketrampilan melakukan percobaan GHS pada ayunan sederhanadan getaran pegas</v>
      </c>
      <c r="Q12" s="19" t="str">
        <f t="shared" si="9"/>
        <v>B</v>
      </c>
      <c r="R12" s="19" t="str">
        <f t="shared" si="10"/>
        <v/>
      </c>
      <c r="S12" s="18"/>
      <c r="T12" s="39">
        <f>'[1]X-IPS-1'!F11</f>
        <v>83.5</v>
      </c>
      <c r="U12" s="39">
        <v>78</v>
      </c>
      <c r="V12" s="39">
        <v>76</v>
      </c>
      <c r="W12" s="40">
        <v>76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75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21685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4</v>
      </c>
      <c r="J13" s="19" t="str">
        <f t="shared" si="3"/>
        <v>Memiliki kemampuan menganalisis Momentu dan Impuls, namun perlu meningkatkan kemampuan menganalisis getaran Harmonis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4</v>
      </c>
      <c r="P13" s="19" t="str">
        <f t="shared" si="8"/>
        <v>Memilik ketrampilan melakukan percobaan GHS pada ayunan sederhanadan getaran pegas</v>
      </c>
      <c r="Q13" s="19" t="str">
        <f t="shared" si="9"/>
        <v>B</v>
      </c>
      <c r="R13" s="19" t="str">
        <f t="shared" si="10"/>
        <v/>
      </c>
      <c r="S13" s="18"/>
      <c r="T13" s="39">
        <v>75</v>
      </c>
      <c r="U13" s="39">
        <v>78</v>
      </c>
      <c r="V13" s="39">
        <v>78</v>
      </c>
      <c r="W13" s="40">
        <v>75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75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5">
        <v>1</v>
      </c>
      <c r="FH13" s="77" t="s">
        <v>154</v>
      </c>
      <c r="FI13" s="77" t="s">
        <v>154</v>
      </c>
      <c r="FJ13" s="78">
        <v>5021</v>
      </c>
      <c r="FK13" s="78">
        <v>5031</v>
      </c>
    </row>
    <row r="14" spans="1:167" x14ac:dyDescent="0.25">
      <c r="A14" s="19">
        <v>4</v>
      </c>
      <c r="B14" s="19">
        <v>21701</v>
      </c>
      <c r="C14" s="19" t="s">
        <v>66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4</v>
      </c>
      <c r="J14" s="19" t="str">
        <f t="shared" si="3"/>
        <v>Memiliki kemampuan menganalisis Momentu dan Impuls, namun perlu meningkatkan kemampuan menganalisis getaran Harmonis</v>
      </c>
      <c r="K14" s="19">
        <f t="shared" si="4"/>
        <v>78.75</v>
      </c>
      <c r="L14" s="19" t="str">
        <f t="shared" si="5"/>
        <v>B</v>
      </c>
      <c r="M14" s="19">
        <f t="shared" si="6"/>
        <v>78.75</v>
      </c>
      <c r="N14" s="19" t="str">
        <f t="shared" si="7"/>
        <v>B</v>
      </c>
      <c r="O14" s="35">
        <v>4</v>
      </c>
      <c r="P14" s="19" t="str">
        <f t="shared" si="8"/>
        <v>Memilik ketrampilan melakukan percobaan GHS pada ayunan sederhanadan getaran pegas</v>
      </c>
      <c r="Q14" s="19" t="str">
        <f t="shared" si="9"/>
        <v>B</v>
      </c>
      <c r="R14" s="19" t="str">
        <f t="shared" si="10"/>
        <v/>
      </c>
      <c r="S14" s="18"/>
      <c r="T14" s="39">
        <v>80</v>
      </c>
      <c r="U14" s="39">
        <v>76</v>
      </c>
      <c r="V14" s="39">
        <v>76</v>
      </c>
      <c r="W14" s="40">
        <v>74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21717</v>
      </c>
      <c r="C15" s="19" t="s">
        <v>67</v>
      </c>
      <c r="D15" s="18"/>
      <c r="E15" s="19">
        <f t="shared" si="0"/>
        <v>75</v>
      </c>
      <c r="F15" s="19" t="str">
        <f t="shared" si="1"/>
        <v>C</v>
      </c>
      <c r="G15" s="19">
        <f>IF((COUNTA(T12:AC12)&gt;0),(ROUND((AVERAGE(T15:AD15)),0)),"")</f>
        <v>75</v>
      </c>
      <c r="H15" s="19" t="str">
        <f t="shared" si="2"/>
        <v>C</v>
      </c>
      <c r="I15" s="35">
        <v>2</v>
      </c>
      <c r="J15" s="19" t="str">
        <f t="shared" si="3"/>
        <v>Memiliki kemampuan menganalisis H Newton, namun perlu meningkatkan kemampuan menganalisis Usaha dan Energi</v>
      </c>
      <c r="K15" s="19">
        <f t="shared" si="4"/>
        <v>76.25</v>
      </c>
      <c r="L15" s="19" t="str">
        <f t="shared" si="5"/>
        <v>B</v>
      </c>
      <c r="M15" s="19">
        <f t="shared" si="6"/>
        <v>76.25</v>
      </c>
      <c r="N15" s="19" t="str">
        <f t="shared" si="7"/>
        <v>B</v>
      </c>
      <c r="O15" s="35">
        <v>1</v>
      </c>
      <c r="P15" s="19" t="str">
        <f t="shared" si="8"/>
        <v>Memiliki ketrampilan mempresentikan hasil diskusi kelompok H Newton tentang Gravitasi,Usaha dan Energi</v>
      </c>
      <c r="Q15" s="19" t="str">
        <f t="shared" si="9"/>
        <v>B</v>
      </c>
      <c r="R15" s="19" t="str">
        <f t="shared" si="10"/>
        <v/>
      </c>
      <c r="S15" s="18"/>
      <c r="T15" s="39">
        <v>75</v>
      </c>
      <c r="U15" s="39">
        <f>'[1]X-IPS-1'!I14</f>
        <v>75</v>
      </c>
      <c r="V15" s="39">
        <f>'[1]X-IPS-1'!L14</f>
        <v>72.5</v>
      </c>
      <c r="W15" s="40">
        <v>78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75</v>
      </c>
      <c r="AH15" s="1">
        <v>75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5">
        <v>2</v>
      </c>
      <c r="FH15" s="77" t="s">
        <v>155</v>
      </c>
      <c r="FI15" s="77" t="s">
        <v>156</v>
      </c>
      <c r="FJ15" s="78">
        <v>5022</v>
      </c>
      <c r="FK15" s="78">
        <v>5032</v>
      </c>
    </row>
    <row r="16" spans="1:167" x14ac:dyDescent="0.25">
      <c r="A16" s="19">
        <v>6</v>
      </c>
      <c r="B16" s="19">
        <v>21733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4</v>
      </c>
      <c r="J16" s="19" t="str">
        <f t="shared" si="3"/>
        <v>Memiliki kemampuan menganalisis Momentu dan Impuls, namun perlu meningkatkan kemampuan menganalisis getaran Harmonis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4</v>
      </c>
      <c r="P16" s="19" t="str">
        <f t="shared" si="8"/>
        <v>Memilik ketrampilan melakukan percobaan GHS pada ayunan sederhanadan getaran pegas</v>
      </c>
      <c r="Q16" s="19" t="str">
        <f t="shared" si="9"/>
        <v>B</v>
      </c>
      <c r="R16" s="19" t="str">
        <f t="shared" si="10"/>
        <v/>
      </c>
      <c r="S16" s="18"/>
      <c r="T16" s="39">
        <v>78</v>
      </c>
      <c r="U16" s="39">
        <v>78</v>
      </c>
      <c r="V16" s="39">
        <f>'[1]X-IPS-1'!L15</f>
        <v>75</v>
      </c>
      <c r="W16" s="40">
        <f>'[1]X-IPS-1'!O15</f>
        <v>77.5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21749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4</v>
      </c>
      <c r="J17" s="19" t="str">
        <f t="shared" si="3"/>
        <v>Memiliki kemampuan menganalisis Momentu dan Impuls, namun perlu meningkatkan kemampuan menganalisis getaran Harmonis</v>
      </c>
      <c r="K17" s="19">
        <f t="shared" si="4"/>
        <v>76.25</v>
      </c>
      <c r="L17" s="19" t="str">
        <f t="shared" si="5"/>
        <v>B</v>
      </c>
      <c r="M17" s="19">
        <f t="shared" si="6"/>
        <v>76.25</v>
      </c>
      <c r="N17" s="19" t="str">
        <f t="shared" si="7"/>
        <v>B</v>
      </c>
      <c r="O17" s="35">
        <v>4</v>
      </c>
      <c r="P17" s="19" t="str">
        <f t="shared" si="8"/>
        <v>Memilik ketrampilan melakukan percobaan GHS pada ayunan sederhanadan getaran pegas</v>
      </c>
      <c r="Q17" s="19" t="str">
        <f t="shared" si="9"/>
        <v>B</v>
      </c>
      <c r="R17" s="19" t="str">
        <f t="shared" si="10"/>
        <v/>
      </c>
      <c r="S17" s="18"/>
      <c r="T17" s="39">
        <v>76</v>
      </c>
      <c r="U17" s="39">
        <v>78</v>
      </c>
      <c r="V17" s="39">
        <v>78</v>
      </c>
      <c r="W17" s="40">
        <v>80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75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41" t="s">
        <v>157</v>
      </c>
      <c r="FI17" s="77" t="s">
        <v>158</v>
      </c>
      <c r="FJ17" s="78">
        <v>5023</v>
      </c>
      <c r="FK17" s="78">
        <v>5033</v>
      </c>
    </row>
    <row r="18" spans="1:167" x14ac:dyDescent="0.25">
      <c r="A18" s="19">
        <v>8</v>
      </c>
      <c r="B18" s="19">
        <v>21765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menganalisis Usaha dan Energi, namun perlu meningkatkan kemampuan menganalisis Momentum dan Impuls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4</v>
      </c>
      <c r="P18" s="19" t="str">
        <f t="shared" si="8"/>
        <v>Memilik ketrampilan melakukan percobaan GHS pada ayunan sederhanadan getaran pegas</v>
      </c>
      <c r="Q18" s="19" t="str">
        <f t="shared" si="9"/>
        <v>B</v>
      </c>
      <c r="R18" s="19" t="str">
        <f t="shared" si="10"/>
        <v/>
      </c>
      <c r="S18" s="18"/>
      <c r="T18" s="39">
        <v>80</v>
      </c>
      <c r="U18" s="39">
        <v>78</v>
      </c>
      <c r="V18" s="39">
        <v>80</v>
      </c>
      <c r="W18" s="40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41"/>
      <c r="FI18" s="77"/>
      <c r="FJ18" s="78"/>
      <c r="FK18" s="78"/>
    </row>
    <row r="19" spans="1:167" x14ac:dyDescent="0.25">
      <c r="A19" s="19">
        <v>9</v>
      </c>
      <c r="B19" s="19">
        <v>21781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4</v>
      </c>
      <c r="J19" s="19" t="str">
        <f t="shared" si="3"/>
        <v>Memiliki kemampuan menganalisis Momentu dan Impuls, namun perlu meningkatkan kemampuan menganalisis getaran Harmonis</v>
      </c>
      <c r="K19" s="19">
        <f t="shared" si="4"/>
        <v>76.25</v>
      </c>
      <c r="L19" s="19" t="str">
        <f t="shared" si="5"/>
        <v>B</v>
      </c>
      <c r="M19" s="19">
        <f t="shared" si="6"/>
        <v>76.25</v>
      </c>
      <c r="N19" s="19" t="str">
        <f t="shared" si="7"/>
        <v>B</v>
      </c>
      <c r="O19" s="35">
        <v>4</v>
      </c>
      <c r="P19" s="19" t="str">
        <f t="shared" si="8"/>
        <v>Memilik ketrampilan melakukan percobaan GHS pada ayunan sederhanadan getaran pegas</v>
      </c>
      <c r="Q19" s="19" t="str">
        <f t="shared" si="9"/>
        <v>B</v>
      </c>
      <c r="R19" s="19" t="str">
        <f t="shared" si="10"/>
        <v/>
      </c>
      <c r="S19" s="18"/>
      <c r="T19" s="39">
        <v>80</v>
      </c>
      <c r="U19" s="39">
        <v>80</v>
      </c>
      <c r="V19" s="39">
        <v>80</v>
      </c>
      <c r="W19" s="40">
        <f>'[1]X-IPS-1'!O18</f>
        <v>78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75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159</v>
      </c>
      <c r="FI19" s="77" t="s">
        <v>160</v>
      </c>
      <c r="FJ19" s="78">
        <v>5024</v>
      </c>
      <c r="FK19" s="78">
        <v>5034</v>
      </c>
    </row>
    <row r="20" spans="1:167" x14ac:dyDescent="0.25">
      <c r="A20" s="19">
        <v>10</v>
      </c>
      <c r="B20" s="19">
        <v>21797</v>
      </c>
      <c r="C20" s="19" t="s">
        <v>72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2</v>
      </c>
      <c r="J20" s="19" t="str">
        <f t="shared" si="3"/>
        <v>Memiliki kemampuan menganalisis H Newton, namun perlu meningkatkan kemampuan menganalisis Usaha dan Energi</v>
      </c>
      <c r="K20" s="19">
        <f t="shared" si="4"/>
        <v>78.75</v>
      </c>
      <c r="L20" s="19" t="str">
        <f t="shared" si="5"/>
        <v>B</v>
      </c>
      <c r="M20" s="19">
        <f t="shared" si="6"/>
        <v>78.75</v>
      </c>
      <c r="N20" s="19" t="str">
        <f t="shared" si="7"/>
        <v>B</v>
      </c>
      <c r="O20" s="35">
        <v>1</v>
      </c>
      <c r="P20" s="19" t="str">
        <f t="shared" si="8"/>
        <v>Memiliki ketrampilan mempresentikan hasil diskusi kelompok H Newton tentang Gravitasi,Usaha dan Energi</v>
      </c>
      <c r="Q20" s="19" t="str">
        <f t="shared" si="9"/>
        <v>B</v>
      </c>
      <c r="R20" s="19" t="str">
        <f t="shared" si="10"/>
        <v/>
      </c>
      <c r="S20" s="18"/>
      <c r="T20" s="39">
        <v>70</v>
      </c>
      <c r="U20" s="39">
        <v>75</v>
      </c>
      <c r="V20" s="39">
        <f>'[1]X-IPS-1'!L19</f>
        <v>72.5</v>
      </c>
      <c r="W20" s="40">
        <f>'[1]X-IPS-1'!O19</f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75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21813</v>
      </c>
      <c r="C21" s="19" t="s">
        <v>73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2</v>
      </c>
      <c r="J21" s="19" t="str">
        <f t="shared" si="3"/>
        <v>Memiliki kemampuan menganalisis H Newton, namun perlu meningkatkan kemampuan menganalisis Usaha dan Energi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4</v>
      </c>
      <c r="P21" s="19" t="str">
        <f t="shared" si="8"/>
        <v>Memilik ketrampilan melakukan percobaan GHS pada ayunan sederhanadan getaran pegas</v>
      </c>
      <c r="Q21" s="19" t="str">
        <f t="shared" si="9"/>
        <v>B</v>
      </c>
      <c r="R21" s="19" t="str">
        <f t="shared" si="10"/>
        <v/>
      </c>
      <c r="S21" s="18"/>
      <c r="T21" s="39">
        <v>76</v>
      </c>
      <c r="U21" s="39">
        <v>74</v>
      </c>
      <c r="V21" s="39">
        <v>74</v>
      </c>
      <c r="W21" s="40">
        <f>'[1]X-IPS-1'!O20</f>
        <v>72.5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161</v>
      </c>
      <c r="FI21" s="77" t="s">
        <v>162</v>
      </c>
      <c r="FJ21" s="78">
        <v>5025</v>
      </c>
      <c r="FK21" s="78">
        <v>5035</v>
      </c>
    </row>
    <row r="22" spans="1:167" x14ac:dyDescent="0.25">
      <c r="A22" s="19">
        <v>12</v>
      </c>
      <c r="B22" s="19">
        <v>21829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menganalisis H Newton, namun perlu meningkatkan kemampuan menganalisis Usaha dan Energi</v>
      </c>
      <c r="K22" s="19">
        <f t="shared" si="4"/>
        <v>78.75</v>
      </c>
      <c r="L22" s="19" t="str">
        <f t="shared" si="5"/>
        <v>B</v>
      </c>
      <c r="M22" s="19">
        <f t="shared" si="6"/>
        <v>78.75</v>
      </c>
      <c r="N22" s="19" t="str">
        <f t="shared" si="7"/>
        <v>B</v>
      </c>
      <c r="O22" s="35">
        <v>4</v>
      </c>
      <c r="P22" s="19" t="str">
        <f t="shared" si="8"/>
        <v>Memilik ketrampilan melakukan percobaan GHS pada ayunan sederhanadan getaran pegas</v>
      </c>
      <c r="Q22" s="19" t="str">
        <f t="shared" si="9"/>
        <v>B</v>
      </c>
      <c r="R22" s="19" t="str">
        <f t="shared" si="10"/>
        <v/>
      </c>
      <c r="S22" s="18"/>
      <c r="T22" s="39">
        <v>80</v>
      </c>
      <c r="U22" s="39">
        <v>80</v>
      </c>
      <c r="V22" s="39">
        <v>78</v>
      </c>
      <c r="W22" s="40">
        <f>'[1]X-IPS-1'!O21</f>
        <v>76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75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21845</v>
      </c>
      <c r="C23" s="19" t="s">
        <v>75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2</v>
      </c>
      <c r="J23" s="19" t="str">
        <f t="shared" si="3"/>
        <v>Memiliki kemampuan menganalisis H Newton, namun perlu meningkatkan kemampuan menganalisis Usaha dan Energi</v>
      </c>
      <c r="K23" s="19">
        <f t="shared" si="4"/>
        <v>77.5</v>
      </c>
      <c r="L23" s="19" t="str">
        <f t="shared" si="5"/>
        <v>B</v>
      </c>
      <c r="M23" s="19">
        <f t="shared" si="6"/>
        <v>77.5</v>
      </c>
      <c r="N23" s="19" t="str">
        <f t="shared" si="7"/>
        <v>B</v>
      </c>
      <c r="O23" s="35">
        <v>4</v>
      </c>
      <c r="P23" s="19" t="str">
        <f t="shared" si="8"/>
        <v>Memilik ketrampilan melakukan percobaan GHS pada ayunan sederhanadan getaran pegas</v>
      </c>
      <c r="Q23" s="19" t="str">
        <f t="shared" si="9"/>
        <v>B</v>
      </c>
      <c r="R23" s="19" t="str">
        <f t="shared" si="10"/>
        <v/>
      </c>
      <c r="S23" s="18"/>
      <c r="T23" s="39">
        <v>77</v>
      </c>
      <c r="U23" s="39">
        <v>74</v>
      </c>
      <c r="V23" s="39">
        <f>'[1]X-IPS-1'!L22</f>
        <v>72.5</v>
      </c>
      <c r="W23" s="40">
        <f>'[1]X-IPS-1'!O22</f>
        <v>75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5026</v>
      </c>
      <c r="FK23" s="78">
        <v>5036</v>
      </c>
    </row>
    <row r="24" spans="1:167" x14ac:dyDescent="0.25">
      <c r="A24" s="19">
        <v>14</v>
      </c>
      <c r="B24" s="19">
        <v>21861</v>
      </c>
      <c r="C24" s="19" t="s">
        <v>76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2</v>
      </c>
      <c r="J24" s="19" t="str">
        <f t="shared" si="3"/>
        <v>Memiliki kemampuan menganalisis H Newton, namun perlu meningkatkan kemampuan menganalisis Usaha dan Energi</v>
      </c>
      <c r="K24" s="19">
        <f t="shared" si="4"/>
        <v>78.75</v>
      </c>
      <c r="L24" s="19" t="str">
        <f t="shared" si="5"/>
        <v>B</v>
      </c>
      <c r="M24" s="19">
        <f t="shared" si="6"/>
        <v>78.75</v>
      </c>
      <c r="N24" s="19" t="str">
        <f t="shared" si="7"/>
        <v>B</v>
      </c>
      <c r="O24" s="35">
        <v>1</v>
      </c>
      <c r="P24" s="19" t="str">
        <f t="shared" si="8"/>
        <v>Memiliki ketrampilan mempresentikan hasil diskusi kelompok H Newton tentang Gravitasi,Usaha dan Energi</v>
      </c>
      <c r="Q24" s="19" t="str">
        <f t="shared" si="9"/>
        <v>B</v>
      </c>
      <c r="R24" s="19" t="str">
        <f t="shared" si="10"/>
        <v/>
      </c>
      <c r="S24" s="18"/>
      <c r="T24" s="39">
        <v>75</v>
      </c>
      <c r="U24" s="39">
        <v>76</v>
      </c>
      <c r="V24" s="39">
        <v>74</v>
      </c>
      <c r="W24" s="40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75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21877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3</v>
      </c>
      <c r="J25" s="19" t="str">
        <f t="shared" si="3"/>
        <v>Memiliki kemampuan menganalisis Usaha dan Energi, namun perlu meningkatkan kemampuan menganalisis Momentum dan Impuls</v>
      </c>
      <c r="K25" s="19">
        <f t="shared" si="4"/>
        <v>78</v>
      </c>
      <c r="L25" s="19" t="str">
        <f t="shared" si="5"/>
        <v>B</v>
      </c>
      <c r="M25" s="19">
        <f t="shared" si="6"/>
        <v>78</v>
      </c>
      <c r="N25" s="19" t="str">
        <f t="shared" si="7"/>
        <v>B</v>
      </c>
      <c r="O25" s="35">
        <v>4</v>
      </c>
      <c r="P25" s="19" t="str">
        <f t="shared" si="8"/>
        <v>Memilik ketrampilan melakukan percobaan GHS pada ayunan sederhanadan getaran pegas</v>
      </c>
      <c r="Q25" s="19" t="str">
        <f t="shared" si="9"/>
        <v>B</v>
      </c>
      <c r="R25" s="19" t="str">
        <f t="shared" si="10"/>
        <v/>
      </c>
      <c r="S25" s="18"/>
      <c r="T25" s="39">
        <v>80</v>
      </c>
      <c r="U25" s="39">
        <v>80</v>
      </c>
      <c r="V25" s="39">
        <v>80</v>
      </c>
      <c r="W25" s="40">
        <v>80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78</v>
      </c>
      <c r="FD25" s="49"/>
      <c r="FE25" s="49"/>
      <c r="FG25" s="75">
        <v>7</v>
      </c>
      <c r="FH25" s="77"/>
      <c r="FI25" s="77"/>
      <c r="FJ25" s="78">
        <v>5027</v>
      </c>
      <c r="FK25" s="78">
        <v>5037</v>
      </c>
    </row>
    <row r="26" spans="1:167" x14ac:dyDescent="0.25">
      <c r="A26" s="19">
        <v>16</v>
      </c>
      <c r="B26" s="19">
        <v>21893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4</v>
      </c>
      <c r="J26" s="19" t="str">
        <f t="shared" si="3"/>
        <v>Memiliki kemampuan menganalisis Momentu dan Impuls, namun perlu meningkatkan kemampuan menganalisis getaran Harmonis</v>
      </c>
      <c r="K26" s="19">
        <f t="shared" si="4"/>
        <v>78.75</v>
      </c>
      <c r="L26" s="19" t="str">
        <f t="shared" si="5"/>
        <v>B</v>
      </c>
      <c r="M26" s="19">
        <f t="shared" si="6"/>
        <v>78.75</v>
      </c>
      <c r="N26" s="19" t="str">
        <f t="shared" si="7"/>
        <v>B</v>
      </c>
      <c r="O26" s="35">
        <v>4</v>
      </c>
      <c r="P26" s="19" t="str">
        <f t="shared" si="8"/>
        <v>Memilik ketrampilan melakukan percobaan GHS pada ayunan sederhanadan getaran pegas</v>
      </c>
      <c r="Q26" s="19" t="str">
        <f t="shared" si="9"/>
        <v>B</v>
      </c>
      <c r="R26" s="19" t="str">
        <f t="shared" si="10"/>
        <v/>
      </c>
      <c r="S26" s="18"/>
      <c r="T26" s="39">
        <f>'[1]X-IPS-1'!F25</f>
        <v>79.5</v>
      </c>
      <c r="U26" s="39">
        <v>78</v>
      </c>
      <c r="V26" s="39">
        <v>75</v>
      </c>
      <c r="W26" s="40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21909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4</v>
      </c>
      <c r="J27" s="19" t="str">
        <f t="shared" si="3"/>
        <v>Memiliki kemampuan menganalisis Momentu dan Impuls, namun perlu meningkatkan kemampuan menganalisis getaran Harmonis</v>
      </c>
      <c r="K27" s="19">
        <f t="shared" si="4"/>
        <v>77.5</v>
      </c>
      <c r="L27" s="19" t="str">
        <f t="shared" si="5"/>
        <v>B</v>
      </c>
      <c r="M27" s="19">
        <f t="shared" si="6"/>
        <v>77.5</v>
      </c>
      <c r="N27" s="19" t="str">
        <f t="shared" si="7"/>
        <v>B</v>
      </c>
      <c r="O27" s="35">
        <v>4</v>
      </c>
      <c r="P27" s="19" t="str">
        <f t="shared" si="8"/>
        <v>Memilik ketrampilan melakukan percobaan GHS pada ayunan sederhanadan getaran pegas</v>
      </c>
      <c r="Q27" s="19" t="str">
        <f t="shared" si="9"/>
        <v>B</v>
      </c>
      <c r="R27" s="19" t="str">
        <f t="shared" si="10"/>
        <v/>
      </c>
      <c r="S27" s="18"/>
      <c r="T27" s="39">
        <v>79</v>
      </c>
      <c r="U27" s="39">
        <v>78</v>
      </c>
      <c r="V27" s="39">
        <v>78</v>
      </c>
      <c r="W27" s="40">
        <f>'[1]X-IPS-1'!O26</f>
        <v>76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5">
        <v>8</v>
      </c>
      <c r="FH27" s="77"/>
      <c r="FI27" s="77"/>
      <c r="FJ27" s="78">
        <v>5028</v>
      </c>
      <c r="FK27" s="78">
        <v>5038</v>
      </c>
    </row>
    <row r="28" spans="1:167" x14ac:dyDescent="0.25">
      <c r="A28" s="19">
        <v>18</v>
      </c>
      <c r="B28" s="19">
        <v>21925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4</v>
      </c>
      <c r="J28" s="19" t="str">
        <f t="shared" si="3"/>
        <v>Memiliki kemampuan menganalisis Momentu dan Impuls, namun perlu meningkatkan kemampuan menganalisis getaran Harmonis</v>
      </c>
      <c r="K28" s="19">
        <f t="shared" si="4"/>
        <v>78.75</v>
      </c>
      <c r="L28" s="19" t="str">
        <f t="shared" si="5"/>
        <v>B</v>
      </c>
      <c r="M28" s="19">
        <f t="shared" si="6"/>
        <v>78.75</v>
      </c>
      <c r="N28" s="19" t="str">
        <f t="shared" si="7"/>
        <v>B</v>
      </c>
      <c r="O28" s="35">
        <v>4</v>
      </c>
      <c r="P28" s="19" t="str">
        <f t="shared" si="8"/>
        <v>Memilik ketrampilan melakukan percobaan GHS pada ayunan sederhanadan getaran pegas</v>
      </c>
      <c r="Q28" s="19" t="str">
        <f t="shared" si="9"/>
        <v>B</v>
      </c>
      <c r="R28" s="19" t="str">
        <f t="shared" si="10"/>
        <v/>
      </c>
      <c r="S28" s="18"/>
      <c r="T28" s="39">
        <f>'[1]X-IPS-1'!F27</f>
        <v>87</v>
      </c>
      <c r="U28" s="39">
        <f>'[1]X-IPS-1'!I27</f>
        <v>73</v>
      </c>
      <c r="V28" s="39">
        <f>'[1]X-IPS-1'!L27</f>
        <v>75.5</v>
      </c>
      <c r="W28" s="40">
        <f>'[1]X-IPS-1'!O27</f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21941</v>
      </c>
      <c r="C29" s="19" t="s">
        <v>82</v>
      </c>
      <c r="D29" s="18"/>
      <c r="E29" s="19">
        <f t="shared" si="0"/>
        <v>74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menganalisis H Newton, namun perlu meningkatkan kemampuan menganalisis Usaha dan Energi</v>
      </c>
      <c r="K29" s="19">
        <f t="shared" si="4"/>
        <v>77.5</v>
      </c>
      <c r="L29" s="19" t="str">
        <f t="shared" si="5"/>
        <v>B</v>
      </c>
      <c r="M29" s="19">
        <f t="shared" si="6"/>
        <v>77.5</v>
      </c>
      <c r="N29" s="19" t="str">
        <f t="shared" si="7"/>
        <v>B</v>
      </c>
      <c r="O29" s="35">
        <v>4</v>
      </c>
      <c r="P29" s="19" t="str">
        <f t="shared" si="8"/>
        <v>Memilik ketrampilan melakukan percobaan GHS pada ayunan sederhanadan getaran pegas</v>
      </c>
      <c r="Q29" s="19" t="str">
        <f t="shared" si="9"/>
        <v>B</v>
      </c>
      <c r="R29" s="19" t="str">
        <f t="shared" si="10"/>
        <v/>
      </c>
      <c r="S29" s="18"/>
      <c r="T29" s="39">
        <f>'[1]X-IPS-1'!F28</f>
        <v>70</v>
      </c>
      <c r="U29" s="39">
        <f>'[1]X-IPS-1'!I28</f>
        <v>72.5</v>
      </c>
      <c r="V29" s="39">
        <f>'[1]X-IPS-1'!L28</f>
        <v>75</v>
      </c>
      <c r="W29" s="40">
        <f>'[1]X-IPS-1'!O28</f>
        <v>77.5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5">
        <v>9</v>
      </c>
      <c r="FH29" s="77"/>
      <c r="FI29" s="77"/>
      <c r="FJ29" s="78">
        <v>5029</v>
      </c>
      <c r="FK29" s="78">
        <v>5039</v>
      </c>
    </row>
    <row r="30" spans="1:167" x14ac:dyDescent="0.25">
      <c r="A30" s="19">
        <v>20</v>
      </c>
      <c r="B30" s="19">
        <v>21957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4</v>
      </c>
      <c r="J30" s="19" t="str">
        <f t="shared" si="3"/>
        <v>Memiliki kemampuan menganalisis Momentu dan Impuls, namun perlu meningkatkan kemampuan menganalisis getaran Harmonis</v>
      </c>
      <c r="K30" s="19">
        <f t="shared" si="4"/>
        <v>78.75</v>
      </c>
      <c r="L30" s="19" t="str">
        <f t="shared" si="5"/>
        <v>B</v>
      </c>
      <c r="M30" s="19">
        <f t="shared" si="6"/>
        <v>78.75</v>
      </c>
      <c r="N30" s="19" t="str">
        <f t="shared" si="7"/>
        <v>B</v>
      </c>
      <c r="O30" s="35">
        <v>4</v>
      </c>
      <c r="P30" s="19" t="str">
        <f t="shared" si="8"/>
        <v>Memilik ketrampilan melakukan percobaan GHS pada ayunan sederhanadan getaran pegas</v>
      </c>
      <c r="Q30" s="19" t="str">
        <f t="shared" si="9"/>
        <v>B</v>
      </c>
      <c r="R30" s="19" t="str">
        <f t="shared" si="10"/>
        <v/>
      </c>
      <c r="S30" s="18"/>
      <c r="T30" s="39">
        <f>'[1]X-IPS-1'!F29</f>
        <v>79.5</v>
      </c>
      <c r="U30" s="39">
        <v>78</v>
      </c>
      <c r="V30" s="39">
        <v>78</v>
      </c>
      <c r="W30" s="40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21973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4</v>
      </c>
      <c r="J31" s="19" t="str">
        <f t="shared" si="3"/>
        <v>Memiliki kemampuan menganalisis Momentu dan Impuls, namun perlu meningkatkan kemampuan menganalisis getaran Harmonis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4</v>
      </c>
      <c r="P31" s="19" t="str">
        <f t="shared" si="8"/>
        <v>Memilik ketrampilan melakukan percobaan GHS pada ayunan sederhanadan getaran pegas</v>
      </c>
      <c r="Q31" s="19" t="str">
        <f t="shared" si="9"/>
        <v>B</v>
      </c>
      <c r="R31" s="19" t="str">
        <f t="shared" si="10"/>
        <v/>
      </c>
      <c r="S31" s="18"/>
      <c r="T31" s="39">
        <v>78</v>
      </c>
      <c r="U31" s="39">
        <v>78</v>
      </c>
      <c r="V31" s="39">
        <v>78</v>
      </c>
      <c r="W31" s="40">
        <f>'[1]X-IPS-1'!O30</f>
        <v>76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75</v>
      </c>
      <c r="AH31" s="1">
        <v>78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5030</v>
      </c>
      <c r="FK31" s="78">
        <v>5040</v>
      </c>
    </row>
    <row r="32" spans="1:167" x14ac:dyDescent="0.25">
      <c r="A32" s="19">
        <v>22</v>
      </c>
      <c r="B32" s="19">
        <v>21989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4</v>
      </c>
      <c r="J32" s="19" t="str">
        <f t="shared" si="3"/>
        <v>Memiliki kemampuan menganalisis Momentu dan Impuls, namun perlu meningkatkan kemampuan menganalisis getaran Harmonis</v>
      </c>
      <c r="K32" s="19">
        <f t="shared" si="4"/>
        <v>78.75</v>
      </c>
      <c r="L32" s="19" t="str">
        <f t="shared" si="5"/>
        <v>B</v>
      </c>
      <c r="M32" s="19">
        <f t="shared" si="6"/>
        <v>78.75</v>
      </c>
      <c r="N32" s="19" t="str">
        <f t="shared" si="7"/>
        <v>B</v>
      </c>
      <c r="O32" s="35">
        <v>4</v>
      </c>
      <c r="P32" s="19" t="str">
        <f t="shared" si="8"/>
        <v>Memilik ketrampilan melakukan percobaan GHS pada ayunan sederhanadan getaran pegas</v>
      </c>
      <c r="Q32" s="19" t="str">
        <f t="shared" si="9"/>
        <v>B</v>
      </c>
      <c r="R32" s="19" t="str">
        <f t="shared" si="10"/>
        <v/>
      </c>
      <c r="S32" s="18"/>
      <c r="T32" s="39">
        <f>'[1]X-IPS-1'!F31</f>
        <v>79.5</v>
      </c>
      <c r="U32" s="39">
        <v>75</v>
      </c>
      <c r="V32" s="39">
        <v>76</v>
      </c>
      <c r="W32" s="40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22005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4</v>
      </c>
      <c r="J33" s="19" t="str">
        <f t="shared" si="3"/>
        <v>Memiliki kemampuan menganalisis Momentu dan Impuls, namun perlu meningkatkan kemampuan menganalisis getaran Harmonis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4</v>
      </c>
      <c r="P33" s="19" t="str">
        <f t="shared" si="8"/>
        <v>Memilik ketrampilan melakukan percobaan GHS pada ayunan sederhanadan getaran pegas</v>
      </c>
      <c r="Q33" s="19" t="str">
        <f t="shared" si="9"/>
        <v>B</v>
      </c>
      <c r="R33" s="19" t="str">
        <f t="shared" si="10"/>
        <v/>
      </c>
      <c r="S33" s="18"/>
      <c r="T33" s="39">
        <v>78</v>
      </c>
      <c r="U33" s="39">
        <v>78</v>
      </c>
      <c r="V33" s="39">
        <v>78</v>
      </c>
      <c r="W33" s="40">
        <v>78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>
        <v>78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22021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4</v>
      </c>
      <c r="J34" s="19" t="str">
        <f t="shared" si="3"/>
        <v>Memiliki kemampuan menganalisis Momentu dan Impuls, namun perlu meningkatkan kemampuan menganalisis getaran Harmonis</v>
      </c>
      <c r="K34" s="19">
        <f t="shared" si="4"/>
        <v>78.75</v>
      </c>
      <c r="L34" s="19" t="str">
        <f t="shared" si="5"/>
        <v>B</v>
      </c>
      <c r="M34" s="19">
        <f t="shared" si="6"/>
        <v>78.75</v>
      </c>
      <c r="N34" s="19" t="str">
        <f t="shared" si="7"/>
        <v>B</v>
      </c>
      <c r="O34" s="35">
        <v>4</v>
      </c>
      <c r="P34" s="19" t="str">
        <f t="shared" si="8"/>
        <v>Memilik ketrampilan melakukan percobaan GHS pada ayunan sederhanadan getaran pegas</v>
      </c>
      <c r="Q34" s="19" t="str">
        <f t="shared" si="9"/>
        <v>B</v>
      </c>
      <c r="R34" s="19" t="str">
        <f t="shared" si="10"/>
        <v/>
      </c>
      <c r="S34" s="18"/>
      <c r="T34" s="39">
        <v>78</v>
      </c>
      <c r="U34" s="39">
        <v>75</v>
      </c>
      <c r="V34" s="39">
        <v>75</v>
      </c>
      <c r="W34" s="40">
        <f>'[1]X-IPS-1'!O33</f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22037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4</v>
      </c>
      <c r="J35" s="19" t="str">
        <f t="shared" si="3"/>
        <v>Memiliki kemampuan menganalisis Momentu dan Impuls, namun perlu meningkatkan kemampuan menganalisis getaran Harmonis</v>
      </c>
      <c r="K35" s="19">
        <f t="shared" si="4"/>
        <v>77.25</v>
      </c>
      <c r="L35" s="19" t="str">
        <f t="shared" si="5"/>
        <v>B</v>
      </c>
      <c r="M35" s="19">
        <f t="shared" si="6"/>
        <v>77.25</v>
      </c>
      <c r="N35" s="19" t="str">
        <f t="shared" si="7"/>
        <v>B</v>
      </c>
      <c r="O35" s="35">
        <v>4</v>
      </c>
      <c r="P35" s="19" t="str">
        <f t="shared" si="8"/>
        <v>Memilik ketrampilan melakukan percobaan GHS pada ayunan sederhanadan getaran pegas</v>
      </c>
      <c r="Q35" s="19" t="str">
        <f t="shared" si="9"/>
        <v>B</v>
      </c>
      <c r="R35" s="19" t="str">
        <f t="shared" si="10"/>
        <v/>
      </c>
      <c r="S35" s="18"/>
      <c r="T35" s="39">
        <v>80</v>
      </c>
      <c r="U35" s="39">
        <v>76</v>
      </c>
      <c r="V35" s="39">
        <v>76</v>
      </c>
      <c r="W35" s="40">
        <v>70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79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22053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menganalisis Momentu dan Impuls, namun perlu meningkatkan kemampuan menganalisis getaran Harmonis</v>
      </c>
      <c r="K36" s="19">
        <f t="shared" si="4"/>
        <v>79.5</v>
      </c>
      <c r="L36" s="19" t="str">
        <f t="shared" si="5"/>
        <v>B</v>
      </c>
      <c r="M36" s="19">
        <f t="shared" si="6"/>
        <v>79.5</v>
      </c>
      <c r="N36" s="19" t="str">
        <f t="shared" si="7"/>
        <v>B</v>
      </c>
      <c r="O36" s="35">
        <v>4</v>
      </c>
      <c r="P36" s="19" t="str">
        <f t="shared" si="8"/>
        <v>Memilik ketrampilan melakukan percobaan GHS pada ayunan sederhanadan getaran pegas</v>
      </c>
      <c r="Q36" s="19" t="str">
        <f t="shared" si="9"/>
        <v>B</v>
      </c>
      <c r="R36" s="19" t="str">
        <f t="shared" si="10"/>
        <v/>
      </c>
      <c r="S36" s="18"/>
      <c r="T36" s="39">
        <v>75</v>
      </c>
      <c r="U36" s="39">
        <f>'[1]X-IPS-1'!I35</f>
        <v>75</v>
      </c>
      <c r="V36" s="39">
        <f>'[1]X-IPS-1'!L35</f>
        <v>77.5</v>
      </c>
      <c r="W36" s="40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22069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4</v>
      </c>
      <c r="J37" s="19" t="str">
        <f t="shared" si="3"/>
        <v>Memiliki kemampuan menganalisis Momentu dan Impuls, namun perlu meningkatkan kemampuan menganalisis getaran Harmonis</v>
      </c>
      <c r="K37" s="19">
        <f t="shared" si="4"/>
        <v>76.25</v>
      </c>
      <c r="L37" s="19" t="str">
        <f t="shared" si="5"/>
        <v>B</v>
      </c>
      <c r="M37" s="19">
        <f t="shared" si="6"/>
        <v>76.25</v>
      </c>
      <c r="N37" s="19" t="str">
        <f t="shared" si="7"/>
        <v>B</v>
      </c>
      <c r="O37" s="35">
        <v>4</v>
      </c>
      <c r="P37" s="19" t="str">
        <f t="shared" si="8"/>
        <v>Memilik ketrampilan melakukan percobaan GHS pada ayunan sederhanadan getaran pegas</v>
      </c>
      <c r="Q37" s="19" t="str">
        <f t="shared" si="9"/>
        <v>B</v>
      </c>
      <c r="R37" s="19" t="str">
        <f t="shared" si="10"/>
        <v/>
      </c>
      <c r="S37" s="18"/>
      <c r="T37" s="39">
        <f>'[1]X-IPS-1'!F36</f>
        <v>75.5</v>
      </c>
      <c r="U37" s="39">
        <v>80</v>
      </c>
      <c r="V37" s="39">
        <v>80</v>
      </c>
      <c r="W37" s="40">
        <v>80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75</v>
      </c>
      <c r="AH37" s="1">
        <v>75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22085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4</v>
      </c>
      <c r="J38" s="19" t="str">
        <f t="shared" si="3"/>
        <v>Memiliki kemampuan menganalisis Momentu dan Impuls, namun perlu meningkatkan kemampuan menganalisis getaran Harmonis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4</v>
      </c>
      <c r="P38" s="19" t="str">
        <f t="shared" si="8"/>
        <v>Memilik ketrampilan melakukan percobaan GHS pada ayunan sederhanadan getaran pegas</v>
      </c>
      <c r="Q38" s="19" t="str">
        <f t="shared" si="9"/>
        <v>B</v>
      </c>
      <c r="R38" s="19" t="str">
        <f t="shared" si="10"/>
        <v/>
      </c>
      <c r="S38" s="18"/>
      <c r="T38" s="39">
        <v>78</v>
      </c>
      <c r="U38" s="39">
        <v>76</v>
      </c>
      <c r="V38" s="39">
        <v>76</v>
      </c>
      <c r="W38" s="40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22101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4</v>
      </c>
      <c r="J39" s="19" t="str">
        <f t="shared" si="3"/>
        <v>Memiliki kemampuan menganalisis Momentu dan Impuls, namun perlu meningkatkan kemampuan menganalisis getaran Harmonis</v>
      </c>
      <c r="K39" s="19">
        <f t="shared" si="4"/>
        <v>76.25</v>
      </c>
      <c r="L39" s="19" t="str">
        <f t="shared" si="5"/>
        <v>B</v>
      </c>
      <c r="M39" s="19">
        <f t="shared" si="6"/>
        <v>76.25</v>
      </c>
      <c r="N39" s="19" t="str">
        <f t="shared" si="7"/>
        <v>B</v>
      </c>
      <c r="O39" s="35">
        <v>4</v>
      </c>
      <c r="P39" s="19" t="str">
        <f t="shared" si="8"/>
        <v>Memilik ketrampilan melakukan percobaan GHS pada ayunan sederhanadan getaran pegas</v>
      </c>
      <c r="Q39" s="19" t="str">
        <f t="shared" si="9"/>
        <v>B</v>
      </c>
      <c r="R39" s="19" t="str">
        <f t="shared" si="10"/>
        <v/>
      </c>
      <c r="S39" s="18"/>
      <c r="T39" s="39">
        <v>76</v>
      </c>
      <c r="U39" s="39">
        <v>78</v>
      </c>
      <c r="V39" s="39">
        <v>78</v>
      </c>
      <c r="W39" s="40">
        <f>'[1]X-IPS-1'!O38</f>
        <v>76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75</v>
      </c>
      <c r="AH39" s="1">
        <v>75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22117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menganalisis Usaha dan Energi, namun perlu meningkatkan kemampuan menganalisis Momentum dan Impuls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4</v>
      </c>
      <c r="P40" s="19" t="str">
        <f t="shared" si="8"/>
        <v>Memilik ketrampilan melakukan percobaan GHS pada ayunan sederhanadan getaran pegas</v>
      </c>
      <c r="Q40" s="19" t="str">
        <f t="shared" si="9"/>
        <v>B</v>
      </c>
      <c r="R40" s="19" t="str">
        <f t="shared" si="10"/>
        <v/>
      </c>
      <c r="S40" s="18"/>
      <c r="T40" s="39">
        <f>'[1]X-IPS-1'!F39</f>
        <v>76</v>
      </c>
      <c r="U40" s="39">
        <f>'[1]X-IPS-1'!I39</f>
        <v>78</v>
      </c>
      <c r="V40" s="39">
        <f>'[1]X-IPS-1'!L39</f>
        <v>80.5</v>
      </c>
      <c r="W40" s="40">
        <f>'[1]X-IPS-1'!O39</f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74</v>
      </c>
      <c r="AH40" s="1">
        <v>78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22133</v>
      </c>
      <c r="C41" s="19" t="s">
        <v>94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2</v>
      </c>
      <c r="J41" s="19" t="str">
        <f t="shared" si="3"/>
        <v>Memiliki kemampuan menganalisis H Newton, namun perlu meningkatkan kemampuan menganalisis Usaha dan Energi</v>
      </c>
      <c r="K41" s="19">
        <f t="shared" si="4"/>
        <v>76.25</v>
      </c>
      <c r="L41" s="19" t="str">
        <f t="shared" si="5"/>
        <v>B</v>
      </c>
      <c r="M41" s="19">
        <f t="shared" si="6"/>
        <v>76.25</v>
      </c>
      <c r="N41" s="19" t="str">
        <f t="shared" si="7"/>
        <v>B</v>
      </c>
      <c r="O41" s="35">
        <v>1</v>
      </c>
      <c r="P41" s="19" t="str">
        <f t="shared" si="8"/>
        <v>Memiliki ketrampilan mempresentikan hasil diskusi kelompok H Newton tentang Gravitasi,Usaha dan Energi</v>
      </c>
      <c r="Q41" s="19" t="str">
        <f t="shared" si="9"/>
        <v>B</v>
      </c>
      <c r="R41" s="19" t="str">
        <f t="shared" si="10"/>
        <v/>
      </c>
      <c r="S41" s="18"/>
      <c r="T41" s="39">
        <v>78</v>
      </c>
      <c r="U41" s="39">
        <v>78</v>
      </c>
      <c r="V41" s="39">
        <f>'[1]X-IPS-1'!L40</f>
        <v>70.5</v>
      </c>
      <c r="W41" s="40">
        <f>'[1]X-IPS-1'!O40</f>
        <v>73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75</v>
      </c>
      <c r="AH41" s="1">
        <v>75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22149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4</v>
      </c>
      <c r="J42" s="19" t="str">
        <f t="shared" si="3"/>
        <v>Memiliki kemampuan menganalisis Momentu dan Impuls, namun perlu meningkatkan kemampuan menganalisis getaran Harmonis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4</v>
      </c>
      <c r="P42" s="19" t="str">
        <f t="shared" si="8"/>
        <v>Memilik ketrampilan melakukan percobaan GHS pada ayunan sederhanadan getaran pegas</v>
      </c>
      <c r="Q42" s="19" t="str">
        <f t="shared" si="9"/>
        <v>B</v>
      </c>
      <c r="R42" s="19" t="str">
        <f t="shared" si="10"/>
        <v/>
      </c>
      <c r="S42" s="18"/>
      <c r="T42" s="39">
        <f>'[1]X-IPS-1'!F41</f>
        <v>81.5</v>
      </c>
      <c r="U42" s="39">
        <v>76</v>
      </c>
      <c r="V42" s="39">
        <v>76</v>
      </c>
      <c r="W42" s="40">
        <v>75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22165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4</v>
      </c>
      <c r="J43" s="19" t="str">
        <f t="shared" si="3"/>
        <v>Memiliki kemampuan menganalisis Momentu dan Impuls, namun perlu meningkatkan kemampuan menganalisis getaran Harmonis</v>
      </c>
      <c r="K43" s="19">
        <f t="shared" si="4"/>
        <v>76.25</v>
      </c>
      <c r="L43" s="19" t="str">
        <f t="shared" si="5"/>
        <v>B</v>
      </c>
      <c r="M43" s="19">
        <f t="shared" si="6"/>
        <v>76.25</v>
      </c>
      <c r="N43" s="19" t="str">
        <f t="shared" si="7"/>
        <v>B</v>
      </c>
      <c r="O43" s="35">
        <v>4</v>
      </c>
      <c r="P43" s="19" t="str">
        <f t="shared" si="8"/>
        <v>Memilik ketrampilan melakukan percobaan GHS pada ayunan sederhanadan getaran pegas</v>
      </c>
      <c r="Q43" s="19" t="str">
        <f t="shared" si="9"/>
        <v>B</v>
      </c>
      <c r="R43" s="19" t="str">
        <f t="shared" si="10"/>
        <v/>
      </c>
      <c r="S43" s="18"/>
      <c r="T43" s="39">
        <v>78</v>
      </c>
      <c r="U43" s="39">
        <f>'[1]X-IPS-1'!I42</f>
        <v>75</v>
      </c>
      <c r="V43" s="39">
        <f>'[1]X-IPS-1'!L42</f>
        <v>77.5</v>
      </c>
      <c r="W43" s="40">
        <f>'[1]X-IPS-1'!O42</f>
        <v>80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75</v>
      </c>
      <c r="AH43" s="1">
        <v>75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22181</v>
      </c>
      <c r="C44" s="19" t="s">
        <v>97</v>
      </c>
      <c r="D44" s="18"/>
      <c r="E44" s="19">
        <f t="shared" si="0"/>
        <v>75</v>
      </c>
      <c r="F44" s="19" t="str">
        <f t="shared" si="1"/>
        <v>C</v>
      </c>
      <c r="G44" s="19">
        <f>IF((COUNTA(T12:AC12)&gt;0),(ROUND((AVERAGE(T44:AD44)),0)),"")</f>
        <v>75</v>
      </c>
      <c r="H44" s="19" t="str">
        <f t="shared" si="2"/>
        <v>C</v>
      </c>
      <c r="I44" s="35">
        <v>2</v>
      </c>
      <c r="J44" s="19" t="str">
        <f t="shared" si="3"/>
        <v>Memiliki kemampuan menganalisis H Newton, namun perlu meningkatkan kemampuan menganalisis Usaha dan Energi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4</v>
      </c>
      <c r="P44" s="19" t="str">
        <f t="shared" si="8"/>
        <v>Memilik ketrampilan melakukan percobaan GHS pada ayunan sederhanadan getaran pegas</v>
      </c>
      <c r="Q44" s="19" t="str">
        <f t="shared" si="9"/>
        <v>B</v>
      </c>
      <c r="R44" s="19" t="str">
        <f t="shared" si="10"/>
        <v/>
      </c>
      <c r="S44" s="18"/>
      <c r="T44" s="39">
        <f>'[1]X-IPS-1'!F43</f>
        <v>80</v>
      </c>
      <c r="U44" s="39">
        <v>76</v>
      </c>
      <c r="V44" s="39">
        <f>'[1]X-IPS-1'!L43</f>
        <v>71.5</v>
      </c>
      <c r="W44" s="40">
        <f>'[1]X-IPS-1'!O43</f>
        <v>74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22197</v>
      </c>
      <c r="C45" s="19" t="s">
        <v>98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2</v>
      </c>
      <c r="J45" s="19" t="str">
        <f t="shared" si="3"/>
        <v>Memiliki kemampuan menganalisis H Newton, namun perlu meningkatkan kemampuan menganalisis Usaha dan Energi</v>
      </c>
      <c r="K45" s="19">
        <f t="shared" si="4"/>
        <v>76.25</v>
      </c>
      <c r="L45" s="19" t="str">
        <f t="shared" si="5"/>
        <v>B</v>
      </c>
      <c r="M45" s="19">
        <f t="shared" si="6"/>
        <v>76.25</v>
      </c>
      <c r="N45" s="19" t="str">
        <f t="shared" si="7"/>
        <v>B</v>
      </c>
      <c r="O45" s="35">
        <v>4</v>
      </c>
      <c r="P45" s="19" t="str">
        <f t="shared" si="8"/>
        <v>Memilik ketrampilan melakukan percobaan GHS pada ayunan sederhanadan getaran pegas</v>
      </c>
      <c r="Q45" s="19" t="str">
        <f t="shared" si="9"/>
        <v>B</v>
      </c>
      <c r="R45" s="19" t="str">
        <f t="shared" si="10"/>
        <v/>
      </c>
      <c r="S45" s="18"/>
      <c r="T45" s="39">
        <v>78</v>
      </c>
      <c r="U45" s="39">
        <v>76</v>
      </c>
      <c r="V45" s="39">
        <f>'[1]X-IPS-1'!L44</f>
        <v>67.5</v>
      </c>
      <c r="W45" s="40">
        <v>76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75</v>
      </c>
      <c r="AH45" s="1">
        <v>75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22213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4</v>
      </c>
      <c r="J46" s="19" t="str">
        <f t="shared" si="3"/>
        <v>Memiliki kemampuan menganalisis Momentu dan Impuls, namun perlu meningkatkan kemampuan menganalisis getaran Harmonis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4</v>
      </c>
      <c r="P46" s="19" t="str">
        <f t="shared" si="8"/>
        <v>Memilik ketrampilan melakukan percobaan GHS pada ayunan sederhanadan getaran pegas</v>
      </c>
      <c r="Q46" s="19" t="str">
        <f t="shared" si="9"/>
        <v>B</v>
      </c>
      <c r="R46" s="19" t="str">
        <f t="shared" si="10"/>
        <v/>
      </c>
      <c r="S46" s="18"/>
      <c r="T46" s="39">
        <v>78</v>
      </c>
      <c r="U46" s="39">
        <v>80</v>
      </c>
      <c r="V46" s="39">
        <v>78</v>
      </c>
      <c r="W46" s="40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22229</v>
      </c>
      <c r="C47" s="19" t="s">
        <v>100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2</v>
      </c>
      <c r="J47" s="19" t="str">
        <f t="shared" si="3"/>
        <v>Memiliki kemampuan menganalisis H Newton, namun perlu meningkatkan kemampuan menganalisis Usaha dan Energi</v>
      </c>
      <c r="K47" s="19">
        <f t="shared" si="4"/>
        <v>77.5</v>
      </c>
      <c r="L47" s="19" t="str">
        <f t="shared" si="5"/>
        <v>B</v>
      </c>
      <c r="M47" s="19">
        <f t="shared" si="6"/>
        <v>77.5</v>
      </c>
      <c r="N47" s="19" t="str">
        <f t="shared" si="7"/>
        <v>B</v>
      </c>
      <c r="O47" s="35">
        <v>4</v>
      </c>
      <c r="P47" s="19" t="str">
        <f t="shared" si="8"/>
        <v>Memilik ketrampilan melakukan percobaan GHS pada ayunan sederhanadan getaran pegas</v>
      </c>
      <c r="Q47" s="19" t="str">
        <f t="shared" si="9"/>
        <v>B</v>
      </c>
      <c r="R47" s="19" t="str">
        <f t="shared" si="10"/>
        <v/>
      </c>
      <c r="S47" s="18"/>
      <c r="T47" s="39">
        <v>70</v>
      </c>
      <c r="U47" s="39">
        <v>74</v>
      </c>
      <c r="V47" s="39">
        <f>'[1]X-IPS-1'!L46</f>
        <v>70</v>
      </c>
      <c r="W47" s="40">
        <f>'[1]X-IPS-1'!O46</f>
        <v>73</v>
      </c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75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33713</v>
      </c>
      <c r="C48" s="19" t="s">
        <v>101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2</v>
      </c>
      <c r="J48" s="19" t="str">
        <f t="shared" si="3"/>
        <v>Memiliki kemampuan menganalisis H Newton, namun perlu meningkatkan kemampuan menganalisis Usaha dan Energi</v>
      </c>
      <c r="K48" s="19">
        <f t="shared" si="4"/>
        <v>78.75</v>
      </c>
      <c r="L48" s="19" t="str">
        <f t="shared" si="5"/>
        <v>B</v>
      </c>
      <c r="M48" s="19">
        <f t="shared" si="6"/>
        <v>78.75</v>
      </c>
      <c r="N48" s="19" t="str">
        <f t="shared" si="7"/>
        <v>B</v>
      </c>
      <c r="O48" s="35">
        <v>4</v>
      </c>
      <c r="P48" s="19" t="str">
        <f t="shared" si="8"/>
        <v>Memilik ketrampilan melakukan percobaan GHS pada ayunan sederhanadan getaran pegas</v>
      </c>
      <c r="Q48" s="19" t="str">
        <f t="shared" si="9"/>
        <v>B</v>
      </c>
      <c r="R48" s="19" t="str">
        <f t="shared" si="10"/>
        <v/>
      </c>
      <c r="S48" s="18"/>
      <c r="T48" s="39">
        <v>78</v>
      </c>
      <c r="U48" s="39">
        <v>75</v>
      </c>
      <c r="V48" s="39">
        <f>'[1]X-IPS-1'!L47</f>
        <v>72.5</v>
      </c>
      <c r="W48" s="40">
        <v>72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75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3" t="s">
        <v>103</v>
      </c>
      <c r="H52" s="43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3" t="s">
        <v>106</v>
      </c>
      <c r="H53" s="43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3" t="s">
        <v>108</v>
      </c>
      <c r="H54" s="43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3" t="s">
        <v>109</v>
      </c>
      <c r="H55" s="43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9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23" sqref="A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269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7" t="s">
        <v>22</v>
      </c>
      <c r="F9" s="47"/>
      <c r="G9" s="68" t="s">
        <v>23</v>
      </c>
      <c r="H9" s="69"/>
      <c r="I9" s="69"/>
      <c r="J9" s="70"/>
      <c r="K9" s="50" t="s">
        <v>22</v>
      </c>
      <c r="L9" s="50"/>
      <c r="M9" s="71" t="s">
        <v>23</v>
      </c>
      <c r="N9" s="72"/>
      <c r="O9" s="72"/>
      <c r="P9" s="73"/>
      <c r="Q9" s="60" t="s">
        <v>22</v>
      </c>
      <c r="R9" s="60" t="s">
        <v>23</v>
      </c>
      <c r="S9" s="18"/>
      <c r="T9" s="44" t="s">
        <v>24</v>
      </c>
      <c r="U9" s="44" t="s">
        <v>25</v>
      </c>
      <c r="V9" s="44" t="s">
        <v>26</v>
      </c>
      <c r="W9" s="44" t="s">
        <v>27</v>
      </c>
      <c r="X9" s="44" t="s">
        <v>28</v>
      </c>
      <c r="Y9" s="44" t="s">
        <v>29</v>
      </c>
      <c r="Z9" s="44" t="s">
        <v>30</v>
      </c>
      <c r="AA9" s="44" t="s">
        <v>31</v>
      </c>
      <c r="AB9" s="44" t="s">
        <v>32</v>
      </c>
      <c r="AC9" s="44" t="s">
        <v>33</v>
      </c>
      <c r="AD9" s="46" t="s">
        <v>34</v>
      </c>
      <c r="AE9" s="33"/>
      <c r="AF9" s="54" t="s">
        <v>35</v>
      </c>
      <c r="AG9" s="54" t="s">
        <v>36</v>
      </c>
      <c r="AH9" s="54" t="s">
        <v>37</v>
      </c>
      <c r="AI9" s="54" t="s">
        <v>38</v>
      </c>
      <c r="AJ9" s="54" t="s">
        <v>39</v>
      </c>
      <c r="AK9" s="54" t="s">
        <v>40</v>
      </c>
      <c r="AL9" s="54" t="s">
        <v>41</v>
      </c>
      <c r="AM9" s="54" t="s">
        <v>42</v>
      </c>
      <c r="AN9" s="54" t="s">
        <v>43</v>
      </c>
      <c r="AO9" s="54" t="s">
        <v>44</v>
      </c>
      <c r="AP9" s="33"/>
      <c r="AQ9" s="51" t="s">
        <v>45</v>
      </c>
      <c r="AR9" s="51"/>
      <c r="AS9" s="51" t="s">
        <v>46</v>
      </c>
      <c r="AT9" s="51"/>
      <c r="AU9" s="51" t="s">
        <v>47</v>
      </c>
      <c r="AV9" s="51"/>
      <c r="AW9" s="51"/>
      <c r="AX9" s="51" t="s">
        <v>48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1"/>
      <c r="R10" s="61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6"/>
      <c r="AE10" s="33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22245</v>
      </c>
      <c r="C11" s="19" t="s">
        <v>116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H Newton, namun perlu meningkatkan kemampuan menganalisis Usaha dan Energi</v>
      </c>
      <c r="K11" s="19">
        <f t="shared" ref="K11:K50" si="4">IF((COUNTA(AF11:AN11)&gt;0),AVERAGE(AF11:AN11),"")</f>
        <v>75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 ketrampilan melakukan percobaan GHS pada ayunan sederhanadan getaran pegas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39">
        <f>'[1]X IPS 2'!E10</f>
        <v>70</v>
      </c>
      <c r="U11" s="39">
        <f>'[1]X IPS 2'!H10</f>
        <v>77.5</v>
      </c>
      <c r="V11" s="1">
        <v>70</v>
      </c>
      <c r="W11" s="39">
        <f>'[1]X IPS 2'!K10</f>
        <v>74</v>
      </c>
      <c r="X11" s="39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75</v>
      </c>
      <c r="AI11" s="1">
        <v>75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54</v>
      </c>
      <c r="FD11" s="76"/>
      <c r="FE11" s="76"/>
      <c r="FG11" s="74" t="s">
        <v>55</v>
      </c>
      <c r="FH11" s="74"/>
      <c r="FI11" s="74"/>
    </row>
    <row r="12" spans="1:167" x14ac:dyDescent="0.25">
      <c r="A12" s="19">
        <v>2</v>
      </c>
      <c r="B12" s="19">
        <v>22261</v>
      </c>
      <c r="C12" s="19" t="s">
        <v>117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2</v>
      </c>
      <c r="J12" s="19" t="str">
        <f t="shared" si="3"/>
        <v>Memiliki kemampuan menganalisis H Newton, namun perlu meningkatkan kemampuan menganalisis Usaha dan Energi</v>
      </c>
      <c r="K12" s="19">
        <f t="shared" si="4"/>
        <v>77.5</v>
      </c>
      <c r="L12" s="19" t="str">
        <f t="shared" si="5"/>
        <v>B</v>
      </c>
      <c r="M12" s="19">
        <f t="shared" si="6"/>
        <v>77.5</v>
      </c>
      <c r="N12" s="19" t="str">
        <f t="shared" si="7"/>
        <v>B</v>
      </c>
      <c r="O12" s="35">
        <v>4</v>
      </c>
      <c r="P12" s="19" t="str">
        <f t="shared" si="8"/>
        <v>Memilik ketrampilan melakukan percobaan GHS pada ayunan sederhanadan getaran pegas</v>
      </c>
      <c r="Q12" s="19" t="str">
        <f t="shared" si="9"/>
        <v>B</v>
      </c>
      <c r="R12" s="19" t="str">
        <f t="shared" si="10"/>
        <v/>
      </c>
      <c r="S12" s="18"/>
      <c r="T12" s="39">
        <f>'[1]X IPS 2'!E11</f>
        <v>73.5</v>
      </c>
      <c r="U12" s="39">
        <f>'[1]X IPS 2'!H11</f>
        <v>77.5</v>
      </c>
      <c r="V12" s="1">
        <v>70</v>
      </c>
      <c r="W12" s="39">
        <v>74</v>
      </c>
      <c r="X12" s="39"/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22277</v>
      </c>
      <c r="C13" s="19" t="s">
        <v>118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2</v>
      </c>
      <c r="J13" s="19" t="str">
        <f t="shared" si="3"/>
        <v>Memiliki kemampuan menganalisis H Newton, namun perlu meningkatkan kemampuan menganalisis Usaha dan Energi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4</v>
      </c>
      <c r="P13" s="19" t="str">
        <f t="shared" si="8"/>
        <v>Memilik ketrampilan melakukan percobaan GHS pada ayunan sederhanadan getaran pegas</v>
      </c>
      <c r="Q13" s="19" t="str">
        <f t="shared" si="9"/>
        <v>B</v>
      </c>
      <c r="R13" s="19" t="str">
        <f t="shared" si="10"/>
        <v/>
      </c>
      <c r="S13" s="18"/>
      <c r="T13" s="39">
        <f>'[1]X IPS 2'!E12</f>
        <v>70</v>
      </c>
      <c r="U13" s="39">
        <f>'[1]X IPS 2'!H12</f>
        <v>70</v>
      </c>
      <c r="V13" s="1">
        <v>72</v>
      </c>
      <c r="W13" s="39">
        <v>74</v>
      </c>
      <c r="X13" s="39"/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5">
        <v>1</v>
      </c>
      <c r="FH13" s="77" t="s">
        <v>154</v>
      </c>
      <c r="FI13" s="77" t="s">
        <v>154</v>
      </c>
      <c r="FJ13" s="78">
        <v>5041</v>
      </c>
      <c r="FK13" s="78">
        <v>5051</v>
      </c>
    </row>
    <row r="14" spans="1:167" x14ac:dyDescent="0.25">
      <c r="A14" s="19">
        <v>4</v>
      </c>
      <c r="B14" s="19">
        <v>22293</v>
      </c>
      <c r="C14" s="19" t="s">
        <v>119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3</v>
      </c>
      <c r="J14" s="19" t="str">
        <f t="shared" si="3"/>
        <v>Memiliki kemampuan menganalisis Usaha dan Energi, namun perlu meningkatkan kemampuan menganalisis Momentum dan Impuls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4</v>
      </c>
      <c r="P14" s="19" t="str">
        <f t="shared" si="8"/>
        <v>Memilik ketrampilan melakukan percobaan GHS pada ayunan sederhanadan getaran pegas</v>
      </c>
      <c r="Q14" s="19" t="str">
        <f t="shared" si="9"/>
        <v>B</v>
      </c>
      <c r="R14" s="19" t="str">
        <f t="shared" si="10"/>
        <v/>
      </c>
      <c r="S14" s="18"/>
      <c r="T14" s="39">
        <v>80</v>
      </c>
      <c r="U14" s="39">
        <v>80</v>
      </c>
      <c r="V14" s="1">
        <v>80</v>
      </c>
      <c r="W14" s="39">
        <v>80</v>
      </c>
      <c r="X14" s="39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22309</v>
      </c>
      <c r="C15" s="19" t="s">
        <v>120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3</v>
      </c>
      <c r="J15" s="19" t="str">
        <f t="shared" si="3"/>
        <v>Memiliki kemampuan menganalisis Usaha dan Energi, namun perlu meningkatkan kemampuan menganalisis Momentum dan Impuls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4</v>
      </c>
      <c r="P15" s="19" t="str">
        <f t="shared" si="8"/>
        <v>Memilik ketrampilan melakukan percobaan GHS pada ayunan sederhanadan getaran pegas</v>
      </c>
      <c r="Q15" s="19" t="str">
        <f t="shared" si="9"/>
        <v>B</v>
      </c>
      <c r="R15" s="19" t="str">
        <f t="shared" si="10"/>
        <v/>
      </c>
      <c r="S15" s="18"/>
      <c r="T15" s="39">
        <v>80</v>
      </c>
      <c r="U15" s="39">
        <v>80</v>
      </c>
      <c r="V15" s="1">
        <v>80</v>
      </c>
      <c r="W15" s="39">
        <v>80</v>
      </c>
      <c r="X15" s="39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5">
        <v>2</v>
      </c>
      <c r="FH15" s="77" t="s">
        <v>155</v>
      </c>
      <c r="FI15" s="77" t="s">
        <v>156</v>
      </c>
      <c r="FJ15" s="78">
        <v>5042</v>
      </c>
      <c r="FK15" s="78">
        <v>5052</v>
      </c>
    </row>
    <row r="16" spans="1:167" x14ac:dyDescent="0.25">
      <c r="A16" s="19">
        <v>6</v>
      </c>
      <c r="B16" s="19">
        <v>22325</v>
      </c>
      <c r="C16" s="19" t="s">
        <v>121</v>
      </c>
      <c r="D16" s="18"/>
      <c r="E16" s="19">
        <f t="shared" si="0"/>
        <v>71</v>
      </c>
      <c r="F16" s="19" t="str">
        <f t="shared" si="1"/>
        <v>C</v>
      </c>
      <c r="G16" s="19">
        <f>IF((COUNTA(T12:AC12)&gt;0),(ROUND((AVERAGE(T16:AD16)),0)),"")</f>
        <v>71</v>
      </c>
      <c r="H16" s="19" t="str">
        <f t="shared" si="2"/>
        <v>C</v>
      </c>
      <c r="I16" s="35">
        <v>2</v>
      </c>
      <c r="J16" s="19" t="str">
        <f t="shared" si="3"/>
        <v>Memiliki kemampuan menganalisis H Newton, namun perlu meningkatkan kemampuan menganalisis Usaha dan Energi</v>
      </c>
      <c r="K16" s="19">
        <f t="shared" si="4"/>
        <v>78.75</v>
      </c>
      <c r="L16" s="19" t="str">
        <f t="shared" si="5"/>
        <v>B</v>
      </c>
      <c r="M16" s="19">
        <f t="shared" si="6"/>
        <v>78.75</v>
      </c>
      <c r="N16" s="19" t="str">
        <f t="shared" si="7"/>
        <v>B</v>
      </c>
      <c r="O16" s="35">
        <v>4</v>
      </c>
      <c r="P16" s="19" t="str">
        <f t="shared" si="8"/>
        <v>Memilik ketrampilan melakukan percobaan GHS pada ayunan sederhanadan getaran pegas</v>
      </c>
      <c r="Q16" s="19" t="str">
        <f t="shared" si="9"/>
        <v>B</v>
      </c>
      <c r="R16" s="19" t="str">
        <f t="shared" si="10"/>
        <v/>
      </c>
      <c r="S16" s="18"/>
      <c r="T16" s="39">
        <f>'[1]X IPS 2'!E15</f>
        <v>74.5</v>
      </c>
      <c r="U16" s="39">
        <v>70</v>
      </c>
      <c r="V16" s="1">
        <v>70</v>
      </c>
      <c r="W16" s="39">
        <v>70</v>
      </c>
      <c r="X16" s="39"/>
      <c r="Y16" s="1"/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22341</v>
      </c>
      <c r="C17" s="19" t="s">
        <v>122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2</v>
      </c>
      <c r="J17" s="19" t="str">
        <f t="shared" si="3"/>
        <v>Memiliki kemampuan menganalisis H Newton, namun perlu meningkatkan kemampuan menganalisis Usaha dan Energi</v>
      </c>
      <c r="K17" s="19">
        <f t="shared" si="4"/>
        <v>76.25</v>
      </c>
      <c r="L17" s="19" t="str">
        <f t="shared" si="5"/>
        <v>B</v>
      </c>
      <c r="M17" s="19">
        <f t="shared" si="6"/>
        <v>76.25</v>
      </c>
      <c r="N17" s="19" t="str">
        <f t="shared" si="7"/>
        <v>B</v>
      </c>
      <c r="O17" s="35">
        <v>4</v>
      </c>
      <c r="P17" s="19" t="str">
        <f t="shared" si="8"/>
        <v>Memilik ketrampilan melakukan percobaan GHS pada ayunan sederhanadan getaran pegas</v>
      </c>
      <c r="Q17" s="19" t="str">
        <f t="shared" si="9"/>
        <v>B</v>
      </c>
      <c r="R17" s="19" t="str">
        <f t="shared" si="10"/>
        <v/>
      </c>
      <c r="S17" s="18"/>
      <c r="T17" s="39">
        <f>'[1]X IPS 2'!E16</f>
        <v>70</v>
      </c>
      <c r="U17" s="39">
        <f>'[1]X IPS 2'!H16</f>
        <v>77.5</v>
      </c>
      <c r="V17" s="1">
        <v>75</v>
      </c>
      <c r="W17" s="39">
        <f>'[1]X IPS 2'!K16</f>
        <v>75.5</v>
      </c>
      <c r="X17" s="39"/>
      <c r="Y17" s="1"/>
      <c r="Z17" s="1"/>
      <c r="AA17" s="1"/>
      <c r="AB17" s="1"/>
      <c r="AC17" s="1"/>
      <c r="AD17" s="1"/>
      <c r="AE17" s="18"/>
      <c r="AF17" s="1">
        <v>80</v>
      </c>
      <c r="AG17" s="1">
        <v>75</v>
      </c>
      <c r="AH17" s="1">
        <v>75</v>
      </c>
      <c r="AI17" s="1">
        <v>75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42" t="s">
        <v>157</v>
      </c>
      <c r="FI17" s="77" t="s">
        <v>158</v>
      </c>
      <c r="FJ17" s="78">
        <v>5043</v>
      </c>
      <c r="FK17" s="78">
        <v>5053</v>
      </c>
    </row>
    <row r="18" spans="1:167" x14ac:dyDescent="0.25">
      <c r="A18" s="19">
        <v>8</v>
      </c>
      <c r="B18" s="19">
        <v>22357</v>
      </c>
      <c r="C18" s="19" t="s">
        <v>123</v>
      </c>
      <c r="D18" s="18"/>
      <c r="E18" s="19">
        <f t="shared" si="0"/>
        <v>74</v>
      </c>
      <c r="F18" s="19" t="str">
        <f t="shared" si="1"/>
        <v>C</v>
      </c>
      <c r="G18" s="19">
        <f>IF((COUNTA(T12:AC12)&gt;0),(ROUND((AVERAGE(T18:AD18)),0)),"")</f>
        <v>74</v>
      </c>
      <c r="H18" s="19" t="str">
        <f t="shared" si="2"/>
        <v>C</v>
      </c>
      <c r="I18" s="35">
        <v>2</v>
      </c>
      <c r="J18" s="19" t="str">
        <f t="shared" si="3"/>
        <v>Memiliki kemampuan menganalisis H Newton, namun perlu meningkatkan kemampuan menganalisis Usaha dan Energi</v>
      </c>
      <c r="K18" s="19">
        <f t="shared" si="4"/>
        <v>78.75</v>
      </c>
      <c r="L18" s="19" t="str">
        <f t="shared" si="5"/>
        <v>B</v>
      </c>
      <c r="M18" s="19">
        <f t="shared" si="6"/>
        <v>78.75</v>
      </c>
      <c r="N18" s="19" t="str">
        <f t="shared" si="7"/>
        <v>B</v>
      </c>
      <c r="O18" s="35">
        <v>4</v>
      </c>
      <c r="P18" s="19" t="str">
        <f t="shared" si="8"/>
        <v>Memilik ketrampilan melakukan percobaan GHS pada ayunan sederhanadan getaran pegas</v>
      </c>
      <c r="Q18" s="19" t="str">
        <f t="shared" si="9"/>
        <v>B</v>
      </c>
      <c r="R18" s="19" t="str">
        <f t="shared" si="10"/>
        <v/>
      </c>
      <c r="S18" s="18"/>
      <c r="T18" s="39">
        <f>'[1]X IPS 2'!E17</f>
        <v>70</v>
      </c>
      <c r="U18" s="39">
        <f>'[1]X IPS 2'!H17</f>
        <v>70</v>
      </c>
      <c r="V18" s="1">
        <v>75</v>
      </c>
      <c r="W18" s="39">
        <f>'[1]X IPS 2'!K17</f>
        <v>82</v>
      </c>
      <c r="X18" s="39"/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42"/>
      <c r="FI18" s="77"/>
      <c r="FJ18" s="78"/>
      <c r="FK18" s="78"/>
    </row>
    <row r="19" spans="1:167" x14ac:dyDescent="0.25">
      <c r="A19" s="19">
        <v>9</v>
      </c>
      <c r="B19" s="19">
        <v>22373</v>
      </c>
      <c r="C19" s="19" t="s">
        <v>124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2</v>
      </c>
      <c r="J19" s="19" t="str">
        <f t="shared" si="3"/>
        <v>Memiliki kemampuan menganalisis H Newton, namun perlu meningkatkan kemampuan menganalisis Usaha dan Energi</v>
      </c>
      <c r="K19" s="19">
        <f t="shared" si="4"/>
        <v>76.25</v>
      </c>
      <c r="L19" s="19" t="str">
        <f t="shared" si="5"/>
        <v>B</v>
      </c>
      <c r="M19" s="19">
        <f t="shared" si="6"/>
        <v>76.25</v>
      </c>
      <c r="N19" s="19" t="str">
        <f t="shared" si="7"/>
        <v>B</v>
      </c>
      <c r="O19" s="35">
        <v>4</v>
      </c>
      <c r="P19" s="19" t="str">
        <f t="shared" si="8"/>
        <v>Memilik ketrampilan melakukan percobaan GHS pada ayunan sederhanadan getaran pegas</v>
      </c>
      <c r="Q19" s="19" t="str">
        <f t="shared" si="9"/>
        <v>B</v>
      </c>
      <c r="R19" s="19" t="str">
        <f t="shared" si="10"/>
        <v/>
      </c>
      <c r="S19" s="18"/>
      <c r="T19" s="39">
        <f>'[1]X IPS 2'!E18</f>
        <v>74</v>
      </c>
      <c r="U19" s="39">
        <v>76</v>
      </c>
      <c r="V19" s="1">
        <v>75</v>
      </c>
      <c r="W19" s="39">
        <v>75</v>
      </c>
      <c r="X19" s="39"/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>
        <v>75</v>
      </c>
      <c r="AI19" s="1"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159</v>
      </c>
      <c r="FI19" s="77" t="s">
        <v>160</v>
      </c>
      <c r="FJ19" s="78">
        <v>5044</v>
      </c>
      <c r="FK19" s="78">
        <v>5054</v>
      </c>
    </row>
    <row r="20" spans="1:167" x14ac:dyDescent="0.25">
      <c r="A20" s="19">
        <v>10</v>
      </c>
      <c r="B20" s="19">
        <v>22389</v>
      </c>
      <c r="C20" s="19" t="s">
        <v>125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2</v>
      </c>
      <c r="J20" s="19" t="str">
        <f t="shared" si="3"/>
        <v>Memiliki kemampuan menganalisis H Newton, namun perlu meningkatkan kemampuan menganalisis Usaha dan Energi</v>
      </c>
      <c r="K20" s="19">
        <f t="shared" si="4"/>
        <v>78.75</v>
      </c>
      <c r="L20" s="19" t="str">
        <f t="shared" si="5"/>
        <v>B</v>
      </c>
      <c r="M20" s="19">
        <f t="shared" si="6"/>
        <v>78.75</v>
      </c>
      <c r="N20" s="19" t="str">
        <f t="shared" si="7"/>
        <v>B</v>
      </c>
      <c r="O20" s="35">
        <v>4</v>
      </c>
      <c r="P20" s="19" t="str">
        <f t="shared" si="8"/>
        <v>Memilik ketrampilan melakukan percobaan GHS pada ayunan sederhanadan getaran pegas</v>
      </c>
      <c r="Q20" s="19" t="str">
        <f t="shared" si="9"/>
        <v>B</v>
      </c>
      <c r="R20" s="19" t="str">
        <f t="shared" si="10"/>
        <v/>
      </c>
      <c r="S20" s="18"/>
      <c r="T20" s="39">
        <f>'[1]X IPS 2'!E19</f>
        <v>77</v>
      </c>
      <c r="U20" s="39">
        <f>'[1]X IPS 2'!H19</f>
        <v>70</v>
      </c>
      <c r="V20" s="1">
        <v>72</v>
      </c>
      <c r="W20" s="39">
        <v>75</v>
      </c>
      <c r="X20" s="39"/>
      <c r="Y20" s="1"/>
      <c r="Z20" s="1"/>
      <c r="AA20" s="1"/>
      <c r="AB20" s="1"/>
      <c r="AC20" s="1"/>
      <c r="AD20" s="1"/>
      <c r="AE20" s="18"/>
      <c r="AF20" s="1">
        <v>80</v>
      </c>
      <c r="AG20" s="1">
        <v>75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22405</v>
      </c>
      <c r="C21" s="19" t="s">
        <v>126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2</v>
      </c>
      <c r="J21" s="19" t="str">
        <f t="shared" si="3"/>
        <v>Memiliki kemampuan menganalisis H Newton, namun perlu meningkatkan kemampuan menganalisis Usaha dan Energi</v>
      </c>
      <c r="K21" s="19">
        <f t="shared" si="4"/>
        <v>78.75</v>
      </c>
      <c r="L21" s="19" t="str">
        <f t="shared" si="5"/>
        <v>B</v>
      </c>
      <c r="M21" s="19">
        <f t="shared" si="6"/>
        <v>78.75</v>
      </c>
      <c r="N21" s="19" t="str">
        <f t="shared" si="7"/>
        <v>B</v>
      </c>
      <c r="O21" s="35">
        <v>4</v>
      </c>
      <c r="P21" s="19" t="str">
        <f t="shared" si="8"/>
        <v>Memilik ketrampilan melakukan percobaan GHS pada ayunan sederhanadan getaran pegas</v>
      </c>
      <c r="Q21" s="19" t="str">
        <f t="shared" si="9"/>
        <v>B</v>
      </c>
      <c r="R21" s="19" t="str">
        <f t="shared" si="10"/>
        <v/>
      </c>
      <c r="S21" s="18"/>
      <c r="T21" s="39">
        <f>'[1]X IPS 2'!E20</f>
        <v>69</v>
      </c>
      <c r="U21" s="39">
        <f>'[1]X IPS 2'!H20</f>
        <v>77.5</v>
      </c>
      <c r="V21" s="1">
        <v>70</v>
      </c>
      <c r="W21" s="39">
        <f>'[1]X IPS 2'!K20</f>
        <v>73</v>
      </c>
      <c r="X21" s="39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161</v>
      </c>
      <c r="FI21" s="77" t="s">
        <v>162</v>
      </c>
      <c r="FJ21" s="78">
        <v>5045</v>
      </c>
      <c r="FK21" s="78">
        <v>5055</v>
      </c>
    </row>
    <row r="22" spans="1:167" x14ac:dyDescent="0.25">
      <c r="A22" s="19">
        <v>12</v>
      </c>
      <c r="B22" s="19">
        <v>22421</v>
      </c>
      <c r="C22" s="19" t="s">
        <v>127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2</v>
      </c>
      <c r="J22" s="19" t="str">
        <f t="shared" si="3"/>
        <v>Memiliki kemampuan menganalisis H Newton, namun perlu meningkatkan kemampuan menganalisis Usaha dan Energi</v>
      </c>
      <c r="K22" s="19">
        <f t="shared" si="4"/>
        <v>76.25</v>
      </c>
      <c r="L22" s="19" t="str">
        <f t="shared" si="5"/>
        <v>B</v>
      </c>
      <c r="M22" s="19">
        <f t="shared" si="6"/>
        <v>76.25</v>
      </c>
      <c r="N22" s="19" t="str">
        <f t="shared" si="7"/>
        <v>B</v>
      </c>
      <c r="O22" s="35">
        <v>4</v>
      </c>
      <c r="P22" s="19" t="str">
        <f t="shared" si="8"/>
        <v>Memilik ketrampilan melakukan percobaan GHS pada ayunan sederhanadan getaran pegas</v>
      </c>
      <c r="Q22" s="19" t="str">
        <f t="shared" si="9"/>
        <v>B</v>
      </c>
      <c r="R22" s="19" t="str">
        <f t="shared" si="10"/>
        <v/>
      </c>
      <c r="S22" s="18"/>
      <c r="T22" s="39">
        <f>'[1]X IPS 2'!E21</f>
        <v>74.5</v>
      </c>
      <c r="U22" s="39">
        <f>'[1]X IPS 2'!H21</f>
        <v>70</v>
      </c>
      <c r="V22" s="1">
        <v>76</v>
      </c>
      <c r="W22" s="39">
        <v>75</v>
      </c>
      <c r="X22" s="39"/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75</v>
      </c>
      <c r="AI22" s="1">
        <v>75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22437</v>
      </c>
      <c r="C23" s="19" t="s">
        <v>128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2</v>
      </c>
      <c r="J23" s="19" t="str">
        <f t="shared" si="3"/>
        <v>Memiliki kemampuan menganalisis H Newton, namun perlu meningkatkan kemampuan menganalisis Usaha dan Energi</v>
      </c>
      <c r="K23" s="19">
        <f t="shared" si="4"/>
        <v>78.75</v>
      </c>
      <c r="L23" s="19" t="str">
        <f t="shared" si="5"/>
        <v>B</v>
      </c>
      <c r="M23" s="19">
        <f t="shared" si="6"/>
        <v>78.75</v>
      </c>
      <c r="N23" s="19" t="str">
        <f t="shared" si="7"/>
        <v>B</v>
      </c>
      <c r="O23" s="35">
        <v>4</v>
      </c>
      <c r="P23" s="19" t="str">
        <f t="shared" si="8"/>
        <v>Memilik ketrampilan melakukan percobaan GHS pada ayunan sederhanadan getaran pegas</v>
      </c>
      <c r="Q23" s="19" t="str">
        <f t="shared" si="9"/>
        <v>B</v>
      </c>
      <c r="R23" s="19" t="str">
        <f t="shared" si="10"/>
        <v/>
      </c>
      <c r="S23" s="18"/>
      <c r="T23" s="39">
        <f>'[1]X IPS 2'!E22</f>
        <v>70</v>
      </c>
      <c r="U23" s="39">
        <f>'[1]X IPS 2'!H22</f>
        <v>77.5</v>
      </c>
      <c r="V23" s="1">
        <v>70</v>
      </c>
      <c r="W23" s="39">
        <v>73</v>
      </c>
      <c r="X23" s="39"/>
      <c r="Y23" s="1"/>
      <c r="Z23" s="1"/>
      <c r="AA23" s="1"/>
      <c r="AB23" s="1"/>
      <c r="AC23" s="1"/>
      <c r="AD23" s="1"/>
      <c r="AE23" s="18"/>
      <c r="AF23" s="1">
        <v>80</v>
      </c>
      <c r="AG23" s="1">
        <v>75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5046</v>
      </c>
      <c r="FK23" s="78">
        <v>5056</v>
      </c>
    </row>
    <row r="24" spans="1:167" x14ac:dyDescent="0.25">
      <c r="A24" s="19">
        <v>14</v>
      </c>
      <c r="B24" s="19">
        <v>22453</v>
      </c>
      <c r="C24" s="19" t="s">
        <v>129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2</v>
      </c>
      <c r="J24" s="19" t="str">
        <f t="shared" si="3"/>
        <v>Memiliki kemampuan menganalisis H Newton, namun perlu meningkatkan kemampuan menganalisis Usaha dan Energi</v>
      </c>
      <c r="K24" s="19">
        <f t="shared" si="4"/>
        <v>78.75</v>
      </c>
      <c r="L24" s="19" t="str">
        <f t="shared" si="5"/>
        <v>B</v>
      </c>
      <c r="M24" s="19">
        <f t="shared" si="6"/>
        <v>78.75</v>
      </c>
      <c r="N24" s="19" t="str">
        <f t="shared" si="7"/>
        <v>B</v>
      </c>
      <c r="O24" s="35">
        <v>4</v>
      </c>
      <c r="P24" s="19" t="str">
        <f t="shared" si="8"/>
        <v>Memilik ketrampilan melakukan percobaan GHS pada ayunan sederhanadan getaran pegas</v>
      </c>
      <c r="Q24" s="19" t="str">
        <f t="shared" si="9"/>
        <v>B</v>
      </c>
      <c r="R24" s="19" t="str">
        <f t="shared" si="10"/>
        <v/>
      </c>
      <c r="S24" s="18"/>
      <c r="T24" s="39">
        <f>'[1]X IPS 2'!E23</f>
        <v>71</v>
      </c>
      <c r="U24" s="39">
        <f>'[1]X IPS 2'!H23</f>
        <v>70</v>
      </c>
      <c r="V24" s="1">
        <v>71</v>
      </c>
      <c r="W24" s="39">
        <v>80</v>
      </c>
      <c r="X24" s="39"/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22469</v>
      </c>
      <c r="C25" s="19" t="s">
        <v>130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3</v>
      </c>
      <c r="J25" s="19" t="str">
        <f t="shared" si="3"/>
        <v>Memiliki kemampuan menganalisis Usaha dan Energi, namun perlu meningkatkan kemampuan menganalisis Momentum dan Impuls</v>
      </c>
      <c r="K25" s="19">
        <f t="shared" si="4"/>
        <v>76.25</v>
      </c>
      <c r="L25" s="19" t="str">
        <f t="shared" si="5"/>
        <v>B</v>
      </c>
      <c r="M25" s="19">
        <f t="shared" si="6"/>
        <v>76.25</v>
      </c>
      <c r="N25" s="19" t="str">
        <f t="shared" si="7"/>
        <v>B</v>
      </c>
      <c r="O25" s="35">
        <v>4</v>
      </c>
      <c r="P25" s="19" t="str">
        <f t="shared" si="8"/>
        <v>Memilik ketrampilan melakukan percobaan GHS pada ayunan sederhanadan getaran pegas</v>
      </c>
      <c r="Q25" s="19" t="str">
        <f t="shared" si="9"/>
        <v>B</v>
      </c>
      <c r="R25" s="19" t="str">
        <f t="shared" si="10"/>
        <v/>
      </c>
      <c r="S25" s="18"/>
      <c r="T25" s="39">
        <v>78</v>
      </c>
      <c r="U25" s="39">
        <f>'[1]X IPS 2'!H24</f>
        <v>77.5</v>
      </c>
      <c r="V25" s="1">
        <v>78</v>
      </c>
      <c r="W25" s="39">
        <v>78</v>
      </c>
      <c r="X25" s="39"/>
      <c r="Y25" s="1"/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>
        <v>75</v>
      </c>
      <c r="AI25" s="1">
        <v>75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78</v>
      </c>
      <c r="FD25" s="49"/>
      <c r="FE25" s="49"/>
      <c r="FG25" s="75">
        <v>7</v>
      </c>
      <c r="FH25" s="77"/>
      <c r="FI25" s="77"/>
      <c r="FJ25" s="78">
        <v>5047</v>
      </c>
      <c r="FK25" s="78">
        <v>5057</v>
      </c>
    </row>
    <row r="26" spans="1:167" x14ac:dyDescent="0.25">
      <c r="A26" s="19">
        <v>16</v>
      </c>
      <c r="B26" s="19">
        <v>22485</v>
      </c>
      <c r="C26" s="19" t="s">
        <v>131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2</v>
      </c>
      <c r="J26" s="19" t="str">
        <f t="shared" si="3"/>
        <v>Memiliki kemampuan menganalisis H Newton, namun perlu meningkatkan kemampuan menganalisis Usaha dan Energi</v>
      </c>
      <c r="K26" s="19">
        <f t="shared" si="4"/>
        <v>78.75</v>
      </c>
      <c r="L26" s="19" t="str">
        <f t="shared" si="5"/>
        <v>B</v>
      </c>
      <c r="M26" s="19">
        <f t="shared" si="6"/>
        <v>78.75</v>
      </c>
      <c r="N26" s="19" t="str">
        <f t="shared" si="7"/>
        <v>B</v>
      </c>
      <c r="O26" s="35">
        <v>4</v>
      </c>
      <c r="P26" s="19" t="str">
        <f t="shared" si="8"/>
        <v>Memilik ketrampilan melakukan percobaan GHS pada ayunan sederhanadan getaran pegas</v>
      </c>
      <c r="Q26" s="19" t="str">
        <f t="shared" si="9"/>
        <v>B</v>
      </c>
      <c r="R26" s="19" t="str">
        <f t="shared" si="10"/>
        <v/>
      </c>
      <c r="S26" s="18"/>
      <c r="T26" s="39">
        <f>'[1]X IPS 2'!E25</f>
        <v>70</v>
      </c>
      <c r="U26" s="39">
        <f>'[1]X IPS 2'!H25</f>
        <v>77.5</v>
      </c>
      <c r="V26" s="1">
        <v>72</v>
      </c>
      <c r="W26" s="39">
        <v>75</v>
      </c>
      <c r="X26" s="39"/>
      <c r="Y26" s="1"/>
      <c r="Z26" s="1"/>
      <c r="AA26" s="1"/>
      <c r="AB26" s="1"/>
      <c r="AC26" s="1"/>
      <c r="AD26" s="1"/>
      <c r="AE26" s="18"/>
      <c r="AF26" s="1">
        <v>80</v>
      </c>
      <c r="AG26" s="1">
        <v>75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22501</v>
      </c>
      <c r="C27" s="19" t="s">
        <v>132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2</v>
      </c>
      <c r="J27" s="19" t="str">
        <f t="shared" si="3"/>
        <v>Memiliki kemampuan menganalisis H Newton, namun perlu meningkatkan kemampuan menganalisis Usaha dan Energi</v>
      </c>
      <c r="K27" s="19">
        <f t="shared" si="4"/>
        <v>78.75</v>
      </c>
      <c r="L27" s="19" t="str">
        <f t="shared" si="5"/>
        <v>B</v>
      </c>
      <c r="M27" s="19">
        <f t="shared" si="6"/>
        <v>78.75</v>
      </c>
      <c r="N27" s="19" t="str">
        <f t="shared" si="7"/>
        <v>B</v>
      </c>
      <c r="O27" s="35">
        <v>4</v>
      </c>
      <c r="P27" s="19" t="str">
        <f t="shared" si="8"/>
        <v>Memilik ketrampilan melakukan percobaan GHS pada ayunan sederhanadan getaran pegas</v>
      </c>
      <c r="Q27" s="19" t="str">
        <f t="shared" si="9"/>
        <v>B</v>
      </c>
      <c r="R27" s="19" t="str">
        <f t="shared" si="10"/>
        <v/>
      </c>
      <c r="S27" s="18"/>
      <c r="T27" s="39">
        <f>'[1]X IPS 2'!E26</f>
        <v>73.5</v>
      </c>
      <c r="U27" s="39">
        <f>'[1]X IPS 2'!H26</f>
        <v>77.5</v>
      </c>
      <c r="V27" s="1">
        <v>75</v>
      </c>
      <c r="W27" s="39">
        <v>75</v>
      </c>
      <c r="X27" s="39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5">
        <v>8</v>
      </c>
      <c r="FH27" s="77"/>
      <c r="FI27" s="77"/>
      <c r="FJ27" s="78">
        <v>5048</v>
      </c>
      <c r="FK27" s="78">
        <v>5058</v>
      </c>
    </row>
    <row r="28" spans="1:167" x14ac:dyDescent="0.25">
      <c r="A28" s="19">
        <v>18</v>
      </c>
      <c r="B28" s="19">
        <v>22517</v>
      </c>
      <c r="C28" s="19" t="s">
        <v>133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2</v>
      </c>
      <c r="J28" s="19" t="str">
        <f t="shared" si="3"/>
        <v>Memiliki kemampuan menganalisis H Newton, namun perlu meningkatkan kemampuan menganalisis Usaha dan Energi</v>
      </c>
      <c r="K28" s="19">
        <f t="shared" si="4"/>
        <v>76.25</v>
      </c>
      <c r="L28" s="19" t="str">
        <f t="shared" si="5"/>
        <v>B</v>
      </c>
      <c r="M28" s="19">
        <f t="shared" si="6"/>
        <v>76.25</v>
      </c>
      <c r="N28" s="19" t="str">
        <f t="shared" si="7"/>
        <v>B</v>
      </c>
      <c r="O28" s="35">
        <v>4</v>
      </c>
      <c r="P28" s="19" t="str">
        <f t="shared" si="8"/>
        <v>Memilik ketrampilan melakukan percobaan GHS pada ayunan sederhanadan getaran pegas</v>
      </c>
      <c r="Q28" s="19" t="str">
        <f t="shared" si="9"/>
        <v>B</v>
      </c>
      <c r="R28" s="19" t="str">
        <f t="shared" si="10"/>
        <v/>
      </c>
      <c r="S28" s="18"/>
      <c r="T28" s="39">
        <v>75</v>
      </c>
      <c r="U28" s="39">
        <v>72</v>
      </c>
      <c r="V28" s="1">
        <v>70</v>
      </c>
      <c r="W28" s="39">
        <v>80</v>
      </c>
      <c r="X28" s="39"/>
      <c r="Y28" s="1"/>
      <c r="Z28" s="1"/>
      <c r="AA28" s="1"/>
      <c r="AB28" s="1"/>
      <c r="AC28" s="1"/>
      <c r="AD28" s="1"/>
      <c r="AE28" s="18"/>
      <c r="AF28" s="1">
        <v>80</v>
      </c>
      <c r="AG28" s="1">
        <v>75</v>
      </c>
      <c r="AH28" s="1">
        <v>75</v>
      </c>
      <c r="AI28" s="1">
        <v>75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22533</v>
      </c>
      <c r="C29" s="19" t="s">
        <v>134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2</v>
      </c>
      <c r="J29" s="19" t="str">
        <f t="shared" si="3"/>
        <v>Memiliki kemampuan menganalisis H Newton, namun perlu meningkatkan kemampuan menganalisis Usaha dan Energi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4</v>
      </c>
      <c r="P29" s="19" t="str">
        <f t="shared" si="8"/>
        <v>Memilik ketrampilan melakukan percobaan GHS pada ayunan sederhanadan getaran pegas</v>
      </c>
      <c r="Q29" s="19" t="str">
        <f t="shared" si="9"/>
        <v>B</v>
      </c>
      <c r="R29" s="19" t="str">
        <f t="shared" si="10"/>
        <v/>
      </c>
      <c r="S29" s="18"/>
      <c r="T29" s="39">
        <v>74</v>
      </c>
      <c r="U29" s="39">
        <v>75</v>
      </c>
      <c r="V29" s="1">
        <v>70</v>
      </c>
      <c r="W29" s="39">
        <v>80</v>
      </c>
      <c r="X29" s="39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5">
        <v>9</v>
      </c>
      <c r="FH29" s="77"/>
      <c r="FI29" s="77"/>
      <c r="FJ29" s="78">
        <v>5049</v>
      </c>
      <c r="FK29" s="78">
        <v>5059</v>
      </c>
    </row>
    <row r="30" spans="1:167" x14ac:dyDescent="0.25">
      <c r="A30" s="19">
        <v>20</v>
      </c>
      <c r="B30" s="19">
        <v>22549</v>
      </c>
      <c r="C30" s="19" t="s">
        <v>135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menganalisis H Newton, namun perlu meningkatkan kemampuan menganalisis Usaha dan Energi</v>
      </c>
      <c r="K30" s="19">
        <f t="shared" si="4"/>
        <v>78.75</v>
      </c>
      <c r="L30" s="19" t="str">
        <f t="shared" si="5"/>
        <v>B</v>
      </c>
      <c r="M30" s="19">
        <f t="shared" si="6"/>
        <v>78.75</v>
      </c>
      <c r="N30" s="19" t="str">
        <f t="shared" si="7"/>
        <v>B</v>
      </c>
      <c r="O30" s="35">
        <v>4</v>
      </c>
      <c r="P30" s="19" t="str">
        <f t="shared" si="8"/>
        <v>Memilik ketrampilan melakukan percobaan GHS pada ayunan sederhanadan getaran pegas</v>
      </c>
      <c r="Q30" s="19" t="str">
        <f t="shared" si="9"/>
        <v>B</v>
      </c>
      <c r="R30" s="19" t="str">
        <f t="shared" si="10"/>
        <v/>
      </c>
      <c r="S30" s="18"/>
      <c r="T30" s="39">
        <v>75</v>
      </c>
      <c r="U30" s="39">
        <f>'[1]X IPS 2'!H29</f>
        <v>72.5</v>
      </c>
      <c r="V30" s="1">
        <v>74</v>
      </c>
      <c r="W30" s="39">
        <v>75</v>
      </c>
      <c r="X30" s="39"/>
      <c r="Y30" s="1"/>
      <c r="Z30" s="1"/>
      <c r="AA30" s="1"/>
      <c r="AB30" s="1"/>
      <c r="AC30" s="1"/>
      <c r="AD30" s="1"/>
      <c r="AE30" s="18"/>
      <c r="AF30" s="1">
        <v>80</v>
      </c>
      <c r="AG30" s="1">
        <v>75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22565</v>
      </c>
      <c r="C31" s="19" t="s">
        <v>136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3</v>
      </c>
      <c r="J31" s="19" t="str">
        <f t="shared" si="3"/>
        <v>Memiliki kemampuan menganalisis Usaha dan Energi, namun perlu meningkatkan kemampuan menganalisis Momentum dan Impuls</v>
      </c>
      <c r="K31" s="19">
        <f t="shared" si="4"/>
        <v>76.25</v>
      </c>
      <c r="L31" s="19" t="str">
        <f t="shared" si="5"/>
        <v>B</v>
      </c>
      <c r="M31" s="19">
        <f t="shared" si="6"/>
        <v>76.25</v>
      </c>
      <c r="N31" s="19" t="str">
        <f t="shared" si="7"/>
        <v>B</v>
      </c>
      <c r="O31" s="35">
        <v>4</v>
      </c>
      <c r="P31" s="19" t="str">
        <f t="shared" si="8"/>
        <v>Memilik ketrampilan melakukan percobaan GHS pada ayunan sederhanadan getaran pegas</v>
      </c>
      <c r="Q31" s="19" t="str">
        <f t="shared" si="9"/>
        <v>B</v>
      </c>
      <c r="R31" s="19" t="str">
        <f t="shared" si="10"/>
        <v/>
      </c>
      <c r="S31" s="18"/>
      <c r="T31" s="39">
        <f>'[1]X IPS 2'!E30</f>
        <v>77</v>
      </c>
      <c r="U31" s="39">
        <v>76</v>
      </c>
      <c r="V31" s="1">
        <v>75</v>
      </c>
      <c r="W31" s="39">
        <v>80</v>
      </c>
      <c r="X31" s="39"/>
      <c r="Y31" s="1"/>
      <c r="Z31" s="1"/>
      <c r="AA31" s="1"/>
      <c r="AB31" s="1"/>
      <c r="AC31" s="1"/>
      <c r="AD31" s="1"/>
      <c r="AE31" s="18"/>
      <c r="AF31" s="1">
        <v>80</v>
      </c>
      <c r="AG31" s="1">
        <v>75</v>
      </c>
      <c r="AH31" s="1">
        <v>75</v>
      </c>
      <c r="AI31" s="1">
        <v>75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5050</v>
      </c>
      <c r="FK31" s="78">
        <v>5060</v>
      </c>
    </row>
    <row r="32" spans="1:167" x14ac:dyDescent="0.25">
      <c r="A32" s="19">
        <v>22</v>
      </c>
      <c r="B32" s="19">
        <v>22581</v>
      </c>
      <c r="C32" s="19" t="s">
        <v>137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2</v>
      </c>
      <c r="J32" s="19" t="str">
        <f t="shared" si="3"/>
        <v>Memiliki kemampuan menganalisis H Newton, namun perlu meningkatkan kemampuan menganalisis Usaha dan Energi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4</v>
      </c>
      <c r="P32" s="19" t="str">
        <f t="shared" si="8"/>
        <v>Memilik ketrampilan melakukan percobaan GHS pada ayunan sederhanadan getaran pegas</v>
      </c>
      <c r="Q32" s="19" t="str">
        <f t="shared" si="9"/>
        <v>B</v>
      </c>
      <c r="R32" s="19" t="str">
        <f t="shared" si="10"/>
        <v/>
      </c>
      <c r="S32" s="18"/>
      <c r="T32" s="39">
        <f>'[1]X IPS 2'!E31</f>
        <v>73.5</v>
      </c>
      <c r="U32" s="39">
        <f>'[1]X IPS 2'!H31</f>
        <v>80</v>
      </c>
      <c r="V32" s="1">
        <v>70</v>
      </c>
      <c r="W32" s="39">
        <v>78</v>
      </c>
      <c r="X32" s="39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22597</v>
      </c>
      <c r="C33" s="19" t="s">
        <v>138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2</v>
      </c>
      <c r="J33" s="19" t="str">
        <f t="shared" si="3"/>
        <v>Memiliki kemampuan menganalisis H Newton, namun perlu meningkatkan kemampuan menganalisis Usaha dan Energi</v>
      </c>
      <c r="K33" s="19">
        <f t="shared" si="4"/>
        <v>75</v>
      </c>
      <c r="L33" s="19" t="str">
        <f t="shared" si="5"/>
        <v>C</v>
      </c>
      <c r="M33" s="19">
        <f t="shared" si="6"/>
        <v>75</v>
      </c>
      <c r="N33" s="19" t="str">
        <f t="shared" si="7"/>
        <v>C</v>
      </c>
      <c r="O33" s="35">
        <v>4</v>
      </c>
      <c r="P33" s="19" t="str">
        <f t="shared" si="8"/>
        <v>Memilik ketrampilan melakukan percobaan GHS pada ayunan sederhanadan getaran pegas</v>
      </c>
      <c r="Q33" s="19" t="str">
        <f t="shared" si="9"/>
        <v>B</v>
      </c>
      <c r="R33" s="19" t="str">
        <f t="shared" si="10"/>
        <v/>
      </c>
      <c r="S33" s="18"/>
      <c r="T33" s="39">
        <f>'[1]X IPS 2'!E32</f>
        <v>70</v>
      </c>
      <c r="U33" s="39">
        <f>'[1]X IPS 2'!H32</f>
        <v>77.5</v>
      </c>
      <c r="V33" s="1">
        <v>75</v>
      </c>
      <c r="W33" s="39">
        <f>'[1]X IPS 2'!K32</f>
        <v>77</v>
      </c>
      <c r="X33" s="39"/>
      <c r="Y33" s="1"/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>
        <v>75</v>
      </c>
      <c r="AI33" s="1">
        <v>75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22613</v>
      </c>
      <c r="C34" s="19" t="s">
        <v>139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2</v>
      </c>
      <c r="J34" s="19" t="str">
        <f t="shared" si="3"/>
        <v>Memiliki kemampuan menganalisis H Newton, namun perlu meningkatkan kemampuan menganalisis Usaha dan Energi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4</v>
      </c>
      <c r="P34" s="19" t="str">
        <f t="shared" si="8"/>
        <v>Memilik ketrampilan melakukan percobaan GHS pada ayunan sederhanadan getaran pegas</v>
      </c>
      <c r="Q34" s="19" t="str">
        <f t="shared" si="9"/>
        <v>B</v>
      </c>
      <c r="R34" s="19" t="str">
        <f t="shared" si="10"/>
        <v/>
      </c>
      <c r="S34" s="18"/>
      <c r="T34" s="39">
        <v>70</v>
      </c>
      <c r="U34" s="39">
        <v>76</v>
      </c>
      <c r="V34" s="1">
        <v>70</v>
      </c>
      <c r="W34" s="39">
        <v>76</v>
      </c>
      <c r="X34" s="39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22629</v>
      </c>
      <c r="C35" s="19" t="s">
        <v>140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2</v>
      </c>
      <c r="J35" s="19" t="str">
        <f t="shared" si="3"/>
        <v>Memiliki kemampuan menganalisis H Newton, namun perlu meningkatkan kemampuan menganalisis Usaha dan Energi</v>
      </c>
      <c r="K35" s="19">
        <f t="shared" si="4"/>
        <v>75</v>
      </c>
      <c r="L35" s="19" t="str">
        <f t="shared" si="5"/>
        <v>C</v>
      </c>
      <c r="M35" s="19">
        <f t="shared" si="6"/>
        <v>75</v>
      </c>
      <c r="N35" s="19" t="str">
        <f t="shared" si="7"/>
        <v>C</v>
      </c>
      <c r="O35" s="35">
        <v>4</v>
      </c>
      <c r="P35" s="19" t="str">
        <f t="shared" si="8"/>
        <v>Memilik ketrampilan melakukan percobaan GHS pada ayunan sederhanadan getaran pegas</v>
      </c>
      <c r="Q35" s="19" t="str">
        <f t="shared" si="9"/>
        <v>B</v>
      </c>
      <c r="R35" s="19" t="str">
        <f t="shared" si="10"/>
        <v/>
      </c>
      <c r="S35" s="18"/>
      <c r="T35" s="39">
        <f>'[1]X IPS 2'!E34</f>
        <v>70</v>
      </c>
      <c r="U35" s="39">
        <f>'[1]X IPS 2'!H34</f>
        <v>77.5</v>
      </c>
      <c r="V35" s="1">
        <v>75</v>
      </c>
      <c r="W35" s="39">
        <v>78</v>
      </c>
      <c r="X35" s="39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75</v>
      </c>
      <c r="AI35" s="1">
        <v>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22645</v>
      </c>
      <c r="C36" s="19" t="s">
        <v>141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2</v>
      </c>
      <c r="J36" s="19" t="str">
        <f t="shared" si="3"/>
        <v>Memiliki kemampuan menganalisis H Newton, namun perlu meningkatkan kemampuan menganalisis Usaha dan Energi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4</v>
      </c>
      <c r="P36" s="19" t="str">
        <f t="shared" si="8"/>
        <v>Memilik ketrampilan melakukan percobaan GHS pada ayunan sederhanadan getaran pegas</v>
      </c>
      <c r="Q36" s="19" t="str">
        <f t="shared" si="9"/>
        <v>B</v>
      </c>
      <c r="R36" s="19" t="str">
        <f t="shared" si="10"/>
        <v/>
      </c>
      <c r="S36" s="18"/>
      <c r="T36" s="39">
        <v>75</v>
      </c>
      <c r="U36" s="39">
        <f>'[1]X IPS 2'!H35</f>
        <v>77.5</v>
      </c>
      <c r="V36" s="1">
        <v>74</v>
      </c>
      <c r="W36" s="39">
        <f>'[1]X IPS 2'!K35</f>
        <v>73.5</v>
      </c>
      <c r="X36" s="39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22661</v>
      </c>
      <c r="C37" s="19" t="s">
        <v>142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2</v>
      </c>
      <c r="J37" s="19" t="str">
        <f t="shared" si="3"/>
        <v>Memiliki kemampuan menganalisis H Newton, namun perlu meningkatkan kemampuan menganalisis Usaha dan Energi</v>
      </c>
      <c r="K37" s="19">
        <f t="shared" si="4"/>
        <v>75</v>
      </c>
      <c r="L37" s="19" t="str">
        <f t="shared" si="5"/>
        <v>C</v>
      </c>
      <c r="M37" s="19">
        <f t="shared" si="6"/>
        <v>75</v>
      </c>
      <c r="N37" s="19" t="str">
        <f t="shared" si="7"/>
        <v>C</v>
      </c>
      <c r="O37" s="35">
        <v>4</v>
      </c>
      <c r="P37" s="19" t="str">
        <f t="shared" si="8"/>
        <v>Memilik ketrampilan melakukan percobaan GHS pada ayunan sederhanadan getaran pegas</v>
      </c>
      <c r="Q37" s="19" t="str">
        <f t="shared" si="9"/>
        <v>B</v>
      </c>
      <c r="R37" s="19" t="str">
        <f t="shared" si="10"/>
        <v/>
      </c>
      <c r="S37" s="18"/>
      <c r="T37" s="39">
        <f>'[1]X IPS 2'!E36</f>
        <v>70</v>
      </c>
      <c r="U37" s="39">
        <f>'[1]X IPS 2'!H36</f>
        <v>77.5</v>
      </c>
      <c r="V37" s="1">
        <v>70</v>
      </c>
      <c r="W37" s="39">
        <f>'[1]X IPS 2'!K36</f>
        <v>77.5</v>
      </c>
      <c r="X37" s="39"/>
      <c r="Y37" s="1"/>
      <c r="Z37" s="1"/>
      <c r="AA37" s="1"/>
      <c r="AB37" s="1"/>
      <c r="AC37" s="1"/>
      <c r="AD37" s="1"/>
      <c r="AE37" s="18"/>
      <c r="AF37" s="1">
        <v>75</v>
      </c>
      <c r="AG37" s="1">
        <v>75</v>
      </c>
      <c r="AH37" s="1">
        <v>75</v>
      </c>
      <c r="AI37" s="1">
        <v>75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22677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kemampuan menganalisis Usaha dan Energi, namun perlu meningkatkan kemampuan menganalisis Momentum dan Impuls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4</v>
      </c>
      <c r="P38" s="19" t="str">
        <f t="shared" si="8"/>
        <v>Memilik ketrampilan melakukan percobaan GHS pada ayunan sederhanadan getaran pegas</v>
      </c>
      <c r="Q38" s="19" t="str">
        <f t="shared" si="9"/>
        <v>B</v>
      </c>
      <c r="R38" s="19" t="str">
        <f t="shared" si="10"/>
        <v/>
      </c>
      <c r="S38" s="18"/>
      <c r="T38" s="39">
        <v>76</v>
      </c>
      <c r="U38" s="39">
        <v>80</v>
      </c>
      <c r="V38" s="1">
        <v>85</v>
      </c>
      <c r="W38" s="39">
        <f>'[1]X IPS 2'!K37</f>
        <v>78.5</v>
      </c>
      <c r="X38" s="39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22693</v>
      </c>
      <c r="C39" s="19" t="s">
        <v>144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2</v>
      </c>
      <c r="J39" s="19" t="str">
        <f t="shared" si="3"/>
        <v>Memiliki kemampuan menganalisis H Newton, namun perlu meningkatkan kemampuan menganalisis Usaha dan Energi</v>
      </c>
      <c r="K39" s="19">
        <f t="shared" si="4"/>
        <v>77.5</v>
      </c>
      <c r="L39" s="19" t="str">
        <f t="shared" si="5"/>
        <v>B</v>
      </c>
      <c r="M39" s="19">
        <f t="shared" si="6"/>
        <v>77.5</v>
      </c>
      <c r="N39" s="19" t="str">
        <f t="shared" si="7"/>
        <v>B</v>
      </c>
      <c r="O39" s="35">
        <v>4</v>
      </c>
      <c r="P39" s="19" t="str">
        <f t="shared" si="8"/>
        <v>Memilik ketrampilan melakukan percobaan GHS pada ayunan sederhanadan getaran pegas</v>
      </c>
      <c r="Q39" s="19" t="str">
        <f t="shared" si="9"/>
        <v>B</v>
      </c>
      <c r="R39" s="19" t="str">
        <f t="shared" si="10"/>
        <v/>
      </c>
      <c r="S39" s="18"/>
      <c r="T39" s="39">
        <f>'[1]X IPS 2'!E38</f>
        <v>71</v>
      </c>
      <c r="U39" s="39">
        <v>74</v>
      </c>
      <c r="V39" s="1">
        <v>70</v>
      </c>
      <c r="W39" s="39">
        <v>74</v>
      </c>
      <c r="X39" s="39"/>
      <c r="Y39" s="1"/>
      <c r="Z39" s="1"/>
      <c r="AA39" s="1"/>
      <c r="AB39" s="1"/>
      <c r="AC39" s="1"/>
      <c r="AD39" s="1"/>
      <c r="AE39" s="18"/>
      <c r="AF39" s="1">
        <v>75</v>
      </c>
      <c r="AG39" s="1">
        <v>75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22709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kemampuan menganalisis Usaha dan Energi, namun perlu meningkatkan kemampuan menganalisis Momentum dan Impuls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4</v>
      </c>
      <c r="P40" s="19" t="str">
        <f t="shared" si="8"/>
        <v>Memilik ketrampilan melakukan percobaan GHS pada ayunan sederhanadan getaran pegas</v>
      </c>
      <c r="Q40" s="19" t="str">
        <f t="shared" si="9"/>
        <v>B</v>
      </c>
      <c r="R40" s="19" t="str">
        <f t="shared" si="10"/>
        <v/>
      </c>
      <c r="S40" s="18"/>
      <c r="T40" s="39">
        <f>'[1]X IPS 2'!E39</f>
        <v>80</v>
      </c>
      <c r="U40" s="39">
        <f>'[1]X IPS 2'!H39</f>
        <v>80</v>
      </c>
      <c r="V40" s="1">
        <v>85</v>
      </c>
      <c r="W40" s="39">
        <v>85</v>
      </c>
      <c r="X40" s="39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22725</v>
      </c>
      <c r="C41" s="19" t="s">
        <v>146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4</v>
      </c>
      <c r="J41" s="19" t="str">
        <f t="shared" si="3"/>
        <v>Memiliki kemampuan menganalisis Momentu dan Impuls, namun perlu meningkatkan kemampuan menganalisis getaran Harmonis</v>
      </c>
      <c r="K41" s="19">
        <f t="shared" si="4"/>
        <v>77.5</v>
      </c>
      <c r="L41" s="19" t="str">
        <f t="shared" si="5"/>
        <v>B</v>
      </c>
      <c r="M41" s="19">
        <f t="shared" si="6"/>
        <v>77.5</v>
      </c>
      <c r="N41" s="19" t="str">
        <f t="shared" si="7"/>
        <v>B</v>
      </c>
      <c r="O41" s="35">
        <v>4</v>
      </c>
      <c r="P41" s="19" t="str">
        <f t="shared" si="8"/>
        <v>Memilik ketrampilan melakukan percobaan GHS pada ayunan sederhanadan getaran pegas</v>
      </c>
      <c r="Q41" s="19" t="str">
        <f t="shared" si="9"/>
        <v>B</v>
      </c>
      <c r="R41" s="19" t="str">
        <f t="shared" si="10"/>
        <v/>
      </c>
      <c r="S41" s="18"/>
      <c r="T41" s="39">
        <f>'[1]X IPS 2'!E40</f>
        <v>75.5</v>
      </c>
      <c r="U41" s="39">
        <f>'[1]X IPS 2'!H40</f>
        <v>77.5</v>
      </c>
      <c r="V41" s="1">
        <v>76</v>
      </c>
      <c r="W41" s="39">
        <v>80</v>
      </c>
      <c r="X41" s="39"/>
      <c r="Y41" s="1"/>
      <c r="Z41" s="1"/>
      <c r="AA41" s="1"/>
      <c r="AB41" s="1"/>
      <c r="AC41" s="1"/>
      <c r="AD41" s="1"/>
      <c r="AE41" s="18"/>
      <c r="AF41" s="1">
        <v>75</v>
      </c>
      <c r="AG41" s="1">
        <v>75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22741</v>
      </c>
      <c r="C42" s="19" t="s">
        <v>147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2</v>
      </c>
      <c r="J42" s="19" t="str">
        <f t="shared" si="3"/>
        <v>Memiliki kemampuan menganalisis H Newton, namun perlu meningkatkan kemampuan menganalisis Usaha dan Energi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4</v>
      </c>
      <c r="P42" s="19" t="str">
        <f t="shared" si="8"/>
        <v>Memilik ketrampilan melakukan percobaan GHS pada ayunan sederhanadan getaran pegas</v>
      </c>
      <c r="Q42" s="19" t="str">
        <f t="shared" si="9"/>
        <v>B</v>
      </c>
      <c r="R42" s="19" t="str">
        <f t="shared" si="10"/>
        <v/>
      </c>
      <c r="S42" s="18"/>
      <c r="T42" s="39">
        <f>'[1]X IPS 2'!E41</f>
        <v>72.5</v>
      </c>
      <c r="U42" s="39">
        <v>76</v>
      </c>
      <c r="V42" s="1">
        <v>76</v>
      </c>
      <c r="W42" s="39">
        <f>'[1]X IPS 2'!K41</f>
        <v>75.5</v>
      </c>
      <c r="X42" s="39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75</v>
      </c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22757</v>
      </c>
      <c r="C43" s="19" t="s">
        <v>148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2</v>
      </c>
      <c r="J43" s="19" t="str">
        <f t="shared" si="3"/>
        <v>Memiliki kemampuan menganalisis H Newton, namun perlu meningkatkan kemampuan menganalisis Usaha dan Energi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4</v>
      </c>
      <c r="P43" s="19" t="str">
        <f t="shared" si="8"/>
        <v>Memilik ketrampilan melakukan percobaan GHS pada ayunan sederhanadan getaran pegas</v>
      </c>
      <c r="Q43" s="19" t="str">
        <f t="shared" si="9"/>
        <v>B</v>
      </c>
      <c r="R43" s="19" t="str">
        <f t="shared" si="10"/>
        <v/>
      </c>
      <c r="S43" s="18"/>
      <c r="T43" s="39">
        <v>76</v>
      </c>
      <c r="U43" s="39">
        <v>75</v>
      </c>
      <c r="V43" s="1">
        <v>70</v>
      </c>
      <c r="W43" s="39">
        <f>'[1]X IPS 2'!K42</f>
        <v>72</v>
      </c>
      <c r="X43" s="39"/>
      <c r="Y43" s="1"/>
      <c r="Z43" s="1"/>
      <c r="AA43" s="1"/>
      <c r="AB43" s="1"/>
      <c r="AC43" s="1"/>
      <c r="AD43" s="1"/>
      <c r="AE43" s="18"/>
      <c r="AF43" s="1">
        <v>75</v>
      </c>
      <c r="AG43" s="1">
        <v>75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22773</v>
      </c>
      <c r="C44" s="19" t="s">
        <v>149</v>
      </c>
      <c r="D44" s="18"/>
      <c r="E44" s="19">
        <f t="shared" si="0"/>
        <v>75</v>
      </c>
      <c r="F44" s="19" t="str">
        <f t="shared" si="1"/>
        <v>C</v>
      </c>
      <c r="G44" s="19">
        <f>IF((COUNTA(T12:AC12)&gt;0),(ROUND((AVERAGE(T44:AD44)),0)),"")</f>
        <v>75</v>
      </c>
      <c r="H44" s="19" t="str">
        <f t="shared" si="2"/>
        <v>C</v>
      </c>
      <c r="I44" s="35">
        <v>2</v>
      </c>
      <c r="J44" s="19" t="str">
        <f t="shared" si="3"/>
        <v>Memiliki kemampuan menganalisis H Newton, namun perlu meningkatkan kemampuan menganalisis Usaha dan Energi</v>
      </c>
      <c r="K44" s="19">
        <f t="shared" si="4"/>
        <v>77.5</v>
      </c>
      <c r="L44" s="19" t="str">
        <f t="shared" si="5"/>
        <v>B</v>
      </c>
      <c r="M44" s="19">
        <f t="shared" si="6"/>
        <v>77.5</v>
      </c>
      <c r="N44" s="19" t="str">
        <f t="shared" si="7"/>
        <v>B</v>
      </c>
      <c r="O44" s="35">
        <v>4</v>
      </c>
      <c r="P44" s="19" t="str">
        <f t="shared" si="8"/>
        <v>Memilik ketrampilan melakukan percobaan GHS pada ayunan sederhanadan getaran pegas</v>
      </c>
      <c r="Q44" s="19" t="str">
        <f t="shared" si="9"/>
        <v>B</v>
      </c>
      <c r="R44" s="19" t="str">
        <f t="shared" si="10"/>
        <v/>
      </c>
      <c r="S44" s="18"/>
      <c r="T44" s="39">
        <f>'[1]X IPS 2'!E43</f>
        <v>70</v>
      </c>
      <c r="U44" s="39">
        <f>'[1]X IPS 2'!H43</f>
        <v>77.5</v>
      </c>
      <c r="V44" s="1">
        <v>74</v>
      </c>
      <c r="W44" s="39">
        <v>80</v>
      </c>
      <c r="X44" s="39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75</v>
      </c>
      <c r="AI44" s="1">
        <v>75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22789</v>
      </c>
      <c r="C45" s="19" t="s">
        <v>150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4</v>
      </c>
      <c r="J45" s="19" t="str">
        <f t="shared" si="3"/>
        <v>Memiliki kemampuan menganalisis Momentu dan Impuls, namun perlu meningkatkan kemampuan menganalisis getaran Harmonis</v>
      </c>
      <c r="K45" s="19">
        <f t="shared" si="4"/>
        <v>78.75</v>
      </c>
      <c r="L45" s="19" t="str">
        <f t="shared" si="5"/>
        <v>B</v>
      </c>
      <c r="M45" s="19">
        <f t="shared" si="6"/>
        <v>78.75</v>
      </c>
      <c r="N45" s="19" t="str">
        <f t="shared" si="7"/>
        <v>B</v>
      </c>
      <c r="O45" s="35">
        <v>4</v>
      </c>
      <c r="P45" s="19" t="str">
        <f t="shared" si="8"/>
        <v>Memilik ketrampilan melakukan percobaan GHS pada ayunan sederhanadan getaran pegas</v>
      </c>
      <c r="Q45" s="19" t="str">
        <f t="shared" si="9"/>
        <v>B</v>
      </c>
      <c r="R45" s="19" t="str">
        <f t="shared" si="10"/>
        <v/>
      </c>
      <c r="S45" s="18"/>
      <c r="T45" s="39">
        <v>78</v>
      </c>
      <c r="U45" s="39">
        <f>'[1]X IPS 2'!H44</f>
        <v>77.5</v>
      </c>
      <c r="V45" s="1">
        <v>78</v>
      </c>
      <c r="W45" s="39">
        <v>80</v>
      </c>
      <c r="X45" s="39"/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22805</v>
      </c>
      <c r="C46" s="19" t="s">
        <v>151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2</v>
      </c>
      <c r="J46" s="19" t="str">
        <f t="shared" si="3"/>
        <v>Memiliki kemampuan menganalisis H Newton, namun perlu meningkatkan kemampuan menganalisis Usaha dan Energi</v>
      </c>
      <c r="K46" s="19">
        <f t="shared" si="4"/>
        <v>77.5</v>
      </c>
      <c r="L46" s="19" t="str">
        <f t="shared" si="5"/>
        <v>B</v>
      </c>
      <c r="M46" s="19">
        <f t="shared" si="6"/>
        <v>77.5</v>
      </c>
      <c r="N46" s="19" t="str">
        <f t="shared" si="7"/>
        <v>B</v>
      </c>
      <c r="O46" s="35">
        <v>4</v>
      </c>
      <c r="P46" s="19" t="str">
        <f t="shared" si="8"/>
        <v>Memilik ketrampilan melakukan percobaan GHS pada ayunan sederhanadan getaran pegas</v>
      </c>
      <c r="Q46" s="19" t="str">
        <f t="shared" si="9"/>
        <v>B</v>
      </c>
      <c r="R46" s="19" t="str">
        <f t="shared" si="10"/>
        <v/>
      </c>
      <c r="S46" s="18"/>
      <c r="T46" s="39">
        <v>75</v>
      </c>
      <c r="U46" s="39">
        <f>'[1]X IPS 2'!H45</f>
        <v>70</v>
      </c>
      <c r="V46" s="1">
        <v>74</v>
      </c>
      <c r="W46" s="39">
        <v>80</v>
      </c>
      <c r="X46" s="39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75</v>
      </c>
      <c r="AI46" s="1">
        <v>75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33743</v>
      </c>
      <c r="C47" s="19" t="s">
        <v>152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2</v>
      </c>
      <c r="J47" s="19" t="str">
        <f t="shared" si="3"/>
        <v>Memiliki kemampuan menganalisis H Newton, namun perlu meningkatkan kemampuan menganalisis Usaha dan Energi</v>
      </c>
      <c r="K47" s="19">
        <f t="shared" si="4"/>
        <v>75</v>
      </c>
      <c r="L47" s="19" t="str">
        <f t="shared" si="5"/>
        <v>C</v>
      </c>
      <c r="M47" s="19">
        <f t="shared" si="6"/>
        <v>75</v>
      </c>
      <c r="N47" s="19" t="str">
        <f t="shared" si="7"/>
        <v>C</v>
      </c>
      <c r="O47" s="35">
        <v>4</v>
      </c>
      <c r="P47" s="19" t="str">
        <f t="shared" si="8"/>
        <v>Memilik ketrampilan melakukan percobaan GHS pada ayunan sederhanadan getaran pegas</v>
      </c>
      <c r="Q47" s="19" t="str">
        <f t="shared" si="9"/>
        <v>B</v>
      </c>
      <c r="R47" s="19" t="str">
        <f t="shared" si="10"/>
        <v/>
      </c>
      <c r="S47" s="18"/>
      <c r="T47" s="39">
        <v>72</v>
      </c>
      <c r="U47" s="39">
        <v>70</v>
      </c>
      <c r="V47" s="1">
        <v>70</v>
      </c>
      <c r="W47" s="39">
        <v>74</v>
      </c>
      <c r="X47" s="39"/>
      <c r="Y47" s="1"/>
      <c r="Z47" s="1"/>
      <c r="AA47" s="1"/>
      <c r="AB47" s="1"/>
      <c r="AC47" s="1"/>
      <c r="AD47" s="1"/>
      <c r="AE47" s="18"/>
      <c r="AF47" s="1">
        <v>75</v>
      </c>
      <c r="AG47" s="1">
        <v>75</v>
      </c>
      <c r="AH47" s="1">
        <v>75</v>
      </c>
      <c r="AI47" s="1">
        <v>75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33774</v>
      </c>
      <c r="C48" s="19" t="s">
        <v>153</v>
      </c>
      <c r="D48" s="18"/>
      <c r="E48" s="19">
        <f t="shared" si="0"/>
        <v>71</v>
      </c>
      <c r="F48" s="19" t="str">
        <f t="shared" si="1"/>
        <v>C</v>
      </c>
      <c r="G48" s="19">
        <f>IF((COUNTA(T12:AC12)&gt;0),(ROUND((AVERAGE(T48:AD48)),0)),"")</f>
        <v>71</v>
      </c>
      <c r="H48" s="19" t="str">
        <f t="shared" si="2"/>
        <v>C</v>
      </c>
      <c r="I48" s="35">
        <v>2</v>
      </c>
      <c r="J48" s="19" t="str">
        <f t="shared" si="3"/>
        <v>Memiliki kemampuan menganalisis H Newton, namun perlu meningkatkan kemampuan menganalisis Usaha dan Energi</v>
      </c>
      <c r="K48" s="19">
        <f t="shared" si="4"/>
        <v>75</v>
      </c>
      <c r="L48" s="19" t="str">
        <f t="shared" si="5"/>
        <v>C</v>
      </c>
      <c r="M48" s="19">
        <f t="shared" si="6"/>
        <v>75</v>
      </c>
      <c r="N48" s="19" t="str">
        <f t="shared" si="7"/>
        <v>C</v>
      </c>
      <c r="O48" s="35">
        <v>4</v>
      </c>
      <c r="P48" s="19" t="str">
        <f t="shared" si="8"/>
        <v>Memilik ketrampilan melakukan percobaan GHS pada ayunan sederhanadan getaran pegas</v>
      </c>
      <c r="Q48" s="19" t="str">
        <f t="shared" si="9"/>
        <v>B</v>
      </c>
      <c r="R48" s="19" t="str">
        <f t="shared" si="10"/>
        <v/>
      </c>
      <c r="S48" s="18"/>
      <c r="T48" s="39">
        <f>'[1]X IPS 2'!E47</f>
        <v>70</v>
      </c>
      <c r="U48" s="39">
        <f>'[1]X IPS 2'!H47</f>
        <v>75</v>
      </c>
      <c r="V48" s="1">
        <v>70</v>
      </c>
      <c r="W48" s="39">
        <v>70</v>
      </c>
      <c r="X48" s="39"/>
      <c r="Y48" s="1"/>
      <c r="Z48" s="1"/>
      <c r="AA48" s="1"/>
      <c r="AB48" s="1"/>
      <c r="AC48" s="1"/>
      <c r="AD48" s="1"/>
      <c r="AE48" s="18"/>
      <c r="AF48" s="1">
        <v>75</v>
      </c>
      <c r="AG48" s="1">
        <v>75</v>
      </c>
      <c r="AH48" s="1">
        <v>75</v>
      </c>
      <c r="AI48" s="1">
        <v>75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1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3" t="s">
        <v>103</v>
      </c>
      <c r="H52" s="43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3" t="s">
        <v>106</v>
      </c>
      <c r="H53" s="43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3" t="s">
        <v>108</v>
      </c>
      <c r="H54" s="43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3" t="s">
        <v>109</v>
      </c>
      <c r="H55" s="43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9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30" yWindow="39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2017-06-13T00:33:05Z</dcterms:modified>
  <cp:category/>
</cp:coreProperties>
</file>