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40" windowWidth="27660" windowHeight="14250" activeTab="2"/>
  </bookViews>
  <sheets>
    <sheet name="X-MIPA 5" sheetId="1" r:id="rId1"/>
    <sheet name="X-MIPA 6" sheetId="2" r:id="rId2"/>
    <sheet name="X-MIPA 7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N50" i="3"/>
  <c r="M50" i="3"/>
  <c r="K50" i="3"/>
  <c r="L50" i="3" s="1"/>
  <c r="J50" i="3"/>
  <c r="G50" i="3"/>
  <c r="H50" i="3" s="1"/>
  <c r="E50" i="3"/>
  <c r="F50" i="3" s="1"/>
  <c r="R49" i="3"/>
  <c r="Q49" i="3"/>
  <c r="P49" i="3"/>
  <c r="N49" i="3"/>
  <c r="M49" i="3"/>
  <c r="L49" i="3"/>
  <c r="K49" i="3"/>
  <c r="J49" i="3"/>
  <c r="G49" i="3"/>
  <c r="H49" i="3" s="1"/>
  <c r="E49" i="3"/>
  <c r="F49" i="3" s="1"/>
  <c r="R48" i="3"/>
  <c r="Q48" i="3"/>
  <c r="P48" i="3"/>
  <c r="N48" i="3"/>
  <c r="M48" i="3"/>
  <c r="L48" i="3"/>
  <c r="K48" i="3"/>
  <c r="J48" i="3"/>
  <c r="G48" i="3"/>
  <c r="H48" i="3" s="1"/>
  <c r="E48" i="3"/>
  <c r="F48" i="3" s="1"/>
  <c r="R47" i="3"/>
  <c r="Q47" i="3"/>
  <c r="P47" i="3"/>
  <c r="N47" i="3"/>
  <c r="M47" i="3"/>
  <c r="L47" i="3"/>
  <c r="K47" i="3"/>
  <c r="J47" i="3"/>
  <c r="G47" i="3"/>
  <c r="H47" i="3" s="1"/>
  <c r="E47" i="3"/>
  <c r="F47" i="3" s="1"/>
  <c r="R46" i="3"/>
  <c r="Q46" i="3"/>
  <c r="P46" i="3"/>
  <c r="N46" i="3"/>
  <c r="M46" i="3"/>
  <c r="L46" i="3"/>
  <c r="K46" i="3"/>
  <c r="J46" i="3"/>
  <c r="G46" i="3"/>
  <c r="H46" i="3" s="1"/>
  <c r="E46" i="3"/>
  <c r="F46" i="3" s="1"/>
  <c r="R45" i="3"/>
  <c r="Q45" i="3"/>
  <c r="P45" i="3"/>
  <c r="N45" i="3"/>
  <c r="M45" i="3"/>
  <c r="L45" i="3"/>
  <c r="K45" i="3"/>
  <c r="J45" i="3"/>
  <c r="G45" i="3"/>
  <c r="H45" i="3" s="1"/>
  <c r="E45" i="3"/>
  <c r="F45" i="3" s="1"/>
  <c r="R44" i="3"/>
  <c r="Q44" i="3"/>
  <c r="P44" i="3"/>
  <c r="N44" i="3"/>
  <c r="M44" i="3"/>
  <c r="L44" i="3"/>
  <c r="K44" i="3"/>
  <c r="J44" i="3"/>
  <c r="G44" i="3"/>
  <c r="H44" i="3" s="1"/>
  <c r="E44" i="3"/>
  <c r="F44" i="3" s="1"/>
  <c r="R43" i="3"/>
  <c r="Q43" i="3"/>
  <c r="P43" i="3"/>
  <c r="N43" i="3"/>
  <c r="M43" i="3"/>
  <c r="L43" i="3"/>
  <c r="K43" i="3"/>
  <c r="J43" i="3"/>
  <c r="G43" i="3"/>
  <c r="H43" i="3" s="1"/>
  <c r="E43" i="3"/>
  <c r="F43" i="3" s="1"/>
  <c r="R42" i="3"/>
  <c r="Q42" i="3"/>
  <c r="P42" i="3"/>
  <c r="N42" i="3"/>
  <c r="M42" i="3"/>
  <c r="L42" i="3"/>
  <c r="K42" i="3"/>
  <c r="J42" i="3"/>
  <c r="G42" i="3"/>
  <c r="H42" i="3" s="1"/>
  <c r="E42" i="3"/>
  <c r="F42" i="3" s="1"/>
  <c r="R41" i="3"/>
  <c r="Q41" i="3"/>
  <c r="P41" i="3"/>
  <c r="N41" i="3"/>
  <c r="M41" i="3"/>
  <c r="L41" i="3"/>
  <c r="K41" i="3"/>
  <c r="J41" i="3"/>
  <c r="G41" i="3"/>
  <c r="H41" i="3" s="1"/>
  <c r="E41" i="3"/>
  <c r="F41" i="3" s="1"/>
  <c r="R40" i="3"/>
  <c r="Q40" i="3"/>
  <c r="P40" i="3"/>
  <c r="N40" i="3"/>
  <c r="M40" i="3"/>
  <c r="L40" i="3"/>
  <c r="K40" i="3"/>
  <c r="J40" i="3"/>
  <c r="G40" i="3"/>
  <c r="H40" i="3" s="1"/>
  <c r="E40" i="3"/>
  <c r="F40" i="3" s="1"/>
  <c r="R39" i="3"/>
  <c r="Q39" i="3"/>
  <c r="P39" i="3"/>
  <c r="N39" i="3"/>
  <c r="M39" i="3"/>
  <c r="L39" i="3"/>
  <c r="K39" i="3"/>
  <c r="J39" i="3"/>
  <c r="G39" i="3"/>
  <c r="H39" i="3" s="1"/>
  <c r="E39" i="3"/>
  <c r="F39" i="3" s="1"/>
  <c r="R38" i="3"/>
  <c r="Q38" i="3"/>
  <c r="P38" i="3"/>
  <c r="N38" i="3"/>
  <c r="M38" i="3"/>
  <c r="L38" i="3"/>
  <c r="K38" i="3"/>
  <c r="J38" i="3"/>
  <c r="G38" i="3"/>
  <c r="H38" i="3" s="1"/>
  <c r="E38" i="3"/>
  <c r="F38" i="3" s="1"/>
  <c r="R37" i="3"/>
  <c r="Q37" i="3"/>
  <c r="P37" i="3"/>
  <c r="N37" i="3"/>
  <c r="M37" i="3"/>
  <c r="L37" i="3"/>
  <c r="K37" i="3"/>
  <c r="J37" i="3"/>
  <c r="G37" i="3"/>
  <c r="H37" i="3" s="1"/>
  <c r="E37" i="3"/>
  <c r="F37" i="3" s="1"/>
  <c r="R36" i="3"/>
  <c r="Q36" i="3"/>
  <c r="P36" i="3"/>
  <c r="N36" i="3"/>
  <c r="M36" i="3"/>
  <c r="L36" i="3"/>
  <c r="K36" i="3"/>
  <c r="J36" i="3"/>
  <c r="G36" i="3"/>
  <c r="H36" i="3" s="1"/>
  <c r="E36" i="3"/>
  <c r="F36" i="3" s="1"/>
  <c r="R35" i="3"/>
  <c r="Q35" i="3"/>
  <c r="P35" i="3"/>
  <c r="N35" i="3"/>
  <c r="M35" i="3"/>
  <c r="L35" i="3"/>
  <c r="K35" i="3"/>
  <c r="J35" i="3"/>
  <c r="G35" i="3"/>
  <c r="H35" i="3" s="1"/>
  <c r="E35" i="3"/>
  <c r="F35" i="3" s="1"/>
  <c r="R34" i="3"/>
  <c r="Q34" i="3"/>
  <c r="P34" i="3"/>
  <c r="N34" i="3"/>
  <c r="M34" i="3"/>
  <c r="L34" i="3"/>
  <c r="K34" i="3"/>
  <c r="J34" i="3"/>
  <c r="G34" i="3"/>
  <c r="H34" i="3" s="1"/>
  <c r="E34" i="3"/>
  <c r="F34" i="3" s="1"/>
  <c r="R33" i="3"/>
  <c r="Q33" i="3"/>
  <c r="P33" i="3"/>
  <c r="N33" i="3"/>
  <c r="M33" i="3"/>
  <c r="L33" i="3"/>
  <c r="K33" i="3"/>
  <c r="J33" i="3"/>
  <c r="G33" i="3"/>
  <c r="H33" i="3" s="1"/>
  <c r="E33" i="3"/>
  <c r="F33" i="3" s="1"/>
  <c r="R32" i="3"/>
  <c r="Q32" i="3"/>
  <c r="P32" i="3"/>
  <c r="N32" i="3"/>
  <c r="M32" i="3"/>
  <c r="L32" i="3"/>
  <c r="K32" i="3"/>
  <c r="J32" i="3"/>
  <c r="G32" i="3"/>
  <c r="H32" i="3" s="1"/>
  <c r="E32" i="3"/>
  <c r="F32" i="3" s="1"/>
  <c r="R31" i="3"/>
  <c r="Q31" i="3"/>
  <c r="P31" i="3"/>
  <c r="N31" i="3"/>
  <c r="M31" i="3"/>
  <c r="L31" i="3"/>
  <c r="K31" i="3"/>
  <c r="J31" i="3"/>
  <c r="G31" i="3"/>
  <c r="H31" i="3" s="1"/>
  <c r="E31" i="3"/>
  <c r="F31" i="3" s="1"/>
  <c r="R30" i="3"/>
  <c r="Q30" i="3"/>
  <c r="P30" i="3"/>
  <c r="N30" i="3"/>
  <c r="M30" i="3"/>
  <c r="L30" i="3"/>
  <c r="K30" i="3"/>
  <c r="J30" i="3"/>
  <c r="G30" i="3"/>
  <c r="H30" i="3" s="1"/>
  <c r="E30" i="3"/>
  <c r="F30" i="3" s="1"/>
  <c r="R29" i="3"/>
  <c r="Q29" i="3"/>
  <c r="P29" i="3"/>
  <c r="N29" i="3"/>
  <c r="M29" i="3"/>
  <c r="L29" i="3"/>
  <c r="K29" i="3"/>
  <c r="J29" i="3"/>
  <c r="G29" i="3"/>
  <c r="H29" i="3" s="1"/>
  <c r="E29" i="3"/>
  <c r="F29" i="3" s="1"/>
  <c r="R28" i="3"/>
  <c r="Q28" i="3"/>
  <c r="P28" i="3"/>
  <c r="N28" i="3"/>
  <c r="M28" i="3"/>
  <c r="L28" i="3"/>
  <c r="K28" i="3"/>
  <c r="J28" i="3"/>
  <c r="G28" i="3"/>
  <c r="H28" i="3" s="1"/>
  <c r="E28" i="3"/>
  <c r="F28" i="3" s="1"/>
  <c r="R27" i="3"/>
  <c r="Q27" i="3"/>
  <c r="P27" i="3"/>
  <c r="N27" i="3"/>
  <c r="M27" i="3"/>
  <c r="L27" i="3"/>
  <c r="K27" i="3"/>
  <c r="J27" i="3"/>
  <c r="G27" i="3"/>
  <c r="H27" i="3" s="1"/>
  <c r="E27" i="3"/>
  <c r="F27" i="3" s="1"/>
  <c r="R26" i="3"/>
  <c r="Q26" i="3"/>
  <c r="P26" i="3"/>
  <c r="N26" i="3"/>
  <c r="M26" i="3"/>
  <c r="L26" i="3"/>
  <c r="K26" i="3"/>
  <c r="J26" i="3"/>
  <c r="G26" i="3"/>
  <c r="H26" i="3" s="1"/>
  <c r="E26" i="3"/>
  <c r="F26" i="3" s="1"/>
  <c r="R25" i="3"/>
  <c r="Q25" i="3"/>
  <c r="P25" i="3"/>
  <c r="N25" i="3"/>
  <c r="M25" i="3"/>
  <c r="L25" i="3"/>
  <c r="K25" i="3"/>
  <c r="J25" i="3"/>
  <c r="G25" i="3"/>
  <c r="H25" i="3" s="1"/>
  <c r="E25" i="3"/>
  <c r="F25" i="3" s="1"/>
  <c r="R24" i="3"/>
  <c r="Q24" i="3"/>
  <c r="P24" i="3"/>
  <c r="N24" i="3"/>
  <c r="M24" i="3"/>
  <c r="L24" i="3"/>
  <c r="K24" i="3"/>
  <c r="J24" i="3"/>
  <c r="G24" i="3"/>
  <c r="H24" i="3" s="1"/>
  <c r="E24" i="3"/>
  <c r="F24" i="3" s="1"/>
  <c r="R23" i="3"/>
  <c r="Q23" i="3"/>
  <c r="P23" i="3"/>
  <c r="N23" i="3"/>
  <c r="M23" i="3"/>
  <c r="L23" i="3"/>
  <c r="K23" i="3"/>
  <c r="J23" i="3"/>
  <c r="G23" i="3"/>
  <c r="H23" i="3" s="1"/>
  <c r="E23" i="3"/>
  <c r="F23" i="3" s="1"/>
  <c r="R22" i="3"/>
  <c r="Q22" i="3"/>
  <c r="P22" i="3"/>
  <c r="N22" i="3"/>
  <c r="M22" i="3"/>
  <c r="L22" i="3"/>
  <c r="K22" i="3"/>
  <c r="J22" i="3"/>
  <c r="G22" i="3"/>
  <c r="H22" i="3" s="1"/>
  <c r="E22" i="3"/>
  <c r="F22" i="3" s="1"/>
  <c r="R21" i="3"/>
  <c r="Q21" i="3"/>
  <c r="P21" i="3"/>
  <c r="N21" i="3"/>
  <c r="M21" i="3"/>
  <c r="L21" i="3"/>
  <c r="K21" i="3"/>
  <c r="J21" i="3"/>
  <c r="G21" i="3"/>
  <c r="H21" i="3" s="1"/>
  <c r="E21" i="3"/>
  <c r="F21" i="3" s="1"/>
  <c r="R20" i="3"/>
  <c r="Q20" i="3"/>
  <c r="P20" i="3"/>
  <c r="N20" i="3"/>
  <c r="M20" i="3"/>
  <c r="L20" i="3"/>
  <c r="K20" i="3"/>
  <c r="J20" i="3"/>
  <c r="G20" i="3"/>
  <c r="H20" i="3" s="1"/>
  <c r="E20" i="3"/>
  <c r="F20" i="3" s="1"/>
  <c r="R19" i="3"/>
  <c r="Q19" i="3"/>
  <c r="P19" i="3"/>
  <c r="N19" i="3"/>
  <c r="M19" i="3"/>
  <c r="L19" i="3"/>
  <c r="K19" i="3"/>
  <c r="J19" i="3"/>
  <c r="G19" i="3"/>
  <c r="H19" i="3" s="1"/>
  <c r="E19" i="3"/>
  <c r="F19" i="3" s="1"/>
  <c r="R18" i="3"/>
  <c r="Q18" i="3"/>
  <c r="P18" i="3"/>
  <c r="N18" i="3"/>
  <c r="M18" i="3"/>
  <c r="L18" i="3"/>
  <c r="K18" i="3"/>
  <c r="J18" i="3"/>
  <c r="G18" i="3"/>
  <c r="H18" i="3" s="1"/>
  <c r="E18" i="3"/>
  <c r="F18" i="3" s="1"/>
  <c r="R17" i="3"/>
  <c r="Q17" i="3"/>
  <c r="P17" i="3"/>
  <c r="N17" i="3"/>
  <c r="M17" i="3"/>
  <c r="L17" i="3"/>
  <c r="K17" i="3"/>
  <c r="J17" i="3"/>
  <c r="G17" i="3"/>
  <c r="H17" i="3" s="1"/>
  <c r="E17" i="3"/>
  <c r="F17" i="3" s="1"/>
  <c r="R16" i="3"/>
  <c r="Q16" i="3"/>
  <c r="P16" i="3"/>
  <c r="N16" i="3"/>
  <c r="M16" i="3"/>
  <c r="L16" i="3"/>
  <c r="K16" i="3"/>
  <c r="J16" i="3"/>
  <c r="G16" i="3"/>
  <c r="H16" i="3" s="1"/>
  <c r="E16" i="3"/>
  <c r="F16" i="3" s="1"/>
  <c r="R15" i="3"/>
  <c r="Q15" i="3"/>
  <c r="P15" i="3"/>
  <c r="N15" i="3"/>
  <c r="M15" i="3"/>
  <c r="L15" i="3"/>
  <c r="K15" i="3"/>
  <c r="J15" i="3"/>
  <c r="G15" i="3"/>
  <c r="H15" i="3" s="1"/>
  <c r="E15" i="3"/>
  <c r="F15" i="3" s="1"/>
  <c r="R14" i="3"/>
  <c r="Q14" i="3"/>
  <c r="P14" i="3"/>
  <c r="N14" i="3"/>
  <c r="M14" i="3"/>
  <c r="L14" i="3"/>
  <c r="K14" i="3"/>
  <c r="J14" i="3"/>
  <c r="G14" i="3"/>
  <c r="H14" i="3" s="1"/>
  <c r="E14" i="3"/>
  <c r="F14" i="3" s="1"/>
  <c r="R13" i="3"/>
  <c r="Q13" i="3"/>
  <c r="P13" i="3"/>
  <c r="N13" i="3"/>
  <c r="M13" i="3"/>
  <c r="L13" i="3"/>
  <c r="K13" i="3"/>
  <c r="J13" i="3"/>
  <c r="G13" i="3"/>
  <c r="H13" i="3" s="1"/>
  <c r="E13" i="3"/>
  <c r="F13" i="3" s="1"/>
  <c r="R12" i="3"/>
  <c r="Q12" i="3"/>
  <c r="P12" i="3"/>
  <c r="N12" i="3"/>
  <c r="M12" i="3"/>
  <c r="L12" i="3"/>
  <c r="K12" i="3"/>
  <c r="J12" i="3"/>
  <c r="G12" i="3"/>
  <c r="H12" i="3" s="1"/>
  <c r="E12" i="3"/>
  <c r="F12" i="3" s="1"/>
  <c r="R11" i="3"/>
  <c r="Q11" i="3"/>
  <c r="P11" i="3"/>
  <c r="N11" i="3"/>
  <c r="M11" i="3"/>
  <c r="L11" i="3"/>
  <c r="K11" i="3"/>
  <c r="J11" i="3"/>
  <c r="G11" i="3"/>
  <c r="K52" i="3" s="1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F37" i="2"/>
  <c r="E37" i="2"/>
  <c r="R36" i="2"/>
  <c r="Q36" i="2"/>
  <c r="P36" i="2"/>
  <c r="N36" i="2"/>
  <c r="M36" i="2"/>
  <c r="K36" i="2"/>
  <c r="L36" i="2" s="1"/>
  <c r="J36" i="2"/>
  <c r="G36" i="2"/>
  <c r="H36" i="2" s="1"/>
  <c r="E36" i="2"/>
  <c r="F36" i="2" s="1"/>
  <c r="R35" i="2"/>
  <c r="Q35" i="2"/>
  <c r="P35" i="2"/>
  <c r="N35" i="2"/>
  <c r="M35" i="2"/>
  <c r="K35" i="2"/>
  <c r="L35" i="2" s="1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F34" i="2"/>
  <c r="E34" i="2"/>
  <c r="R33" i="2"/>
  <c r="Q33" i="2"/>
  <c r="P33" i="2"/>
  <c r="N33" i="2"/>
  <c r="M33" i="2"/>
  <c r="L33" i="2"/>
  <c r="K33" i="2"/>
  <c r="J33" i="2"/>
  <c r="G33" i="2"/>
  <c r="H33" i="2" s="1"/>
  <c r="F33" i="2"/>
  <c r="E33" i="2"/>
  <c r="R32" i="2"/>
  <c r="Q32" i="2"/>
  <c r="P32" i="2"/>
  <c r="N32" i="2"/>
  <c r="M32" i="2"/>
  <c r="K32" i="2"/>
  <c r="L32" i="2" s="1"/>
  <c r="J32" i="2"/>
  <c r="G32" i="2"/>
  <c r="H32" i="2" s="1"/>
  <c r="E32" i="2"/>
  <c r="F32" i="2" s="1"/>
  <c r="R31" i="2"/>
  <c r="Q31" i="2"/>
  <c r="P31" i="2"/>
  <c r="N31" i="2"/>
  <c r="M31" i="2"/>
  <c r="L31" i="2"/>
  <c r="K31" i="2"/>
  <c r="J31" i="2"/>
  <c r="G31" i="2"/>
  <c r="H31" i="2" s="1"/>
  <c r="F31" i="2"/>
  <c r="E31" i="2"/>
  <c r="R30" i="2"/>
  <c r="Q30" i="2"/>
  <c r="P30" i="2"/>
  <c r="N30" i="2"/>
  <c r="M30" i="2"/>
  <c r="L30" i="2"/>
  <c r="K30" i="2"/>
  <c r="J30" i="2"/>
  <c r="G30" i="2"/>
  <c r="H30" i="2" s="1"/>
  <c r="F30" i="2"/>
  <c r="E30" i="2"/>
  <c r="R29" i="2"/>
  <c r="Q29" i="2"/>
  <c r="P29" i="2"/>
  <c r="N29" i="2"/>
  <c r="M29" i="2"/>
  <c r="L29" i="2"/>
  <c r="K29" i="2"/>
  <c r="J29" i="2"/>
  <c r="G29" i="2"/>
  <c r="H29" i="2" s="1"/>
  <c r="F29" i="2"/>
  <c r="E29" i="2"/>
  <c r="R28" i="2"/>
  <c r="Q28" i="2"/>
  <c r="P28" i="2"/>
  <c r="N28" i="2"/>
  <c r="M28" i="2"/>
  <c r="K28" i="2"/>
  <c r="L28" i="2" s="1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F27" i="2"/>
  <c r="E27" i="2"/>
  <c r="R26" i="2"/>
  <c r="Q26" i="2"/>
  <c r="P26" i="2"/>
  <c r="N26" i="2"/>
  <c r="M26" i="2"/>
  <c r="L26" i="2"/>
  <c r="K26" i="2"/>
  <c r="J26" i="2"/>
  <c r="G26" i="2"/>
  <c r="H26" i="2" s="1"/>
  <c r="F26" i="2"/>
  <c r="E26" i="2"/>
  <c r="R25" i="2"/>
  <c r="Q25" i="2"/>
  <c r="P25" i="2"/>
  <c r="N25" i="2"/>
  <c r="M25" i="2"/>
  <c r="L25" i="2"/>
  <c r="K25" i="2"/>
  <c r="J25" i="2"/>
  <c r="G25" i="2"/>
  <c r="H25" i="2" s="1"/>
  <c r="F25" i="2"/>
  <c r="E25" i="2"/>
  <c r="R24" i="2"/>
  <c r="Q24" i="2"/>
  <c r="P24" i="2"/>
  <c r="N24" i="2"/>
  <c r="M24" i="2"/>
  <c r="K24" i="2"/>
  <c r="L24" i="2" s="1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F23" i="2"/>
  <c r="E23" i="2"/>
  <c r="R22" i="2"/>
  <c r="Q22" i="2"/>
  <c r="P22" i="2"/>
  <c r="N22" i="2"/>
  <c r="M22" i="2"/>
  <c r="L22" i="2"/>
  <c r="K22" i="2"/>
  <c r="J22" i="2"/>
  <c r="G22" i="2"/>
  <c r="H22" i="2" s="1"/>
  <c r="F22" i="2"/>
  <c r="E22" i="2"/>
  <c r="R21" i="2"/>
  <c r="Q21" i="2"/>
  <c r="P21" i="2"/>
  <c r="N21" i="2"/>
  <c r="M21" i="2"/>
  <c r="L21" i="2"/>
  <c r="K21" i="2"/>
  <c r="J21" i="2"/>
  <c r="G21" i="2"/>
  <c r="H21" i="2" s="1"/>
  <c r="F21" i="2"/>
  <c r="E21" i="2"/>
  <c r="R20" i="2"/>
  <c r="Q20" i="2"/>
  <c r="P20" i="2"/>
  <c r="N20" i="2"/>
  <c r="M20" i="2"/>
  <c r="K20" i="2"/>
  <c r="L20" i="2" s="1"/>
  <c r="J20" i="2"/>
  <c r="G20" i="2"/>
  <c r="H20" i="2" s="1"/>
  <c r="E20" i="2"/>
  <c r="F20" i="2" s="1"/>
  <c r="R19" i="2"/>
  <c r="Q19" i="2"/>
  <c r="P19" i="2"/>
  <c r="N19" i="2"/>
  <c r="M19" i="2"/>
  <c r="L19" i="2"/>
  <c r="K19" i="2"/>
  <c r="J19" i="2"/>
  <c r="G19" i="2"/>
  <c r="H19" i="2" s="1"/>
  <c r="F19" i="2"/>
  <c r="E19" i="2"/>
  <c r="R18" i="2"/>
  <c r="Q18" i="2"/>
  <c r="P18" i="2"/>
  <c r="N18" i="2"/>
  <c r="M18" i="2"/>
  <c r="L18" i="2"/>
  <c r="K18" i="2"/>
  <c r="J18" i="2"/>
  <c r="G18" i="2"/>
  <c r="H18" i="2" s="1"/>
  <c r="F18" i="2"/>
  <c r="E18" i="2"/>
  <c r="R17" i="2"/>
  <c r="Q17" i="2"/>
  <c r="P17" i="2"/>
  <c r="N17" i="2"/>
  <c r="M17" i="2"/>
  <c r="L17" i="2"/>
  <c r="K17" i="2"/>
  <c r="J17" i="2"/>
  <c r="G17" i="2"/>
  <c r="H17" i="2" s="1"/>
  <c r="F17" i="2"/>
  <c r="E17" i="2"/>
  <c r="R16" i="2"/>
  <c r="Q16" i="2"/>
  <c r="P16" i="2"/>
  <c r="N16" i="2"/>
  <c r="M16" i="2"/>
  <c r="K16" i="2"/>
  <c r="L16" i="2" s="1"/>
  <c r="J16" i="2"/>
  <c r="G16" i="2"/>
  <c r="H16" i="2" s="1"/>
  <c r="E16" i="2"/>
  <c r="F16" i="2" s="1"/>
  <c r="R15" i="2"/>
  <c r="Q15" i="2"/>
  <c r="P15" i="2"/>
  <c r="N15" i="2"/>
  <c r="M15" i="2"/>
  <c r="L15" i="2"/>
  <c r="K15" i="2"/>
  <c r="J15" i="2"/>
  <c r="G15" i="2"/>
  <c r="H15" i="2" s="1"/>
  <c r="F15" i="2"/>
  <c r="E15" i="2"/>
  <c r="R14" i="2"/>
  <c r="Q14" i="2"/>
  <c r="P14" i="2"/>
  <c r="N14" i="2"/>
  <c r="M14" i="2"/>
  <c r="L14" i="2"/>
  <c r="K14" i="2"/>
  <c r="J14" i="2"/>
  <c r="G14" i="2"/>
  <c r="H14" i="2" s="1"/>
  <c r="F14" i="2"/>
  <c r="E14" i="2"/>
  <c r="R13" i="2"/>
  <c r="Q13" i="2"/>
  <c r="P13" i="2"/>
  <c r="N13" i="2"/>
  <c r="M13" i="2"/>
  <c r="L13" i="2"/>
  <c r="K13" i="2"/>
  <c r="J13" i="2"/>
  <c r="G13" i="2"/>
  <c r="H13" i="2" s="1"/>
  <c r="F13" i="2"/>
  <c r="E13" i="2"/>
  <c r="R12" i="2"/>
  <c r="Q12" i="2"/>
  <c r="P12" i="2"/>
  <c r="N12" i="2"/>
  <c r="M12" i="2"/>
  <c r="K12" i="2"/>
  <c r="L12" i="2" s="1"/>
  <c r="J12" i="2"/>
  <c r="G12" i="2"/>
  <c r="H12" i="2" s="1"/>
  <c r="E12" i="2"/>
  <c r="F12" i="2" s="1"/>
  <c r="R11" i="2"/>
  <c r="Q11" i="2"/>
  <c r="P11" i="2"/>
  <c r="N11" i="2"/>
  <c r="M11" i="2"/>
  <c r="L11" i="2"/>
  <c r="K11" i="2"/>
  <c r="J11" i="2"/>
  <c r="G11" i="2"/>
  <c r="K54" i="2" s="1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F50" i="1"/>
  <c r="E50" i="1"/>
  <c r="R49" i="1"/>
  <c r="Q49" i="1"/>
  <c r="P49" i="1"/>
  <c r="N49" i="1"/>
  <c r="M49" i="1"/>
  <c r="L49" i="1"/>
  <c r="K49" i="1"/>
  <c r="J49" i="1"/>
  <c r="G49" i="1"/>
  <c r="H49" i="1" s="1"/>
  <c r="F49" i="1"/>
  <c r="E49" i="1"/>
  <c r="R48" i="1"/>
  <c r="Q48" i="1"/>
  <c r="P48" i="1"/>
  <c r="N48" i="1"/>
  <c r="M48" i="1"/>
  <c r="K48" i="1"/>
  <c r="L48" i="1" s="1"/>
  <c r="J48" i="1"/>
  <c r="G48" i="1"/>
  <c r="H48" i="1" s="1"/>
  <c r="E48" i="1"/>
  <c r="F48" i="1" s="1"/>
  <c r="R47" i="1"/>
  <c r="Q47" i="1"/>
  <c r="P47" i="1"/>
  <c r="N47" i="1"/>
  <c r="M47" i="1"/>
  <c r="K47" i="1"/>
  <c r="L47" i="1" s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F46" i="1"/>
  <c r="E46" i="1"/>
  <c r="R45" i="1"/>
  <c r="Q45" i="1"/>
  <c r="P45" i="1"/>
  <c r="M45" i="1"/>
  <c r="N45" i="1" s="1"/>
  <c r="L45" i="1"/>
  <c r="K45" i="1"/>
  <c r="J45" i="1"/>
  <c r="G45" i="1"/>
  <c r="H45" i="1" s="1"/>
  <c r="F45" i="1"/>
  <c r="E45" i="1"/>
  <c r="R44" i="1"/>
  <c r="Q44" i="1"/>
  <c r="P44" i="1"/>
  <c r="M44" i="1"/>
  <c r="N44" i="1" s="1"/>
  <c r="L44" i="1"/>
  <c r="K44" i="1"/>
  <c r="J44" i="1"/>
  <c r="G44" i="1"/>
  <c r="H44" i="1" s="1"/>
  <c r="F44" i="1"/>
  <c r="E44" i="1"/>
  <c r="R43" i="1"/>
  <c r="Q43" i="1"/>
  <c r="P43" i="1"/>
  <c r="M43" i="1"/>
  <c r="N43" i="1" s="1"/>
  <c r="L43" i="1"/>
  <c r="K43" i="1"/>
  <c r="J43" i="1"/>
  <c r="G43" i="1"/>
  <c r="H43" i="1" s="1"/>
  <c r="F43" i="1"/>
  <c r="E43" i="1"/>
  <c r="R42" i="1"/>
  <c r="Q42" i="1"/>
  <c r="P42" i="1"/>
  <c r="M42" i="1"/>
  <c r="N42" i="1" s="1"/>
  <c r="L42" i="1"/>
  <c r="K42" i="1"/>
  <c r="J42" i="1"/>
  <c r="G42" i="1"/>
  <c r="H42" i="1" s="1"/>
  <c r="F42" i="1"/>
  <c r="E42" i="1"/>
  <c r="R41" i="1"/>
  <c r="Q41" i="1"/>
  <c r="P41" i="1"/>
  <c r="M41" i="1"/>
  <c r="N41" i="1" s="1"/>
  <c r="L41" i="1"/>
  <c r="K41" i="1"/>
  <c r="J41" i="1"/>
  <c r="G41" i="1"/>
  <c r="H41" i="1" s="1"/>
  <c r="F41" i="1"/>
  <c r="E41" i="1"/>
  <c r="R40" i="1"/>
  <c r="Q40" i="1"/>
  <c r="P40" i="1"/>
  <c r="M40" i="1"/>
  <c r="N40" i="1" s="1"/>
  <c r="L40" i="1"/>
  <c r="K40" i="1"/>
  <c r="J40" i="1"/>
  <c r="G40" i="1"/>
  <c r="H40" i="1" s="1"/>
  <c r="F40" i="1"/>
  <c r="E40" i="1"/>
  <c r="R39" i="1"/>
  <c r="Q39" i="1"/>
  <c r="P39" i="1"/>
  <c r="M39" i="1"/>
  <c r="N39" i="1" s="1"/>
  <c r="L39" i="1"/>
  <c r="K39" i="1"/>
  <c r="J39" i="1"/>
  <c r="G39" i="1"/>
  <c r="H39" i="1" s="1"/>
  <c r="F39" i="1"/>
  <c r="E39" i="1"/>
  <c r="R38" i="1"/>
  <c r="Q38" i="1"/>
  <c r="P38" i="1"/>
  <c r="M38" i="1"/>
  <c r="N38" i="1" s="1"/>
  <c r="L38" i="1"/>
  <c r="K38" i="1"/>
  <c r="J38" i="1"/>
  <c r="G38" i="1"/>
  <c r="H38" i="1" s="1"/>
  <c r="F38" i="1"/>
  <c r="E38" i="1"/>
  <c r="R37" i="1"/>
  <c r="Q37" i="1"/>
  <c r="P37" i="1"/>
  <c r="M37" i="1"/>
  <c r="N37" i="1" s="1"/>
  <c r="L37" i="1"/>
  <c r="K37" i="1"/>
  <c r="J37" i="1"/>
  <c r="G37" i="1"/>
  <c r="H37" i="1" s="1"/>
  <c r="F37" i="1"/>
  <c r="E37" i="1"/>
  <c r="R36" i="1"/>
  <c r="Q36" i="1"/>
  <c r="P36" i="1"/>
  <c r="M36" i="1"/>
  <c r="N36" i="1" s="1"/>
  <c r="L36" i="1"/>
  <c r="K36" i="1"/>
  <c r="J36" i="1"/>
  <c r="G36" i="1"/>
  <c r="H36" i="1" s="1"/>
  <c r="F36" i="1"/>
  <c r="E36" i="1"/>
  <c r="R35" i="1"/>
  <c r="Q35" i="1"/>
  <c r="P35" i="1"/>
  <c r="M35" i="1"/>
  <c r="N35" i="1" s="1"/>
  <c r="L35" i="1"/>
  <c r="K35" i="1"/>
  <c r="J35" i="1"/>
  <c r="G35" i="1"/>
  <c r="H35" i="1" s="1"/>
  <c r="F35" i="1"/>
  <c r="E35" i="1"/>
  <c r="R34" i="1"/>
  <c r="Q34" i="1"/>
  <c r="P34" i="1"/>
  <c r="M34" i="1"/>
  <c r="N34" i="1" s="1"/>
  <c r="L34" i="1"/>
  <c r="K34" i="1"/>
  <c r="J34" i="1"/>
  <c r="G34" i="1"/>
  <c r="H34" i="1" s="1"/>
  <c r="F34" i="1"/>
  <c r="E34" i="1"/>
  <c r="R33" i="1"/>
  <c r="Q33" i="1"/>
  <c r="P33" i="1"/>
  <c r="M33" i="1"/>
  <c r="N33" i="1" s="1"/>
  <c r="L33" i="1"/>
  <c r="K33" i="1"/>
  <c r="J33" i="1"/>
  <c r="G33" i="1"/>
  <c r="H33" i="1" s="1"/>
  <c r="F33" i="1"/>
  <c r="E33" i="1"/>
  <c r="R32" i="1"/>
  <c r="Q32" i="1"/>
  <c r="P32" i="1"/>
  <c r="M32" i="1"/>
  <c r="N32" i="1" s="1"/>
  <c r="L32" i="1"/>
  <c r="K32" i="1"/>
  <c r="J32" i="1"/>
  <c r="G32" i="1"/>
  <c r="H32" i="1" s="1"/>
  <c r="F32" i="1"/>
  <c r="E32" i="1"/>
  <c r="R31" i="1"/>
  <c r="Q31" i="1"/>
  <c r="P31" i="1"/>
  <c r="M31" i="1"/>
  <c r="N31" i="1" s="1"/>
  <c r="L31" i="1"/>
  <c r="K31" i="1"/>
  <c r="J31" i="1"/>
  <c r="G31" i="1"/>
  <c r="H31" i="1" s="1"/>
  <c r="F31" i="1"/>
  <c r="E31" i="1"/>
  <c r="R30" i="1"/>
  <c r="Q30" i="1"/>
  <c r="P30" i="1"/>
  <c r="M30" i="1"/>
  <c r="N30" i="1" s="1"/>
  <c r="L30" i="1"/>
  <c r="K30" i="1"/>
  <c r="J30" i="1"/>
  <c r="G30" i="1"/>
  <c r="H30" i="1" s="1"/>
  <c r="F30" i="1"/>
  <c r="E30" i="1"/>
  <c r="R29" i="1"/>
  <c r="Q29" i="1"/>
  <c r="P29" i="1"/>
  <c r="M29" i="1"/>
  <c r="N29" i="1" s="1"/>
  <c r="L29" i="1"/>
  <c r="K29" i="1"/>
  <c r="J29" i="1"/>
  <c r="G29" i="1"/>
  <c r="H29" i="1" s="1"/>
  <c r="F29" i="1"/>
  <c r="E29" i="1"/>
  <c r="R28" i="1"/>
  <c r="Q28" i="1"/>
  <c r="P28" i="1"/>
  <c r="M28" i="1"/>
  <c r="N28" i="1" s="1"/>
  <c r="L28" i="1"/>
  <c r="K28" i="1"/>
  <c r="J28" i="1"/>
  <c r="G28" i="1"/>
  <c r="H28" i="1" s="1"/>
  <c r="F28" i="1"/>
  <c r="E28" i="1"/>
  <c r="R27" i="1"/>
  <c r="Q27" i="1"/>
  <c r="P27" i="1"/>
  <c r="M27" i="1"/>
  <c r="N27" i="1" s="1"/>
  <c r="L27" i="1"/>
  <c r="K27" i="1"/>
  <c r="J27" i="1"/>
  <c r="G27" i="1"/>
  <c r="H27" i="1" s="1"/>
  <c r="F27" i="1"/>
  <c r="E27" i="1"/>
  <c r="R26" i="1"/>
  <c r="Q26" i="1"/>
  <c r="P26" i="1"/>
  <c r="M26" i="1"/>
  <c r="N26" i="1" s="1"/>
  <c r="L26" i="1"/>
  <c r="K26" i="1"/>
  <c r="J26" i="1"/>
  <c r="G26" i="1"/>
  <c r="H26" i="1" s="1"/>
  <c r="F26" i="1"/>
  <c r="E26" i="1"/>
  <c r="R25" i="1"/>
  <c r="Q25" i="1"/>
  <c r="P25" i="1"/>
  <c r="M25" i="1"/>
  <c r="N25" i="1" s="1"/>
  <c r="L25" i="1"/>
  <c r="K25" i="1"/>
  <c r="J25" i="1"/>
  <c r="G25" i="1"/>
  <c r="H25" i="1" s="1"/>
  <c r="F25" i="1"/>
  <c r="E25" i="1"/>
  <c r="R24" i="1"/>
  <c r="Q24" i="1"/>
  <c r="P24" i="1"/>
  <c r="M24" i="1"/>
  <c r="N24" i="1" s="1"/>
  <c r="L24" i="1"/>
  <c r="K24" i="1"/>
  <c r="J24" i="1"/>
  <c r="G24" i="1"/>
  <c r="H24" i="1" s="1"/>
  <c r="F24" i="1"/>
  <c r="E24" i="1"/>
  <c r="R23" i="1"/>
  <c r="Q23" i="1"/>
  <c r="P23" i="1"/>
  <c r="M23" i="1"/>
  <c r="N23" i="1" s="1"/>
  <c r="L23" i="1"/>
  <c r="K23" i="1"/>
  <c r="J23" i="1"/>
  <c r="G23" i="1"/>
  <c r="H23" i="1" s="1"/>
  <c r="F23" i="1"/>
  <c r="E23" i="1"/>
  <c r="R22" i="1"/>
  <c r="Q22" i="1"/>
  <c r="P22" i="1"/>
  <c r="M22" i="1"/>
  <c r="N22" i="1" s="1"/>
  <c r="L22" i="1"/>
  <c r="K22" i="1"/>
  <c r="J22" i="1"/>
  <c r="G22" i="1"/>
  <c r="H22" i="1" s="1"/>
  <c r="F22" i="1"/>
  <c r="E22" i="1"/>
  <c r="R21" i="1"/>
  <c r="Q21" i="1"/>
  <c r="P21" i="1"/>
  <c r="M21" i="1"/>
  <c r="N21" i="1" s="1"/>
  <c r="L21" i="1"/>
  <c r="K21" i="1"/>
  <c r="J21" i="1"/>
  <c r="G21" i="1"/>
  <c r="H21" i="1" s="1"/>
  <c r="F21" i="1"/>
  <c r="E21" i="1"/>
  <c r="R20" i="1"/>
  <c r="Q20" i="1"/>
  <c r="P20" i="1"/>
  <c r="M20" i="1"/>
  <c r="N20" i="1" s="1"/>
  <c r="L20" i="1"/>
  <c r="K20" i="1"/>
  <c r="J20" i="1"/>
  <c r="G20" i="1"/>
  <c r="H20" i="1" s="1"/>
  <c r="F20" i="1"/>
  <c r="E20" i="1"/>
  <c r="R19" i="1"/>
  <c r="Q19" i="1"/>
  <c r="P19" i="1"/>
  <c r="M19" i="1"/>
  <c r="N19" i="1" s="1"/>
  <c r="L19" i="1"/>
  <c r="K19" i="1"/>
  <c r="J19" i="1"/>
  <c r="G19" i="1"/>
  <c r="H19" i="1" s="1"/>
  <c r="F19" i="1"/>
  <c r="E19" i="1"/>
  <c r="R18" i="1"/>
  <c r="Q18" i="1"/>
  <c r="P18" i="1"/>
  <c r="M18" i="1"/>
  <c r="N18" i="1" s="1"/>
  <c r="L18" i="1"/>
  <c r="K18" i="1"/>
  <c r="J18" i="1"/>
  <c r="G18" i="1"/>
  <c r="H18" i="1" s="1"/>
  <c r="F18" i="1"/>
  <c r="E18" i="1"/>
  <c r="R17" i="1"/>
  <c r="Q17" i="1"/>
  <c r="P17" i="1"/>
  <c r="M17" i="1"/>
  <c r="N17" i="1" s="1"/>
  <c r="L17" i="1"/>
  <c r="K17" i="1"/>
  <c r="J17" i="1"/>
  <c r="G17" i="1"/>
  <c r="H17" i="1" s="1"/>
  <c r="F17" i="1"/>
  <c r="E17" i="1"/>
  <c r="R16" i="1"/>
  <c r="Q16" i="1"/>
  <c r="P16" i="1"/>
  <c r="M16" i="1"/>
  <c r="N16" i="1" s="1"/>
  <c r="L16" i="1"/>
  <c r="K16" i="1"/>
  <c r="J16" i="1"/>
  <c r="G16" i="1"/>
  <c r="H16" i="1" s="1"/>
  <c r="F16" i="1"/>
  <c r="E16" i="1"/>
  <c r="R15" i="1"/>
  <c r="Q15" i="1"/>
  <c r="P15" i="1"/>
  <c r="M15" i="1"/>
  <c r="N15" i="1" s="1"/>
  <c r="L15" i="1"/>
  <c r="K15" i="1"/>
  <c r="J15" i="1"/>
  <c r="G15" i="1"/>
  <c r="H15" i="1" s="1"/>
  <c r="F15" i="1"/>
  <c r="E15" i="1"/>
  <c r="R14" i="1"/>
  <c r="Q14" i="1"/>
  <c r="P14" i="1"/>
  <c r="M14" i="1"/>
  <c r="N14" i="1" s="1"/>
  <c r="L14" i="1"/>
  <c r="K14" i="1"/>
  <c r="J14" i="1"/>
  <c r="G14" i="1"/>
  <c r="H14" i="1" s="1"/>
  <c r="F14" i="1"/>
  <c r="E14" i="1"/>
  <c r="R13" i="1"/>
  <c r="Q13" i="1"/>
  <c r="P13" i="1"/>
  <c r="M13" i="1"/>
  <c r="N13" i="1" s="1"/>
  <c r="L13" i="1"/>
  <c r="K13" i="1"/>
  <c r="J13" i="1"/>
  <c r="G13" i="1"/>
  <c r="H13" i="1" s="1"/>
  <c r="F13" i="1"/>
  <c r="E13" i="1"/>
  <c r="R12" i="1"/>
  <c r="Q12" i="1"/>
  <c r="P12" i="1"/>
  <c r="M12" i="1"/>
  <c r="N12" i="1" s="1"/>
  <c r="L12" i="1"/>
  <c r="K12" i="1"/>
  <c r="J12" i="1"/>
  <c r="G12" i="1"/>
  <c r="H12" i="1" s="1"/>
  <c r="F12" i="1"/>
  <c r="E12" i="1"/>
  <c r="R11" i="1"/>
  <c r="Q11" i="1"/>
  <c r="P11" i="1"/>
  <c r="M11" i="1"/>
  <c r="N11" i="1" s="1"/>
  <c r="L11" i="1"/>
  <c r="K11" i="1"/>
  <c r="J11" i="1"/>
  <c r="G11" i="1"/>
  <c r="K54" i="1" s="1"/>
  <c r="F11" i="1"/>
  <c r="E11" i="1"/>
  <c r="H11" i="1" l="1"/>
  <c r="K52" i="1"/>
  <c r="K53" i="1"/>
  <c r="K52" i="2"/>
  <c r="H11" i="3"/>
  <c r="K54" i="3"/>
  <c r="K53" i="3"/>
  <c r="H11" i="2"/>
  <c r="K53" i="2"/>
</calcChain>
</file>

<file path=xl/sharedStrings.xml><?xml version="1.0" encoding="utf-8"?>
<sst xmlns="http://schemas.openxmlformats.org/spreadsheetml/2006/main" count="541" uniqueCount="187">
  <si>
    <t>DAFTAR NILAI SISWA SMAN 9 SEMARANG SEMESTER GASAL TAHUN PELAJARAN 2017/2018</t>
  </si>
  <si>
    <t>Guru :</t>
  </si>
  <si>
    <t>Dra. Erna Sulistianingsih</t>
  </si>
  <si>
    <t>Kelas X-MIPA 5</t>
  </si>
  <si>
    <t>Mapel :</t>
  </si>
  <si>
    <t>Matematika [ Kelompok C (Peminatan) ]</t>
  </si>
  <si>
    <t>didownload 20/12/2017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</si>
  <si>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</si>
  <si>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</si>
  <si>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</si>
  <si>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</si>
  <si>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</si>
  <si>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</si>
  <si>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</si>
  <si>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</si>
  <si>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</si>
  <si>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</si>
  <si>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</si>
  <si>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</si>
  <si>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</si>
  <si>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</si>
  <si>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</si>
  <si>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</si>
  <si>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</si>
  <si>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</si>
  <si>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</si>
  <si>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</si>
  <si>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</si>
  <si>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</si>
  <si>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</si>
  <si>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</si>
  <si>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</si>
  <si>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</si>
  <si>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</si>
  <si>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</si>
  <si>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</si>
  <si>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</si>
  <si>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</si>
  <si>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</si>
  <si>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</si>
  <si>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</si>
  <si>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</si>
  <si>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</si>
  <si>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</si>
  <si>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</si>
  <si>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</si>
  <si>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</si>
  <si>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</si>
  <si>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</si>
  <si>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</si>
  <si>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</si>
  <si>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</si>
  <si>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</si>
  <si>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AGNES KRISTINA WIDYAWATI</t>
  </si>
  <si>
    <t>Predikat &amp; Deskripsi Pengetahuan</t>
  </si>
  <si>
    <t>ACUAN MENGISI DESKRIPSI</t>
  </si>
  <si>
    <t>ANDIEN ANGGITA AULIYA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</si>
  <si>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</si>
  <si>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</si>
  <si>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</si>
  <si>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</si>
  <si>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</si>
  <si>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</si>
  <si>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</si>
  <si>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</si>
  <si>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ANGELINA SITA ANINDYA</t>
  </si>
  <si>
    <t>Memiliki kemampuan dalam mendiskripsikan dan menentukan penyelesaian fungsi eksponensial dan fungsi logaritma dengan penggunaan masalah kontekstual serta keterkaitannya</t>
  </si>
  <si>
    <t>Sangat terampil dalam menyajikan dan menyelesaikan masalah yang berkaitan dengan fungsi eksponensial</t>
  </si>
  <si>
    <t>ARYADEWA NUGRAHADINUSRA PRAYOGA</t>
  </si>
  <si>
    <t>AULIYA SHINTA CAESARIYA</t>
  </si>
  <si>
    <t>Memiliki kemampuan dalam mendiskripsikan dan menentukan penyelesaian fungsi eksponensial namun perlu meningkatkan pemahaman  fungsi logaritma dengan penggunaan masalah kontekstual serta keterkaitannya</t>
  </si>
  <si>
    <t>Sangat terampil dalam menyajikan dan menyelesaikan masalah yang berkaitan dengan fungsi logaritma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</si>
  <si>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</si>
  <si>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</si>
  <si>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</si>
  <si>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</si>
  <si>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</si>
  <si>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</si>
  <si>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</si>
  <si>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</si>
  <si>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</si>
  <si>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</si>
  <si>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Predikat &amp; Deskripsi Keterampilan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</si>
  <si>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</si>
  <si>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</si>
  <si>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</si>
  <si>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</si>
  <si>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</si>
  <si>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</si>
  <si>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</si>
  <si>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</si>
  <si>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</si>
  <si>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</si>
  <si>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</si>
  <si>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</si>
  <si>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</si>
  <si>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</si>
  <si>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</si>
  <si>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</si>
  <si>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</si>
  <si>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</si>
  <si>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</si>
  <si>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</si>
  <si>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</si>
  <si>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</si>
  <si>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</si>
  <si>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</si>
  <si>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</si>
  <si>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</si>
  <si>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</si>
  <si>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</si>
  <si>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</si>
  <si>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</si>
  <si>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</si>
  <si>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</si>
  <si>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19601030 198611 2 001</t>
  </si>
  <si>
    <t>Nip</t>
  </si>
  <si>
    <t>Kelas X-MIPA 6</t>
  </si>
  <si>
    <t>AFNAN MUHAMMAD DZUHRI</t>
  </si>
  <si>
    <t>ANANGGADIPA ANDARU ADI</t>
  </si>
  <si>
    <t>ANISAH ZAHRA RIZKI PUTRI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</si>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</sst>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P24" sqref="P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339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47041</v>
      </c>
      <c r="C11" s="19" t="s">
        <v>53</v>
      </c>
      <c r="D11" s="18"/>
      <c r="E11" s="19">
        <f t="shared" ref="E11:E50" si="0">IF((COUNTA(T11:AA11)&gt;0),(ROUND( AVERAGE(T11:AA11),0)),"")</f>
        <v>74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74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mendiskripsikan dan menentukan penyelesaian fungsi eksponensial namun perlu meningkatkan pemahaman  fungsi logaritma dengan penggunaan masalah kontekstual serta keterkaitannya</v>
      </c>
      <c r="K11" s="19">
        <f t="shared" ref="K11:K50" si="4">IF((COUNTA(AF11:AN11)&gt;0),AVERAGE(AF11:AN11),"")</f>
        <v>78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menyajikan dan menyelesaikan masalah yang berkaitan dengan fungsi logaritma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83</v>
      </c>
      <c r="U11" s="1">
        <v>84</v>
      </c>
      <c r="V11" s="1">
        <v>75</v>
      </c>
      <c r="W11" s="1">
        <v>55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47057</v>
      </c>
      <c r="C12" s="19" t="s">
        <v>56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2" s="19">
        <f t="shared" si="4"/>
        <v>82</v>
      </c>
      <c r="L12" s="19" t="str">
        <f t="shared" si="5"/>
        <v>B</v>
      </c>
      <c r="M12" s="19">
        <f t="shared" si="6"/>
        <v>82</v>
      </c>
      <c r="N12" s="19" t="str">
        <f t="shared" si="7"/>
        <v>B</v>
      </c>
      <c r="O12" s="35">
        <v>2</v>
      </c>
      <c r="P12" s="19" t="str">
        <f t="shared" si="8"/>
        <v>Sangat terampil dalam menyajikan dan menyelesaikan masalah yang berkaitan dengan fungsi logaritma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80</v>
      </c>
      <c r="V12" s="1">
        <v>70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47073</v>
      </c>
      <c r="C13" s="19" t="s">
        <v>65</v>
      </c>
      <c r="D13" s="18"/>
      <c r="E13" s="19">
        <f t="shared" si="0"/>
        <v>74</v>
      </c>
      <c r="F13" s="19" t="str">
        <f t="shared" si="1"/>
        <v>C</v>
      </c>
      <c r="G13" s="19">
        <f>IF((COUNTA(T12:AC12)&gt;0),(ROUND((AVERAGE(T13:AD13)),0)),"")</f>
        <v>74</v>
      </c>
      <c r="H13" s="19" t="str">
        <f t="shared" si="2"/>
        <v>C</v>
      </c>
      <c r="I13" s="35">
        <v>2</v>
      </c>
      <c r="J1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3" s="19">
        <f t="shared" si="4"/>
        <v>76</v>
      </c>
      <c r="L13" s="19" t="str">
        <f t="shared" si="5"/>
        <v>B</v>
      </c>
      <c r="M13" s="19">
        <f t="shared" si="6"/>
        <v>76</v>
      </c>
      <c r="N13" s="19" t="str">
        <f t="shared" si="7"/>
        <v>B</v>
      </c>
      <c r="O13" s="35">
        <v>2</v>
      </c>
      <c r="P13" s="19" t="str">
        <f t="shared" si="8"/>
        <v>Sangat terampil dalam menyajikan dan menyelesaikan masalah yang berkaitan dengan fungsi logaritma</v>
      </c>
      <c r="Q13" s="19" t="str">
        <f t="shared" si="9"/>
        <v>B</v>
      </c>
      <c r="R13" s="19" t="str">
        <f t="shared" si="10"/>
        <v>B</v>
      </c>
      <c r="S13" s="18"/>
      <c r="T13" s="1">
        <v>80</v>
      </c>
      <c r="U13" s="1">
        <v>78</v>
      </c>
      <c r="V13" s="1">
        <v>75</v>
      </c>
      <c r="W13" s="1">
        <v>64</v>
      </c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8021</v>
      </c>
      <c r="FK13" s="74">
        <v>8031</v>
      </c>
    </row>
    <row r="14" spans="1:167" x14ac:dyDescent="0.25">
      <c r="A14" s="19">
        <v>4</v>
      </c>
      <c r="B14" s="19">
        <v>47089</v>
      </c>
      <c r="C14" s="19" t="s">
        <v>68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2</v>
      </c>
      <c r="J14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4" s="19">
        <f t="shared" si="4"/>
        <v>82</v>
      </c>
      <c r="L14" s="19" t="str">
        <f t="shared" si="5"/>
        <v>B</v>
      </c>
      <c r="M14" s="19">
        <f t="shared" si="6"/>
        <v>82</v>
      </c>
      <c r="N14" s="19" t="str">
        <f t="shared" si="7"/>
        <v>B</v>
      </c>
      <c r="O14" s="35">
        <v>2</v>
      </c>
      <c r="P14" s="19" t="str">
        <f t="shared" si="8"/>
        <v>Sangat terampil dalam menyajikan dan menyelesaikan masalah yang berkaitan dengan fungsi logaritma</v>
      </c>
      <c r="Q14" s="19" t="str">
        <f t="shared" si="9"/>
        <v>A</v>
      </c>
      <c r="R14" s="19" t="str">
        <f t="shared" si="10"/>
        <v>A</v>
      </c>
      <c r="S14" s="18"/>
      <c r="T14" s="1">
        <v>78</v>
      </c>
      <c r="U14" s="1">
        <v>85</v>
      </c>
      <c r="V14" s="1">
        <v>70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47105</v>
      </c>
      <c r="C15" s="19" t="s">
        <v>69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5" s="19">
        <f t="shared" si="4"/>
        <v>78</v>
      </c>
      <c r="L15" s="19" t="str">
        <f t="shared" si="5"/>
        <v>B</v>
      </c>
      <c r="M15" s="19">
        <f t="shared" si="6"/>
        <v>78</v>
      </c>
      <c r="N15" s="19" t="str">
        <f t="shared" si="7"/>
        <v>B</v>
      </c>
      <c r="O15" s="35">
        <v>2</v>
      </c>
      <c r="P15" s="19" t="str">
        <f t="shared" si="8"/>
        <v>Sangat terampil dalam menyajikan dan menyelesaikan masalah yang berkaitan dengan fungsi logaritma</v>
      </c>
      <c r="Q15" s="19" t="str">
        <f t="shared" si="9"/>
        <v>B</v>
      </c>
      <c r="R15" s="19" t="str">
        <f t="shared" si="10"/>
        <v>B</v>
      </c>
      <c r="S15" s="18"/>
      <c r="T15" s="1">
        <v>78</v>
      </c>
      <c r="U15" s="1">
        <v>75</v>
      </c>
      <c r="V15" s="1">
        <v>80</v>
      </c>
      <c r="W15" s="1">
        <v>70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8022</v>
      </c>
      <c r="FK15" s="74">
        <v>8032</v>
      </c>
    </row>
    <row r="16" spans="1:167" x14ac:dyDescent="0.25">
      <c r="A16" s="19">
        <v>6</v>
      </c>
      <c r="B16" s="19">
        <v>47121</v>
      </c>
      <c r="C16" s="19" t="s">
        <v>72</v>
      </c>
      <c r="D16" s="18"/>
      <c r="E16" s="19">
        <f t="shared" si="0"/>
        <v>74</v>
      </c>
      <c r="F16" s="19" t="str">
        <f t="shared" si="1"/>
        <v>C</v>
      </c>
      <c r="G16" s="19">
        <f>IF((COUNTA(T12:AC12)&gt;0),(ROUND((AVERAGE(T16:AD16)),0)),"")</f>
        <v>74</v>
      </c>
      <c r="H16" s="19" t="str">
        <f t="shared" si="2"/>
        <v>C</v>
      </c>
      <c r="I16" s="35">
        <v>2</v>
      </c>
      <c r="J16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6" s="19">
        <f t="shared" si="4"/>
        <v>75</v>
      </c>
      <c r="L16" s="19" t="str">
        <f t="shared" si="5"/>
        <v>C</v>
      </c>
      <c r="M16" s="19">
        <f t="shared" si="6"/>
        <v>75</v>
      </c>
      <c r="N16" s="19" t="str">
        <f t="shared" si="7"/>
        <v>C</v>
      </c>
      <c r="O16" s="35">
        <v>2</v>
      </c>
      <c r="P16" s="19" t="str">
        <f t="shared" si="8"/>
        <v>Sangat terampil dalam menyajikan dan menyelesaikan masalah yang berkaitan dengan fungsi logaritma</v>
      </c>
      <c r="Q16" s="19" t="str">
        <f t="shared" si="9"/>
        <v>B</v>
      </c>
      <c r="R16" s="19" t="str">
        <f t="shared" si="10"/>
        <v>B</v>
      </c>
      <c r="S16" s="18"/>
      <c r="T16" s="1">
        <v>76</v>
      </c>
      <c r="U16" s="1">
        <v>70</v>
      </c>
      <c r="V16" s="1">
        <v>75</v>
      </c>
      <c r="W16" s="1">
        <v>75</v>
      </c>
      <c r="X16" s="1"/>
      <c r="Y16" s="1"/>
      <c r="Z16" s="1"/>
      <c r="AA16" s="1"/>
      <c r="AB16" s="1"/>
      <c r="AC16" s="1"/>
      <c r="AD16" s="1"/>
      <c r="AE16" s="18"/>
      <c r="AF16" s="1">
        <v>75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47137</v>
      </c>
      <c r="C17" s="19" t="s">
        <v>73</v>
      </c>
      <c r="D17" s="18"/>
      <c r="E17" s="19">
        <f t="shared" si="0"/>
        <v>74</v>
      </c>
      <c r="F17" s="19" t="str">
        <f t="shared" si="1"/>
        <v>C</v>
      </c>
      <c r="G17" s="19">
        <f>IF((COUNTA(T12:AC12)&gt;0),(ROUND((AVERAGE(T17:AD17)),0)),"")</f>
        <v>74</v>
      </c>
      <c r="H17" s="19" t="str">
        <f t="shared" si="2"/>
        <v>C</v>
      </c>
      <c r="I17" s="35">
        <v>2</v>
      </c>
      <c r="J17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7" s="19">
        <f t="shared" si="4"/>
        <v>75</v>
      </c>
      <c r="L17" s="19" t="str">
        <f t="shared" si="5"/>
        <v>C</v>
      </c>
      <c r="M17" s="19">
        <f t="shared" si="6"/>
        <v>75</v>
      </c>
      <c r="N17" s="19" t="str">
        <f t="shared" si="7"/>
        <v>C</v>
      </c>
      <c r="O17" s="35">
        <v>2</v>
      </c>
      <c r="P17" s="19" t="str">
        <f t="shared" si="8"/>
        <v>Sangat terampil dalam menyajikan dan menyelesaikan masalah yang berkaitan dengan fungsi logaritma</v>
      </c>
      <c r="Q17" s="19" t="str">
        <f t="shared" si="9"/>
        <v>B</v>
      </c>
      <c r="R17" s="19" t="str">
        <f t="shared" si="10"/>
        <v>B</v>
      </c>
      <c r="S17" s="18"/>
      <c r="T17" s="1">
        <v>78</v>
      </c>
      <c r="U17" s="1">
        <v>78</v>
      </c>
      <c r="V17" s="1">
        <v>80</v>
      </c>
      <c r="W17" s="1">
        <v>61</v>
      </c>
      <c r="X17" s="1"/>
      <c r="Y17" s="1"/>
      <c r="Z17" s="1"/>
      <c r="AA17" s="1"/>
      <c r="AB17" s="1"/>
      <c r="AC17" s="1"/>
      <c r="AD17" s="1"/>
      <c r="AE17" s="18"/>
      <c r="AF17" s="1">
        <v>75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8023</v>
      </c>
      <c r="FK17" s="74">
        <v>8033</v>
      </c>
    </row>
    <row r="18" spans="1:167" x14ac:dyDescent="0.25">
      <c r="A18" s="19">
        <v>8</v>
      </c>
      <c r="B18" s="19">
        <v>47153</v>
      </c>
      <c r="C18" s="19" t="s">
        <v>74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>Memiliki kemampuan dalam mendiskripsikan dan menentukan penyelesaian fungsi eksponensial dan fungsi logaritma dengan penggunaan masalah kontekstual serta keterkaitannya</v>
      </c>
      <c r="K18" s="19">
        <f t="shared" si="4"/>
        <v>88</v>
      </c>
      <c r="L18" s="19" t="str">
        <f t="shared" si="5"/>
        <v>A</v>
      </c>
      <c r="M18" s="19">
        <f t="shared" si="6"/>
        <v>88</v>
      </c>
      <c r="N18" s="19" t="str">
        <f t="shared" si="7"/>
        <v>A</v>
      </c>
      <c r="O18" s="35">
        <v>1</v>
      </c>
      <c r="P18" s="19" t="str">
        <f t="shared" si="8"/>
        <v>Sangat terampil dalam menyajikan dan menyelesaikan masalah yang berkaitan dengan fungsi eksponensial</v>
      </c>
      <c r="Q18" s="19" t="str">
        <f t="shared" si="9"/>
        <v>A</v>
      </c>
      <c r="R18" s="19" t="str">
        <f t="shared" si="10"/>
        <v>A</v>
      </c>
      <c r="S18" s="18"/>
      <c r="T18" s="1">
        <v>82</v>
      </c>
      <c r="U18" s="1">
        <v>90</v>
      </c>
      <c r="V18" s="1">
        <v>90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47169</v>
      </c>
      <c r="C19" s="19" t="s">
        <v>75</v>
      </c>
      <c r="D19" s="18"/>
      <c r="E19" s="19">
        <f t="shared" si="0"/>
        <v>72</v>
      </c>
      <c r="F19" s="19" t="str">
        <f t="shared" si="1"/>
        <v>C</v>
      </c>
      <c r="G19" s="19">
        <f>IF((COUNTA(T12:AC12)&gt;0),(ROUND((AVERAGE(T19:AD19)),0)),"")</f>
        <v>72</v>
      </c>
      <c r="H19" s="19" t="str">
        <f t="shared" si="2"/>
        <v>C</v>
      </c>
      <c r="I19" s="35">
        <v>2</v>
      </c>
      <c r="J19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9" s="19">
        <f t="shared" si="4"/>
        <v>74</v>
      </c>
      <c r="L19" s="19" t="str">
        <f t="shared" si="5"/>
        <v>C</v>
      </c>
      <c r="M19" s="19">
        <f t="shared" si="6"/>
        <v>74</v>
      </c>
      <c r="N19" s="19" t="str">
        <f t="shared" si="7"/>
        <v>C</v>
      </c>
      <c r="O19" s="35">
        <v>2</v>
      </c>
      <c r="P19" s="19" t="str">
        <f t="shared" si="8"/>
        <v>Sangat terampil dalam menyajikan dan menyelesaikan masalah yang berkaitan dengan fungsi logaritma</v>
      </c>
      <c r="Q19" s="19" t="str">
        <f t="shared" si="9"/>
        <v>B</v>
      </c>
      <c r="R19" s="19" t="str">
        <f t="shared" si="10"/>
        <v>B</v>
      </c>
      <c r="S19" s="18"/>
      <c r="T19" s="1">
        <v>74</v>
      </c>
      <c r="U19" s="1">
        <v>70</v>
      </c>
      <c r="V19" s="1">
        <v>80</v>
      </c>
      <c r="W19" s="1">
        <v>64</v>
      </c>
      <c r="X19" s="1"/>
      <c r="Y19" s="1"/>
      <c r="Z19" s="1"/>
      <c r="AA19" s="1"/>
      <c r="AB19" s="1"/>
      <c r="AC19" s="1"/>
      <c r="AD19" s="1"/>
      <c r="AE19" s="18"/>
      <c r="AF19" s="1">
        <v>74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8024</v>
      </c>
      <c r="FK19" s="74">
        <v>8034</v>
      </c>
    </row>
    <row r="20" spans="1:167" x14ac:dyDescent="0.25">
      <c r="A20" s="19">
        <v>10</v>
      </c>
      <c r="B20" s="19">
        <v>47185</v>
      </c>
      <c r="C20" s="19" t="s">
        <v>76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Sangat terampil dalam menyajikan dan menyelesaikan masalah yang berkaitan dengan fungsi eksponensial</v>
      </c>
      <c r="Q20" s="19" t="str">
        <f t="shared" si="9"/>
        <v>A</v>
      </c>
      <c r="R20" s="19" t="str">
        <f t="shared" si="10"/>
        <v>A</v>
      </c>
      <c r="S20" s="18"/>
      <c r="T20" s="1">
        <v>78</v>
      </c>
      <c r="U20" s="1">
        <v>85</v>
      </c>
      <c r="V20" s="1">
        <v>85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47201</v>
      </c>
      <c r="C21" s="19" t="s">
        <v>77</v>
      </c>
      <c r="D21" s="18"/>
      <c r="E21" s="19">
        <f t="shared" si="0"/>
        <v>73</v>
      </c>
      <c r="F21" s="19" t="str">
        <f t="shared" si="1"/>
        <v>C</v>
      </c>
      <c r="G21" s="19">
        <f>IF((COUNTA(T12:AC12)&gt;0),(ROUND((AVERAGE(T21:AD21)),0)),"")</f>
        <v>73</v>
      </c>
      <c r="H21" s="19" t="str">
        <f t="shared" si="2"/>
        <v>C</v>
      </c>
      <c r="I21" s="35">
        <v>2</v>
      </c>
      <c r="J21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2</v>
      </c>
      <c r="P21" s="19" t="str">
        <f t="shared" si="8"/>
        <v>Sangat terampil dalam menyajikan dan menyelesaikan masalah yang berkaitan dengan fungsi logaritma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80</v>
      </c>
      <c r="V21" s="1">
        <v>70</v>
      </c>
      <c r="W21" s="1">
        <v>61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8025</v>
      </c>
      <c r="FK21" s="74">
        <v>8035</v>
      </c>
    </row>
    <row r="22" spans="1:167" x14ac:dyDescent="0.25">
      <c r="A22" s="19">
        <v>12</v>
      </c>
      <c r="B22" s="19">
        <v>47217</v>
      </c>
      <c r="C22" s="19" t="s">
        <v>78</v>
      </c>
      <c r="D22" s="18"/>
      <c r="E22" s="19">
        <f t="shared" si="0"/>
        <v>72</v>
      </c>
      <c r="F22" s="19" t="str">
        <f t="shared" si="1"/>
        <v>C</v>
      </c>
      <c r="G22" s="19">
        <f>IF((COUNTA(T12:AC12)&gt;0),(ROUND((AVERAGE(T22:AD22)),0)),"")</f>
        <v>72</v>
      </c>
      <c r="H22" s="19" t="str">
        <f t="shared" si="2"/>
        <v>C</v>
      </c>
      <c r="I22" s="35">
        <v>2</v>
      </c>
      <c r="J2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2" s="19">
        <f t="shared" si="4"/>
        <v>75</v>
      </c>
      <c r="L22" s="19" t="str">
        <f t="shared" si="5"/>
        <v>C</v>
      </c>
      <c r="M22" s="19">
        <f t="shared" si="6"/>
        <v>75</v>
      </c>
      <c r="N22" s="19" t="str">
        <f t="shared" si="7"/>
        <v>C</v>
      </c>
      <c r="O22" s="35">
        <v>2</v>
      </c>
      <c r="P22" s="19" t="str">
        <f t="shared" si="8"/>
        <v>Sangat terampil dalam menyajikan dan menyelesaikan masalah yang berkaitan dengan fungsi logaritma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80</v>
      </c>
      <c r="V22" s="1">
        <v>70</v>
      </c>
      <c r="W22" s="1">
        <v>58</v>
      </c>
      <c r="X22" s="1"/>
      <c r="Y22" s="1"/>
      <c r="Z22" s="1"/>
      <c r="AA22" s="1"/>
      <c r="AB22" s="1"/>
      <c r="AC22" s="1"/>
      <c r="AD22" s="1"/>
      <c r="AE22" s="18"/>
      <c r="AF22" s="1">
        <v>75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47233</v>
      </c>
      <c r="C23" s="19" t="s">
        <v>79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Sangat terampil dalam menyajikan dan menyelesaikan masalah yang berkaitan dengan fungsi eksponensial</v>
      </c>
      <c r="Q23" s="19" t="str">
        <f t="shared" si="9"/>
        <v>A</v>
      </c>
      <c r="R23" s="19" t="str">
        <f t="shared" si="10"/>
        <v>A</v>
      </c>
      <c r="S23" s="18"/>
      <c r="T23" s="1">
        <v>72</v>
      </c>
      <c r="U23" s="1">
        <v>95</v>
      </c>
      <c r="V23" s="1">
        <v>85</v>
      </c>
      <c r="W23" s="1">
        <v>73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8026</v>
      </c>
      <c r="FK23" s="74">
        <v>8036</v>
      </c>
    </row>
    <row r="24" spans="1:167" x14ac:dyDescent="0.25">
      <c r="A24" s="19">
        <v>14</v>
      </c>
      <c r="B24" s="19">
        <v>47249</v>
      </c>
      <c r="C24" s="19" t="s">
        <v>80</v>
      </c>
      <c r="D24" s="18"/>
      <c r="E24" s="19">
        <f t="shared" si="0"/>
        <v>74</v>
      </c>
      <c r="F24" s="19" t="str">
        <f t="shared" si="1"/>
        <v>C</v>
      </c>
      <c r="G24" s="19">
        <f>IF((COUNTA(T12:AC12)&gt;0),(ROUND((AVERAGE(T24:AD24)),0)),"")</f>
        <v>74</v>
      </c>
      <c r="H24" s="19" t="str">
        <f t="shared" si="2"/>
        <v>C</v>
      </c>
      <c r="I24" s="35">
        <v>2</v>
      </c>
      <c r="J24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Sangat terampil dalam menyajikan dan menyelesaikan masalah yang berkaitan dengan fungsi logaritma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75</v>
      </c>
      <c r="V24" s="1">
        <v>70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47265</v>
      </c>
      <c r="C25" s="19" t="s">
        <v>81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2</v>
      </c>
      <c r="J2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5" s="19">
        <f t="shared" si="4"/>
        <v>82</v>
      </c>
      <c r="L25" s="19" t="str">
        <f t="shared" si="5"/>
        <v>B</v>
      </c>
      <c r="M25" s="19">
        <f t="shared" si="6"/>
        <v>82</v>
      </c>
      <c r="N25" s="19" t="str">
        <f t="shared" si="7"/>
        <v>B</v>
      </c>
      <c r="O25" s="35">
        <v>2</v>
      </c>
      <c r="P25" s="19" t="str">
        <f t="shared" si="8"/>
        <v>Sangat terampil dalam menyajikan dan menyelesaikan masalah yang berkaitan dengan fungsi logaritma</v>
      </c>
      <c r="Q25" s="19" t="str">
        <f t="shared" si="9"/>
        <v>B</v>
      </c>
      <c r="R25" s="19" t="str">
        <f t="shared" si="10"/>
        <v>B</v>
      </c>
      <c r="S25" s="18"/>
      <c r="T25" s="1">
        <v>84</v>
      </c>
      <c r="U25" s="1">
        <v>75</v>
      </c>
      <c r="V25" s="1">
        <v>70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82</v>
      </c>
      <c r="FD25" s="45"/>
      <c r="FE25" s="45"/>
      <c r="FG25" s="71">
        <v>7</v>
      </c>
      <c r="FH25" s="73"/>
      <c r="FI25" s="73"/>
      <c r="FJ25" s="74">
        <v>8027</v>
      </c>
      <c r="FK25" s="74">
        <v>8037</v>
      </c>
    </row>
    <row r="26" spans="1:167" x14ac:dyDescent="0.25">
      <c r="A26" s="19">
        <v>16</v>
      </c>
      <c r="B26" s="19">
        <v>47281</v>
      </c>
      <c r="C26" s="19" t="s">
        <v>83</v>
      </c>
      <c r="D26" s="18"/>
      <c r="E26" s="19">
        <f t="shared" si="0"/>
        <v>72</v>
      </c>
      <c r="F26" s="19" t="str">
        <f t="shared" si="1"/>
        <v>C</v>
      </c>
      <c r="G26" s="19">
        <f>IF((COUNTA(T12:AC12)&gt;0),(ROUND((AVERAGE(T26:AD26)),0)),"")</f>
        <v>72</v>
      </c>
      <c r="H26" s="19" t="str">
        <f t="shared" si="2"/>
        <v>C</v>
      </c>
      <c r="I26" s="35">
        <v>2</v>
      </c>
      <c r="J26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6" s="19">
        <f t="shared" si="4"/>
        <v>74</v>
      </c>
      <c r="L26" s="19" t="str">
        <f t="shared" si="5"/>
        <v>C</v>
      </c>
      <c r="M26" s="19">
        <f t="shared" si="6"/>
        <v>74</v>
      </c>
      <c r="N26" s="19" t="str">
        <f t="shared" si="7"/>
        <v>C</v>
      </c>
      <c r="O26" s="35">
        <v>2</v>
      </c>
      <c r="P26" s="19" t="str">
        <f t="shared" si="8"/>
        <v>Sangat terampil dalam menyajikan dan menyelesaikan masalah yang berkaitan dengan fungsi logaritma</v>
      </c>
      <c r="Q26" s="19" t="str">
        <f t="shared" si="9"/>
        <v>B</v>
      </c>
      <c r="R26" s="19" t="str">
        <f t="shared" si="10"/>
        <v>B</v>
      </c>
      <c r="S26" s="18"/>
      <c r="T26" s="1">
        <v>85</v>
      </c>
      <c r="U26" s="1">
        <v>78</v>
      </c>
      <c r="V26" s="1">
        <v>70</v>
      </c>
      <c r="W26" s="1">
        <v>55</v>
      </c>
      <c r="X26" s="1"/>
      <c r="Y26" s="1"/>
      <c r="Z26" s="1"/>
      <c r="AA26" s="1"/>
      <c r="AB26" s="1"/>
      <c r="AC26" s="1"/>
      <c r="AD26" s="1"/>
      <c r="AE26" s="18"/>
      <c r="AF26" s="1">
        <v>74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47297</v>
      </c>
      <c r="C27" s="19" t="s">
        <v>84</v>
      </c>
      <c r="D27" s="18"/>
      <c r="E27" s="19">
        <f t="shared" si="0"/>
        <v>72</v>
      </c>
      <c r="F27" s="19" t="str">
        <f t="shared" si="1"/>
        <v>C</v>
      </c>
      <c r="G27" s="19">
        <f>IF((COUNTA(T12:AC12)&gt;0),(ROUND((AVERAGE(T27:AD27)),0)),"")</f>
        <v>72</v>
      </c>
      <c r="H27" s="19" t="str">
        <f t="shared" si="2"/>
        <v>C</v>
      </c>
      <c r="I27" s="35">
        <v>2</v>
      </c>
      <c r="J27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7" s="19">
        <f t="shared" si="4"/>
        <v>74</v>
      </c>
      <c r="L27" s="19" t="str">
        <f t="shared" si="5"/>
        <v>C</v>
      </c>
      <c r="M27" s="19">
        <f t="shared" si="6"/>
        <v>74</v>
      </c>
      <c r="N27" s="19" t="str">
        <f t="shared" si="7"/>
        <v>C</v>
      </c>
      <c r="O27" s="35">
        <v>2</v>
      </c>
      <c r="P27" s="19" t="str">
        <f t="shared" si="8"/>
        <v>Sangat terampil dalam menyajikan dan menyelesaikan masalah yang berkaitan dengan fungsi logaritma</v>
      </c>
      <c r="Q27" s="19" t="str">
        <f t="shared" si="9"/>
        <v>B</v>
      </c>
      <c r="R27" s="19" t="str">
        <f t="shared" si="10"/>
        <v>B</v>
      </c>
      <c r="S27" s="18"/>
      <c r="T27" s="1">
        <v>72</v>
      </c>
      <c r="U27" s="1">
        <v>88</v>
      </c>
      <c r="V27" s="1">
        <v>70</v>
      </c>
      <c r="W27" s="1">
        <v>58</v>
      </c>
      <c r="X27" s="1"/>
      <c r="Y27" s="1"/>
      <c r="Z27" s="1"/>
      <c r="AA27" s="1"/>
      <c r="AB27" s="1"/>
      <c r="AC27" s="1"/>
      <c r="AD27" s="1"/>
      <c r="AE27" s="18"/>
      <c r="AF27" s="1">
        <v>74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8028</v>
      </c>
      <c r="FK27" s="74">
        <v>8038</v>
      </c>
    </row>
    <row r="28" spans="1:167" x14ac:dyDescent="0.25">
      <c r="A28" s="19">
        <v>18</v>
      </c>
      <c r="B28" s="19">
        <v>47313</v>
      </c>
      <c r="C28" s="19" t="s">
        <v>85</v>
      </c>
      <c r="D28" s="18"/>
      <c r="E28" s="19">
        <f t="shared" si="0"/>
        <v>72</v>
      </c>
      <c r="F28" s="19" t="str">
        <f t="shared" si="1"/>
        <v>C</v>
      </c>
      <c r="G28" s="19">
        <f>IF((COUNTA(T12:AC12)&gt;0),(ROUND((AVERAGE(T28:AD28)),0)),"")</f>
        <v>72</v>
      </c>
      <c r="H28" s="19" t="str">
        <f t="shared" si="2"/>
        <v>C</v>
      </c>
      <c r="I28" s="35">
        <v>2</v>
      </c>
      <c r="J28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8" s="19">
        <f t="shared" si="4"/>
        <v>75</v>
      </c>
      <c r="L28" s="19" t="str">
        <f t="shared" si="5"/>
        <v>C</v>
      </c>
      <c r="M28" s="19">
        <f t="shared" si="6"/>
        <v>75</v>
      </c>
      <c r="N28" s="19" t="str">
        <f t="shared" si="7"/>
        <v>C</v>
      </c>
      <c r="O28" s="35">
        <v>2</v>
      </c>
      <c r="P28" s="19" t="str">
        <f t="shared" si="8"/>
        <v>Sangat terampil dalam menyajikan dan menyelesaikan masalah yang berkaitan dengan fungsi logaritma</v>
      </c>
      <c r="Q28" s="19" t="str">
        <f t="shared" si="9"/>
        <v>B</v>
      </c>
      <c r="R28" s="19" t="str">
        <f t="shared" si="10"/>
        <v>B</v>
      </c>
      <c r="S28" s="18"/>
      <c r="T28" s="1">
        <v>82</v>
      </c>
      <c r="U28" s="1">
        <v>85</v>
      </c>
      <c r="V28" s="1">
        <v>70</v>
      </c>
      <c r="W28" s="1">
        <v>52</v>
      </c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47329</v>
      </c>
      <c r="C29" s="19" t="s">
        <v>86</v>
      </c>
      <c r="D29" s="18"/>
      <c r="E29" s="19">
        <f t="shared" si="0"/>
        <v>72</v>
      </c>
      <c r="F29" s="19" t="str">
        <f t="shared" si="1"/>
        <v>C</v>
      </c>
      <c r="G29" s="19">
        <f>IF((COUNTA(T12:AC12)&gt;0),(ROUND((AVERAGE(T29:AD29)),0)),"")</f>
        <v>72</v>
      </c>
      <c r="H29" s="19" t="str">
        <f t="shared" si="2"/>
        <v>C</v>
      </c>
      <c r="I29" s="35">
        <v>2</v>
      </c>
      <c r="J29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9" s="19">
        <f t="shared" si="4"/>
        <v>78</v>
      </c>
      <c r="L29" s="19" t="str">
        <f t="shared" si="5"/>
        <v>B</v>
      </c>
      <c r="M29" s="19">
        <f t="shared" si="6"/>
        <v>78</v>
      </c>
      <c r="N29" s="19" t="str">
        <f t="shared" si="7"/>
        <v>B</v>
      </c>
      <c r="O29" s="35">
        <v>2</v>
      </c>
      <c r="P29" s="19" t="str">
        <f t="shared" si="8"/>
        <v>Sangat terampil dalam menyajikan dan menyelesaikan masalah yang berkaitan dengan fungsi logaritma</v>
      </c>
      <c r="Q29" s="19" t="str">
        <f t="shared" si="9"/>
        <v>B</v>
      </c>
      <c r="R29" s="19" t="str">
        <f t="shared" si="10"/>
        <v>B</v>
      </c>
      <c r="S29" s="18"/>
      <c r="T29" s="1">
        <v>73</v>
      </c>
      <c r="U29" s="1">
        <v>80</v>
      </c>
      <c r="V29" s="1">
        <v>80</v>
      </c>
      <c r="W29" s="1">
        <v>55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8029</v>
      </c>
      <c r="FK29" s="74">
        <v>8039</v>
      </c>
    </row>
    <row r="30" spans="1:167" x14ac:dyDescent="0.25">
      <c r="A30" s="19">
        <v>20</v>
      </c>
      <c r="B30" s="19">
        <v>47345</v>
      </c>
      <c r="C30" s="19" t="s">
        <v>87</v>
      </c>
      <c r="D30" s="18"/>
      <c r="E30" s="19">
        <f t="shared" si="0"/>
        <v>72</v>
      </c>
      <c r="F30" s="19" t="str">
        <f t="shared" si="1"/>
        <v>C</v>
      </c>
      <c r="G30" s="19">
        <f>IF((COUNTA(T12:AC12)&gt;0),(ROUND((AVERAGE(T30:AD30)),0)),"")</f>
        <v>72</v>
      </c>
      <c r="H30" s="19" t="str">
        <f t="shared" si="2"/>
        <v>C</v>
      </c>
      <c r="I30" s="35">
        <v>2</v>
      </c>
      <c r="J30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0" s="19">
        <f t="shared" si="4"/>
        <v>75</v>
      </c>
      <c r="L30" s="19" t="str">
        <f t="shared" si="5"/>
        <v>C</v>
      </c>
      <c r="M30" s="19">
        <f t="shared" si="6"/>
        <v>75</v>
      </c>
      <c r="N30" s="19" t="str">
        <f t="shared" si="7"/>
        <v>C</v>
      </c>
      <c r="O30" s="35">
        <v>2</v>
      </c>
      <c r="P30" s="19" t="str">
        <f t="shared" si="8"/>
        <v>Sangat terampil dalam menyajikan dan menyelesaikan masalah yang berkaitan dengan fungsi logaritma</v>
      </c>
      <c r="Q30" s="19" t="str">
        <f t="shared" si="9"/>
        <v>B</v>
      </c>
      <c r="R30" s="19" t="str">
        <f t="shared" si="10"/>
        <v>B</v>
      </c>
      <c r="S30" s="18"/>
      <c r="T30" s="1">
        <v>73</v>
      </c>
      <c r="U30" s="1">
        <v>75</v>
      </c>
      <c r="V30" s="1">
        <v>70</v>
      </c>
      <c r="W30" s="1">
        <v>70</v>
      </c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47361</v>
      </c>
      <c r="C31" s="19" t="s">
        <v>88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2</v>
      </c>
      <c r="J31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1" s="19">
        <f t="shared" si="4"/>
        <v>82</v>
      </c>
      <c r="L31" s="19" t="str">
        <f t="shared" si="5"/>
        <v>B</v>
      </c>
      <c r="M31" s="19">
        <f t="shared" si="6"/>
        <v>82</v>
      </c>
      <c r="N31" s="19" t="str">
        <f t="shared" si="7"/>
        <v>B</v>
      </c>
      <c r="O31" s="35">
        <v>2</v>
      </c>
      <c r="P31" s="19" t="str">
        <f t="shared" si="8"/>
        <v>Sangat terampil dalam menyajikan dan menyelesaikan masalah yang berkaitan dengan fungsi logaritma</v>
      </c>
      <c r="Q31" s="19" t="str">
        <f t="shared" si="9"/>
        <v>B</v>
      </c>
      <c r="R31" s="19" t="str">
        <f t="shared" si="10"/>
        <v>B</v>
      </c>
      <c r="S31" s="18"/>
      <c r="T31" s="1">
        <v>80</v>
      </c>
      <c r="U31" s="1">
        <v>80</v>
      </c>
      <c r="V31" s="1">
        <v>70</v>
      </c>
      <c r="W31" s="1">
        <v>79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8030</v>
      </c>
      <c r="FK31" s="74">
        <v>8040</v>
      </c>
    </row>
    <row r="32" spans="1:167" x14ac:dyDescent="0.25">
      <c r="A32" s="19">
        <v>22</v>
      </c>
      <c r="B32" s="19">
        <v>47377</v>
      </c>
      <c r="C32" s="19" t="s">
        <v>89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2" s="19">
        <f t="shared" si="4"/>
        <v>84</v>
      </c>
      <c r="L32" s="19" t="str">
        <f t="shared" si="5"/>
        <v>B</v>
      </c>
      <c r="M32" s="19">
        <f t="shared" si="6"/>
        <v>84</v>
      </c>
      <c r="N32" s="19" t="str">
        <f t="shared" si="7"/>
        <v>B</v>
      </c>
      <c r="O32" s="35">
        <v>2</v>
      </c>
      <c r="P32" s="19" t="str">
        <f t="shared" si="8"/>
        <v>Sangat terampil dalam menyajikan dan menyelesaikan masalah yang berkaitan dengan fungsi logaritma</v>
      </c>
      <c r="Q32" s="19" t="str">
        <f t="shared" si="9"/>
        <v>A</v>
      </c>
      <c r="R32" s="19" t="str">
        <f t="shared" si="10"/>
        <v>A</v>
      </c>
      <c r="S32" s="18"/>
      <c r="T32" s="1">
        <v>75</v>
      </c>
      <c r="U32" s="1">
        <v>90</v>
      </c>
      <c r="V32" s="1">
        <v>75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47393</v>
      </c>
      <c r="C33" s="19" t="s">
        <v>90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3" s="19">
        <f t="shared" si="4"/>
        <v>84</v>
      </c>
      <c r="L33" s="19" t="str">
        <f t="shared" si="5"/>
        <v>B</v>
      </c>
      <c r="M33" s="19">
        <f t="shared" si="6"/>
        <v>84</v>
      </c>
      <c r="N33" s="19" t="str">
        <f t="shared" si="7"/>
        <v>B</v>
      </c>
      <c r="O33" s="35">
        <v>2</v>
      </c>
      <c r="P33" s="19" t="str">
        <f t="shared" si="8"/>
        <v>Sangat terampil dalam menyajikan dan menyelesaikan masalah yang berkaitan dengan fungsi logaritma</v>
      </c>
      <c r="Q33" s="19" t="str">
        <f t="shared" si="9"/>
        <v>A</v>
      </c>
      <c r="R33" s="19" t="str">
        <f t="shared" si="10"/>
        <v>A</v>
      </c>
      <c r="S33" s="18"/>
      <c r="T33" s="1">
        <v>80</v>
      </c>
      <c r="U33" s="1">
        <v>85</v>
      </c>
      <c r="V33" s="1">
        <v>85</v>
      </c>
      <c r="W33" s="1">
        <v>79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47409</v>
      </c>
      <c r="C34" s="19" t="s">
        <v>91</v>
      </c>
      <c r="D34" s="18"/>
      <c r="E34" s="19">
        <f t="shared" si="0"/>
        <v>72</v>
      </c>
      <c r="F34" s="19" t="str">
        <f t="shared" si="1"/>
        <v>C</v>
      </c>
      <c r="G34" s="19">
        <f>IF((COUNTA(T12:AC12)&gt;0),(ROUND((AVERAGE(T34:AD34)),0)),"")</f>
        <v>72</v>
      </c>
      <c r="H34" s="19" t="str">
        <f t="shared" si="2"/>
        <v>C</v>
      </c>
      <c r="I34" s="35">
        <v>2</v>
      </c>
      <c r="J34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4" s="19">
        <f t="shared" si="4"/>
        <v>75</v>
      </c>
      <c r="L34" s="19" t="str">
        <f t="shared" si="5"/>
        <v>C</v>
      </c>
      <c r="M34" s="19">
        <f t="shared" si="6"/>
        <v>75</v>
      </c>
      <c r="N34" s="19" t="str">
        <f t="shared" si="7"/>
        <v>C</v>
      </c>
      <c r="O34" s="35">
        <v>2</v>
      </c>
      <c r="P34" s="19" t="str">
        <f t="shared" si="8"/>
        <v>Sangat terampil dalam menyajikan dan menyelesaikan masalah yang berkaitan dengan fungsi logaritma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80</v>
      </c>
      <c r="V34" s="1">
        <v>70</v>
      </c>
      <c r="W34" s="1">
        <v>58</v>
      </c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47425</v>
      </c>
      <c r="C35" s="19" t="s">
        <v>92</v>
      </c>
      <c r="D35" s="18"/>
      <c r="E35" s="19">
        <f t="shared" si="0"/>
        <v>75</v>
      </c>
      <c r="F35" s="19" t="str">
        <f t="shared" si="1"/>
        <v>C</v>
      </c>
      <c r="G35" s="19">
        <f>IF((COUNTA(T12:AC12)&gt;0),(ROUND((AVERAGE(T35:AD35)),0)),"")</f>
        <v>75</v>
      </c>
      <c r="H35" s="19" t="str">
        <f t="shared" si="2"/>
        <v>C</v>
      </c>
      <c r="I35" s="35">
        <v>2</v>
      </c>
      <c r="J3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2</v>
      </c>
      <c r="P35" s="19" t="str">
        <f t="shared" si="8"/>
        <v>Sangat terampil dalam menyajikan dan menyelesaikan masalah yang berkaitan dengan fungsi logaritma</v>
      </c>
      <c r="Q35" s="19" t="str">
        <f t="shared" si="9"/>
        <v>B</v>
      </c>
      <c r="R35" s="19" t="str">
        <f t="shared" si="10"/>
        <v>B</v>
      </c>
      <c r="S35" s="18"/>
      <c r="T35" s="1">
        <v>75</v>
      </c>
      <c r="U35" s="1">
        <v>80</v>
      </c>
      <c r="V35" s="1">
        <v>70</v>
      </c>
      <c r="W35" s="1">
        <v>73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47441</v>
      </c>
      <c r="C36" s="19" t="s">
        <v>93</v>
      </c>
      <c r="D36" s="18"/>
      <c r="E36" s="19">
        <f t="shared" si="0"/>
        <v>74</v>
      </c>
      <c r="F36" s="19" t="str">
        <f t="shared" si="1"/>
        <v>C</v>
      </c>
      <c r="G36" s="19">
        <f>IF((COUNTA(T12:AC12)&gt;0),(ROUND((AVERAGE(T36:AD36)),0)),"")</f>
        <v>74</v>
      </c>
      <c r="H36" s="19" t="str">
        <f t="shared" si="2"/>
        <v>C</v>
      </c>
      <c r="I36" s="35">
        <v>2</v>
      </c>
      <c r="J36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6" s="19">
        <f t="shared" si="4"/>
        <v>76</v>
      </c>
      <c r="L36" s="19" t="str">
        <f t="shared" si="5"/>
        <v>B</v>
      </c>
      <c r="M36" s="19">
        <f t="shared" si="6"/>
        <v>76</v>
      </c>
      <c r="N36" s="19" t="str">
        <f t="shared" si="7"/>
        <v>B</v>
      </c>
      <c r="O36" s="35">
        <v>2</v>
      </c>
      <c r="P36" s="19" t="str">
        <f t="shared" si="8"/>
        <v>Sangat terampil dalam menyajikan dan menyelesaikan masalah yang berkaitan dengan fungsi logaritma</v>
      </c>
      <c r="Q36" s="19" t="str">
        <f t="shared" si="9"/>
        <v>B</v>
      </c>
      <c r="R36" s="19" t="str">
        <f t="shared" si="10"/>
        <v>B</v>
      </c>
      <c r="S36" s="18"/>
      <c r="T36" s="1">
        <v>78</v>
      </c>
      <c r="U36" s="1">
        <v>85</v>
      </c>
      <c r="V36" s="1">
        <v>70</v>
      </c>
      <c r="W36" s="1">
        <v>64</v>
      </c>
      <c r="X36" s="1"/>
      <c r="Y36" s="1"/>
      <c r="Z36" s="1"/>
      <c r="AA36" s="1"/>
      <c r="AB36" s="1"/>
      <c r="AC36" s="1"/>
      <c r="AD36" s="1"/>
      <c r="AE36" s="18"/>
      <c r="AF36" s="1">
        <v>76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47457</v>
      </c>
      <c r="C37" s="19" t="s">
        <v>94</v>
      </c>
      <c r="D37" s="18"/>
      <c r="E37" s="19">
        <f t="shared" si="0"/>
        <v>74</v>
      </c>
      <c r="F37" s="19" t="str">
        <f t="shared" si="1"/>
        <v>C</v>
      </c>
      <c r="G37" s="19">
        <f>IF((COUNTA(T12:AC12)&gt;0),(ROUND((AVERAGE(T37:AD37)),0)),"")</f>
        <v>74</v>
      </c>
      <c r="H37" s="19" t="str">
        <f t="shared" si="2"/>
        <v>C</v>
      </c>
      <c r="I37" s="35">
        <v>2</v>
      </c>
      <c r="J37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7" s="19">
        <f t="shared" si="4"/>
        <v>77</v>
      </c>
      <c r="L37" s="19" t="str">
        <f t="shared" si="5"/>
        <v>B</v>
      </c>
      <c r="M37" s="19">
        <f t="shared" si="6"/>
        <v>77</v>
      </c>
      <c r="N37" s="19" t="str">
        <f t="shared" si="7"/>
        <v>B</v>
      </c>
      <c r="O37" s="35">
        <v>2</v>
      </c>
      <c r="P37" s="19" t="str">
        <f t="shared" si="8"/>
        <v>Sangat terampil dalam menyajikan dan menyelesaikan masalah yang berkaitan dengan fungsi logaritma</v>
      </c>
      <c r="Q37" s="19" t="str">
        <f t="shared" si="9"/>
        <v>B</v>
      </c>
      <c r="R37" s="19" t="str">
        <f t="shared" si="10"/>
        <v>B</v>
      </c>
      <c r="S37" s="18"/>
      <c r="T37" s="1">
        <v>85</v>
      </c>
      <c r="U37" s="1">
        <v>84</v>
      </c>
      <c r="V37" s="1">
        <v>70</v>
      </c>
      <c r="W37" s="1">
        <v>58</v>
      </c>
      <c r="X37" s="1"/>
      <c r="Y37" s="1"/>
      <c r="Z37" s="1"/>
      <c r="AA37" s="1"/>
      <c r="AB37" s="1"/>
      <c r="AC37" s="1"/>
      <c r="AD37" s="1"/>
      <c r="AE37" s="18"/>
      <c r="AF37" s="1">
        <v>77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47473</v>
      </c>
      <c r="C38" s="19" t="s">
        <v>95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Sangat terampil dalam menyajikan dan menyelesaikan masalah yang berkaitan dengan fungsi eksponensial</v>
      </c>
      <c r="Q38" s="19" t="str">
        <f t="shared" si="9"/>
        <v>A</v>
      </c>
      <c r="R38" s="19" t="str">
        <f t="shared" si="10"/>
        <v>A</v>
      </c>
      <c r="S38" s="18"/>
      <c r="T38" s="1">
        <v>82</v>
      </c>
      <c r="U38" s="1">
        <v>85</v>
      </c>
      <c r="V38" s="1">
        <v>80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47489</v>
      </c>
      <c r="C39" s="19" t="s">
        <v>96</v>
      </c>
      <c r="D39" s="18"/>
      <c r="E39" s="19">
        <f t="shared" si="0"/>
        <v>72</v>
      </c>
      <c r="F39" s="19" t="str">
        <f t="shared" si="1"/>
        <v>C</v>
      </c>
      <c r="G39" s="19">
        <f>IF((COUNTA(T12:AC12)&gt;0),(ROUND((AVERAGE(T39:AD39)),0)),"")</f>
        <v>72</v>
      </c>
      <c r="H39" s="19" t="str">
        <f t="shared" si="2"/>
        <v>C</v>
      </c>
      <c r="I39" s="35">
        <v>2</v>
      </c>
      <c r="J39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9" s="19">
        <f t="shared" si="4"/>
        <v>72</v>
      </c>
      <c r="L39" s="19" t="str">
        <f t="shared" si="5"/>
        <v>C</v>
      </c>
      <c r="M39" s="19">
        <f t="shared" si="6"/>
        <v>72</v>
      </c>
      <c r="N39" s="19" t="str">
        <f t="shared" si="7"/>
        <v>C</v>
      </c>
      <c r="O39" s="35">
        <v>2</v>
      </c>
      <c r="P39" s="19" t="str">
        <f t="shared" si="8"/>
        <v>Sangat terampil dalam menyajikan dan menyelesaikan masalah yang berkaitan dengan fungsi logaritma</v>
      </c>
      <c r="Q39" s="19" t="str">
        <f t="shared" si="9"/>
        <v>B</v>
      </c>
      <c r="R39" s="19" t="str">
        <f t="shared" si="10"/>
        <v>B</v>
      </c>
      <c r="S39" s="18"/>
      <c r="T39" s="1">
        <v>82</v>
      </c>
      <c r="U39" s="1">
        <v>85</v>
      </c>
      <c r="V39" s="1">
        <v>70</v>
      </c>
      <c r="W39" s="1">
        <v>52</v>
      </c>
      <c r="X39" s="1"/>
      <c r="Y39" s="1"/>
      <c r="Z39" s="1"/>
      <c r="AA39" s="1"/>
      <c r="AB39" s="1"/>
      <c r="AC39" s="1"/>
      <c r="AD39" s="1"/>
      <c r="AE39" s="18"/>
      <c r="AF39" s="1">
        <v>72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47505</v>
      </c>
      <c r="C40" s="19" t="s">
        <v>97</v>
      </c>
      <c r="D40" s="18"/>
      <c r="E40" s="19">
        <f t="shared" si="0"/>
        <v>75</v>
      </c>
      <c r="F40" s="19" t="str">
        <f t="shared" si="1"/>
        <v>C</v>
      </c>
      <c r="G40" s="19">
        <f>IF((COUNTA(T12:AC12)&gt;0),(ROUND((AVERAGE(T40:AD40)),0)),"")</f>
        <v>75</v>
      </c>
      <c r="H40" s="19" t="str">
        <f t="shared" si="2"/>
        <v>C</v>
      </c>
      <c r="I40" s="35">
        <v>2</v>
      </c>
      <c r="J40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0" s="19">
        <f t="shared" si="4"/>
        <v>78</v>
      </c>
      <c r="L40" s="19" t="str">
        <f t="shared" si="5"/>
        <v>B</v>
      </c>
      <c r="M40" s="19">
        <f t="shared" si="6"/>
        <v>78</v>
      </c>
      <c r="N40" s="19" t="str">
        <f t="shared" si="7"/>
        <v>B</v>
      </c>
      <c r="O40" s="35">
        <v>2</v>
      </c>
      <c r="P40" s="19" t="str">
        <f t="shared" si="8"/>
        <v>Sangat terampil dalam menyajikan dan menyelesaikan masalah yang berkaitan dengan fungsi logaritma</v>
      </c>
      <c r="Q40" s="19" t="str">
        <f t="shared" si="9"/>
        <v>A</v>
      </c>
      <c r="R40" s="19" t="str">
        <f t="shared" si="10"/>
        <v>A</v>
      </c>
      <c r="S40" s="18"/>
      <c r="T40" s="1">
        <v>82</v>
      </c>
      <c r="U40" s="1">
        <v>90</v>
      </c>
      <c r="V40" s="1">
        <v>70</v>
      </c>
      <c r="W40" s="1">
        <v>58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47521</v>
      </c>
      <c r="C41" s="19" t="s">
        <v>98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>Sangat terampil dalam menyajikan dan menyelesaikan masalah yang berkaitan dengan fungsi logaritma</v>
      </c>
      <c r="Q41" s="19" t="str">
        <f t="shared" si="9"/>
        <v>B</v>
      </c>
      <c r="R41" s="19" t="str">
        <f t="shared" si="10"/>
        <v>B</v>
      </c>
      <c r="S41" s="18"/>
      <c r="T41" s="1">
        <v>75</v>
      </c>
      <c r="U41" s="1">
        <v>80</v>
      </c>
      <c r="V41" s="1">
        <v>80</v>
      </c>
      <c r="W41" s="1">
        <v>73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47537</v>
      </c>
      <c r="C42" s="19" t="s">
        <v>99</v>
      </c>
      <c r="D42" s="18"/>
      <c r="E42" s="19">
        <f t="shared" si="0"/>
        <v>72</v>
      </c>
      <c r="F42" s="19" t="str">
        <f t="shared" si="1"/>
        <v>C</v>
      </c>
      <c r="G42" s="19">
        <f>IF((COUNTA(T12:AC12)&gt;0),(ROUND((AVERAGE(T42:AD42)),0)),"")</f>
        <v>72</v>
      </c>
      <c r="H42" s="19" t="str">
        <f t="shared" si="2"/>
        <v>C</v>
      </c>
      <c r="I42" s="35">
        <v>2</v>
      </c>
      <c r="J4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2" s="19">
        <f t="shared" si="4"/>
        <v>76</v>
      </c>
      <c r="L42" s="19" t="str">
        <f t="shared" si="5"/>
        <v>B</v>
      </c>
      <c r="M42" s="19">
        <f t="shared" si="6"/>
        <v>76</v>
      </c>
      <c r="N42" s="19" t="str">
        <f t="shared" si="7"/>
        <v>B</v>
      </c>
      <c r="O42" s="35">
        <v>2</v>
      </c>
      <c r="P42" s="19" t="str">
        <f t="shared" si="8"/>
        <v>Sangat terampil dalam menyajikan dan menyelesaikan masalah yang berkaitan dengan fungsi logaritma</v>
      </c>
      <c r="Q42" s="19" t="str">
        <f t="shared" si="9"/>
        <v>B</v>
      </c>
      <c r="R42" s="19" t="str">
        <f t="shared" si="10"/>
        <v>B</v>
      </c>
      <c r="S42" s="18"/>
      <c r="T42" s="1">
        <v>84</v>
      </c>
      <c r="U42" s="1">
        <v>80</v>
      </c>
      <c r="V42" s="1">
        <v>75</v>
      </c>
      <c r="W42" s="1">
        <v>48</v>
      </c>
      <c r="X42" s="1"/>
      <c r="Y42" s="1"/>
      <c r="Z42" s="1"/>
      <c r="AA42" s="1"/>
      <c r="AB42" s="1"/>
      <c r="AC42" s="1"/>
      <c r="AD42" s="1"/>
      <c r="AE42" s="18"/>
      <c r="AF42" s="1">
        <v>76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47553</v>
      </c>
      <c r="C43" s="19" t="s">
        <v>100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3" s="19">
        <f t="shared" si="4"/>
        <v>82</v>
      </c>
      <c r="L43" s="19" t="str">
        <f t="shared" si="5"/>
        <v>B</v>
      </c>
      <c r="M43" s="19">
        <f t="shared" si="6"/>
        <v>82</v>
      </c>
      <c r="N43" s="19" t="str">
        <f t="shared" si="7"/>
        <v>B</v>
      </c>
      <c r="O43" s="35">
        <v>2</v>
      </c>
      <c r="P43" s="19" t="str">
        <f t="shared" si="8"/>
        <v>Sangat terampil dalam menyajikan dan menyelesaikan masalah yang berkaitan dengan fungsi logaritma</v>
      </c>
      <c r="Q43" s="19" t="str">
        <f t="shared" si="9"/>
        <v>B</v>
      </c>
      <c r="R43" s="19" t="str">
        <f t="shared" si="10"/>
        <v>B</v>
      </c>
      <c r="S43" s="18"/>
      <c r="T43" s="1">
        <v>85</v>
      </c>
      <c r="U43" s="1">
        <v>75</v>
      </c>
      <c r="V43" s="1">
        <v>70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47569</v>
      </c>
      <c r="C44" s="19" t="s">
        <v>101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4" s="19">
        <f t="shared" si="4"/>
        <v>82</v>
      </c>
      <c r="L44" s="19" t="str">
        <f t="shared" si="5"/>
        <v>B</v>
      </c>
      <c r="M44" s="19">
        <f t="shared" si="6"/>
        <v>82</v>
      </c>
      <c r="N44" s="19" t="str">
        <f t="shared" si="7"/>
        <v>B</v>
      </c>
      <c r="O44" s="35">
        <v>2</v>
      </c>
      <c r="P44" s="19" t="str">
        <f t="shared" si="8"/>
        <v>Sangat terampil dalam menyajikan dan menyelesaikan masalah yang berkaitan dengan fungsi logaritma</v>
      </c>
      <c r="Q44" s="19" t="str">
        <f t="shared" si="9"/>
        <v>A</v>
      </c>
      <c r="R44" s="19" t="str">
        <f t="shared" si="10"/>
        <v>A</v>
      </c>
      <c r="S44" s="18"/>
      <c r="T44" s="1">
        <v>72</v>
      </c>
      <c r="U44" s="1">
        <v>90</v>
      </c>
      <c r="V44" s="1">
        <v>75</v>
      </c>
      <c r="W44" s="1">
        <v>76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47585</v>
      </c>
      <c r="C45" s="19" t="s">
        <v>102</v>
      </c>
      <c r="D45" s="18"/>
      <c r="E45" s="19">
        <f t="shared" si="0"/>
        <v>74</v>
      </c>
      <c r="F45" s="19" t="str">
        <f t="shared" si="1"/>
        <v>C</v>
      </c>
      <c r="G45" s="19">
        <f>IF((COUNTA(T12:AC12)&gt;0),(ROUND((AVERAGE(T45:AD45)),0)),"")</f>
        <v>74</v>
      </c>
      <c r="H45" s="19" t="str">
        <f t="shared" si="2"/>
        <v>C</v>
      </c>
      <c r="I45" s="35">
        <v>2</v>
      </c>
      <c r="J4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5" s="19">
        <f t="shared" si="4"/>
        <v>78</v>
      </c>
      <c r="L45" s="19" t="str">
        <f t="shared" si="5"/>
        <v>B</v>
      </c>
      <c r="M45" s="19">
        <f t="shared" si="6"/>
        <v>78</v>
      </c>
      <c r="N45" s="19" t="str">
        <f t="shared" si="7"/>
        <v>B</v>
      </c>
      <c r="O45" s="35">
        <v>2</v>
      </c>
      <c r="P45" s="19" t="str">
        <f t="shared" si="8"/>
        <v>Sangat terampil dalam menyajikan dan menyelesaikan masalah yang berkaitan dengan fungsi logaritma</v>
      </c>
      <c r="Q45" s="19" t="str">
        <f t="shared" si="9"/>
        <v>B</v>
      </c>
      <c r="R45" s="19" t="str">
        <f t="shared" si="10"/>
        <v>B</v>
      </c>
      <c r="S45" s="18"/>
      <c r="T45" s="1">
        <v>83</v>
      </c>
      <c r="U45" s="1">
        <v>70</v>
      </c>
      <c r="V45" s="1">
        <v>70</v>
      </c>
      <c r="W45" s="1">
        <v>73</v>
      </c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47601</v>
      </c>
      <c r="C46" s="19" t="s">
        <v>103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6" s="19">
        <f t="shared" si="4"/>
        <v>84</v>
      </c>
      <c r="L46" s="19" t="str">
        <f t="shared" si="5"/>
        <v>B</v>
      </c>
      <c r="M46" s="19">
        <f t="shared" si="6"/>
        <v>84</v>
      </c>
      <c r="N46" s="19" t="str">
        <f t="shared" si="7"/>
        <v>B</v>
      </c>
      <c r="O46" s="35">
        <v>2</v>
      </c>
      <c r="P46" s="19" t="str">
        <f t="shared" si="8"/>
        <v>Sangat terampil dalam menyajikan dan menyelesaikan masalah yang berkaitan dengan fungsi logaritma</v>
      </c>
      <c r="Q46" s="19" t="str">
        <f t="shared" si="9"/>
        <v>A</v>
      </c>
      <c r="R46" s="19" t="str">
        <f t="shared" si="10"/>
        <v>A</v>
      </c>
      <c r="S46" s="18"/>
      <c r="T46" s="1">
        <v>73</v>
      </c>
      <c r="U46" s="1">
        <v>90</v>
      </c>
      <c r="V46" s="1">
        <v>85</v>
      </c>
      <c r="W46" s="1">
        <v>73</v>
      </c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/>
      <c r="G52" s="39" t="s">
        <v>105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106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/>
      <c r="G53" s="39" t="s">
        <v>108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109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110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111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113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115</v>
      </c>
      <c r="N57" s="18"/>
      <c r="O57" s="36"/>
      <c r="P57" s="18"/>
      <c r="Q57" s="18" t="s">
        <v>116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17" sqref="O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339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105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47618</v>
      </c>
      <c r="C11" s="19" t="s">
        <v>118</v>
      </c>
      <c r="D11" s="18"/>
      <c r="E11" s="19">
        <f t="shared" ref="E11:E50" si="0">IF((COUNTA(T11:AA11)&gt;0),(ROUND( AVERAGE(T11:AA11),0)),"")</f>
        <v>72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72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mendiskripsikan dan menentukan penyelesaian fungsi eksponensial namun perlu meningkatkan pemahaman  fungsi logaritma dengan penggunaan masalah kontekstual serta keterkaitannya</v>
      </c>
      <c r="K11" s="19">
        <f t="shared" ref="K11:K50" si="4">IF((COUNTA(AF11:AN11)&gt;0),AVERAGE(AF11:AN11),"")</f>
        <v>75</v>
      </c>
      <c r="L11" s="19" t="str">
        <f t="shared" ref="L11:L50" si="5">IF(AND(ISNUMBER(K11),K11&gt;=1), IF(K11&lt;=$FD$27,$FE$27,IF(K11&lt;=$FD$28,$FE$28,IF(K11&lt;=$FD$29,$FE$29,IF(K11&lt;=$FD$30,$FE$30,)))), "")</f>
        <v>C</v>
      </c>
      <c r="M11" s="19">
        <f t="shared" ref="M11:M50" si="6">IF((COUNTA(AF11:AO11)&gt;0),AVERAGE(AF11:AO11),"")</f>
        <v>75</v>
      </c>
      <c r="N11" s="19" t="str">
        <f t="shared" ref="N11:N50" si="7">IF(AND(ISNUMBER(M11),M11&gt;=1), IF(M11&lt;=$FD$27,$FE$27,IF(M11&lt;=$FD$28,$FE$28,IF(M11&lt;=$FD$29,$FE$29,IF(M11&lt;=$FD$30,$FE$30,)))), "")</f>
        <v>C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menyajikan dan menyelesaikan masalah yang berkaitan dengan fungsi logaritma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75</v>
      </c>
      <c r="U11" s="1">
        <v>80</v>
      </c>
      <c r="V11" s="1">
        <v>85</v>
      </c>
      <c r="W11" s="1">
        <v>49</v>
      </c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47634</v>
      </c>
      <c r="C12" s="19" t="s">
        <v>119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Sangat terampil dalam menyajikan dan menyelesaikan masalah yang berkaitan dengan fungsi eksponensial</v>
      </c>
      <c r="Q12" s="19" t="str">
        <f t="shared" si="9"/>
        <v>A</v>
      </c>
      <c r="R12" s="19" t="str">
        <f t="shared" si="10"/>
        <v>A</v>
      </c>
      <c r="S12" s="18"/>
      <c r="T12" s="1">
        <v>87</v>
      </c>
      <c r="U12" s="1">
        <v>80</v>
      </c>
      <c r="V12" s="1">
        <v>80</v>
      </c>
      <c r="W12" s="1">
        <v>58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47650</v>
      </c>
      <c r="C13" s="19" t="s">
        <v>120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2</v>
      </c>
      <c r="J1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Sangat terampil dalam menyajikan dan menyelesaikan masalah yang berkaitan dengan fungsi logaritma</v>
      </c>
      <c r="Q13" s="19" t="str">
        <f t="shared" si="9"/>
        <v>B</v>
      </c>
      <c r="R13" s="19" t="str">
        <f t="shared" si="10"/>
        <v>B</v>
      </c>
      <c r="S13" s="18"/>
      <c r="T13" s="1">
        <v>95</v>
      </c>
      <c r="U13" s="1">
        <v>65</v>
      </c>
      <c r="V13" s="1">
        <v>70</v>
      </c>
      <c r="W13" s="1">
        <v>73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8041</v>
      </c>
      <c r="FK13" s="74">
        <v>8051</v>
      </c>
    </row>
    <row r="14" spans="1:167" x14ac:dyDescent="0.25">
      <c r="A14" s="19">
        <v>4</v>
      </c>
      <c r="B14" s="19">
        <v>47666</v>
      </c>
      <c r="C14" s="19" t="s">
        <v>121</v>
      </c>
      <c r="D14" s="18"/>
      <c r="E14" s="19">
        <f t="shared" si="0"/>
        <v>75</v>
      </c>
      <c r="F14" s="19" t="str">
        <f t="shared" si="1"/>
        <v>C</v>
      </c>
      <c r="G14" s="19">
        <f>IF((COUNTA(T12:AC12)&gt;0),(ROUND((AVERAGE(T14:AD14)),0)),"")</f>
        <v>75</v>
      </c>
      <c r="H14" s="19" t="str">
        <f t="shared" si="2"/>
        <v>C</v>
      </c>
      <c r="I14" s="35">
        <v>2</v>
      </c>
      <c r="J14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2</v>
      </c>
      <c r="P14" s="19" t="str">
        <f t="shared" si="8"/>
        <v>Sangat terampil dalam menyajikan dan menyelesaikan masalah yang berkaitan dengan fungsi logaritma</v>
      </c>
      <c r="Q14" s="19" t="str">
        <f t="shared" si="9"/>
        <v>B</v>
      </c>
      <c r="R14" s="19" t="str">
        <f t="shared" si="10"/>
        <v>B</v>
      </c>
      <c r="S14" s="18"/>
      <c r="T14" s="1">
        <v>76</v>
      </c>
      <c r="U14" s="1">
        <v>80</v>
      </c>
      <c r="V14" s="1">
        <v>70</v>
      </c>
      <c r="W14" s="1">
        <v>73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47682</v>
      </c>
      <c r="C15" s="19" t="s">
        <v>122</v>
      </c>
      <c r="D15" s="18"/>
      <c r="E15" s="19">
        <f t="shared" si="0"/>
        <v>70</v>
      </c>
      <c r="F15" s="19" t="str">
        <f t="shared" si="1"/>
        <v>C</v>
      </c>
      <c r="G15" s="19">
        <f>IF((COUNTA(T12:AC12)&gt;0),(ROUND((AVERAGE(T15:AD15)),0)),"")</f>
        <v>70</v>
      </c>
      <c r="H15" s="19" t="str">
        <f t="shared" si="2"/>
        <v>C</v>
      </c>
      <c r="I15" s="35">
        <v>2</v>
      </c>
      <c r="J1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5" s="19">
        <f t="shared" si="4"/>
        <v>75</v>
      </c>
      <c r="L15" s="19" t="str">
        <f t="shared" si="5"/>
        <v>C</v>
      </c>
      <c r="M15" s="19">
        <f t="shared" si="6"/>
        <v>75</v>
      </c>
      <c r="N15" s="19" t="str">
        <f t="shared" si="7"/>
        <v>C</v>
      </c>
      <c r="O15" s="35">
        <v>2</v>
      </c>
      <c r="P15" s="19" t="str">
        <f t="shared" si="8"/>
        <v>Sangat terampil dalam menyajikan dan menyelesaikan masalah yang berkaitan dengan fungsi logaritma</v>
      </c>
      <c r="Q15" s="19" t="str">
        <f t="shared" si="9"/>
        <v>B</v>
      </c>
      <c r="R15" s="19" t="str">
        <f t="shared" si="10"/>
        <v>B</v>
      </c>
      <c r="S15" s="18"/>
      <c r="T15" s="1">
        <v>85</v>
      </c>
      <c r="U15" s="1">
        <v>70</v>
      </c>
      <c r="V15" s="1">
        <v>70</v>
      </c>
      <c r="W15" s="1">
        <v>55</v>
      </c>
      <c r="X15" s="1"/>
      <c r="Y15" s="1"/>
      <c r="Z15" s="1"/>
      <c r="AA15" s="1"/>
      <c r="AB15" s="1"/>
      <c r="AC15" s="1"/>
      <c r="AD15" s="1"/>
      <c r="AE15" s="18"/>
      <c r="AF15" s="1">
        <v>75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8042</v>
      </c>
      <c r="FK15" s="74">
        <v>8052</v>
      </c>
    </row>
    <row r="16" spans="1:167" x14ac:dyDescent="0.25">
      <c r="A16" s="19">
        <v>6</v>
      </c>
      <c r="B16" s="19">
        <v>47698</v>
      </c>
      <c r="C16" s="19" t="s">
        <v>123</v>
      </c>
      <c r="D16" s="18"/>
      <c r="E16" s="19">
        <f t="shared" si="0"/>
        <v>89</v>
      </c>
      <c r="F16" s="19" t="str">
        <f t="shared" si="1"/>
        <v>A</v>
      </c>
      <c r="G16" s="19">
        <f>IF((COUNTA(T12:AC12)&gt;0),(ROUND((AVERAGE(T16:AD16)),0)),"")</f>
        <v>89</v>
      </c>
      <c r="H16" s="19" t="str">
        <f t="shared" si="2"/>
        <v>A</v>
      </c>
      <c r="I16" s="35">
        <v>1</v>
      </c>
      <c r="J16" s="19" t="str">
        <f t="shared" si="3"/>
        <v>Memiliki kemampuan dalam mendiskripsikan dan menentukan penyelesaian fungsi eksponensial dan fungsi logaritma dengan penggunaan masalah kontekstual serta keterkaitannya</v>
      </c>
      <c r="K16" s="19">
        <f t="shared" si="4"/>
        <v>90</v>
      </c>
      <c r="L16" s="19" t="str">
        <f t="shared" si="5"/>
        <v>A</v>
      </c>
      <c r="M16" s="19">
        <f t="shared" si="6"/>
        <v>90</v>
      </c>
      <c r="N16" s="19" t="str">
        <f t="shared" si="7"/>
        <v>A</v>
      </c>
      <c r="O16" s="35">
        <v>1</v>
      </c>
      <c r="P16" s="19" t="str">
        <f t="shared" si="8"/>
        <v>Sangat terampil dalam menyajikan dan menyelesaikan masalah yang berkaitan dengan fungsi eksponensial</v>
      </c>
      <c r="Q16" s="19" t="str">
        <f t="shared" si="9"/>
        <v>A</v>
      </c>
      <c r="R16" s="19" t="str">
        <f t="shared" si="10"/>
        <v>A</v>
      </c>
      <c r="S16" s="18"/>
      <c r="T16" s="1">
        <v>95</v>
      </c>
      <c r="U16" s="1">
        <v>90</v>
      </c>
      <c r="V16" s="1">
        <v>90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47714</v>
      </c>
      <c r="C17" s="19" t="s">
        <v>124</v>
      </c>
      <c r="D17" s="18"/>
      <c r="E17" s="19">
        <f t="shared" si="0"/>
        <v>70</v>
      </c>
      <c r="F17" s="19" t="str">
        <f t="shared" si="1"/>
        <v>C</v>
      </c>
      <c r="G17" s="19">
        <f>IF((COUNTA(T12:AC12)&gt;0),(ROUND((AVERAGE(T17:AD17)),0)),"")</f>
        <v>70</v>
      </c>
      <c r="H17" s="19" t="str">
        <f t="shared" si="2"/>
        <v>C</v>
      </c>
      <c r="I17" s="35">
        <v>2</v>
      </c>
      <c r="J17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7" s="19">
        <f t="shared" si="4"/>
        <v>75</v>
      </c>
      <c r="L17" s="19" t="str">
        <f t="shared" si="5"/>
        <v>C</v>
      </c>
      <c r="M17" s="19">
        <f t="shared" si="6"/>
        <v>75</v>
      </c>
      <c r="N17" s="19" t="str">
        <f t="shared" si="7"/>
        <v>C</v>
      </c>
      <c r="O17" s="35">
        <v>2</v>
      </c>
      <c r="P17" s="19" t="str">
        <f t="shared" si="8"/>
        <v>Sangat terampil dalam menyajikan dan menyelesaikan masalah yang berkaitan dengan fungsi logaritma</v>
      </c>
      <c r="Q17" s="19" t="str">
        <f t="shared" si="9"/>
        <v>B</v>
      </c>
      <c r="R17" s="19" t="str">
        <f t="shared" si="10"/>
        <v>B</v>
      </c>
      <c r="S17" s="18"/>
      <c r="T17" s="1">
        <v>82</v>
      </c>
      <c r="U17" s="1">
        <v>80</v>
      </c>
      <c r="V17" s="1">
        <v>80</v>
      </c>
      <c r="W17" s="1">
        <v>37</v>
      </c>
      <c r="X17" s="1"/>
      <c r="Y17" s="1"/>
      <c r="Z17" s="1"/>
      <c r="AA17" s="1"/>
      <c r="AB17" s="1"/>
      <c r="AC17" s="1"/>
      <c r="AD17" s="1"/>
      <c r="AE17" s="18"/>
      <c r="AF17" s="1">
        <v>75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8043</v>
      </c>
      <c r="FK17" s="74">
        <v>8053</v>
      </c>
    </row>
    <row r="18" spans="1:167" x14ac:dyDescent="0.25">
      <c r="A18" s="19">
        <v>8</v>
      </c>
      <c r="B18" s="19">
        <v>47730</v>
      </c>
      <c r="C18" s="19" t="s">
        <v>125</v>
      </c>
      <c r="D18" s="18"/>
      <c r="E18" s="19">
        <f t="shared" si="0"/>
        <v>70</v>
      </c>
      <c r="F18" s="19" t="str">
        <f t="shared" si="1"/>
        <v>C</v>
      </c>
      <c r="G18" s="19">
        <f>IF((COUNTA(T12:AC12)&gt;0),(ROUND((AVERAGE(T18:AD18)),0)),"")</f>
        <v>70</v>
      </c>
      <c r="H18" s="19" t="str">
        <f t="shared" si="2"/>
        <v>C</v>
      </c>
      <c r="I18" s="35">
        <v>2</v>
      </c>
      <c r="J18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8" s="19">
        <f t="shared" si="4"/>
        <v>75</v>
      </c>
      <c r="L18" s="19" t="str">
        <f t="shared" si="5"/>
        <v>C</v>
      </c>
      <c r="M18" s="19">
        <f t="shared" si="6"/>
        <v>75</v>
      </c>
      <c r="N18" s="19" t="str">
        <f t="shared" si="7"/>
        <v>C</v>
      </c>
      <c r="O18" s="35">
        <v>2</v>
      </c>
      <c r="P18" s="19" t="str">
        <f t="shared" si="8"/>
        <v>Sangat terampil dalam menyajikan dan menyelesaikan masalah yang berkaitan dengan fungsi logaritma</v>
      </c>
      <c r="Q18" s="19" t="str">
        <f t="shared" si="9"/>
        <v>B</v>
      </c>
      <c r="R18" s="19" t="str">
        <f t="shared" si="10"/>
        <v>B</v>
      </c>
      <c r="S18" s="18"/>
      <c r="T18" s="1">
        <v>76</v>
      </c>
      <c r="U18" s="1">
        <v>70</v>
      </c>
      <c r="V18" s="1">
        <v>70</v>
      </c>
      <c r="W18" s="1">
        <v>64</v>
      </c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47746</v>
      </c>
      <c r="C19" s="19" t="s">
        <v>126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9" s="19">
        <f t="shared" si="4"/>
        <v>84</v>
      </c>
      <c r="L19" s="19" t="str">
        <f t="shared" si="5"/>
        <v>B</v>
      </c>
      <c r="M19" s="19">
        <f t="shared" si="6"/>
        <v>84</v>
      </c>
      <c r="N19" s="19" t="str">
        <f t="shared" si="7"/>
        <v>B</v>
      </c>
      <c r="O19" s="35">
        <v>2</v>
      </c>
      <c r="P19" s="19" t="str">
        <f t="shared" si="8"/>
        <v>Sangat terampil dalam menyajikan dan menyelesaikan masalah yang berkaitan dengan fungsi logaritma</v>
      </c>
      <c r="Q19" s="19" t="str">
        <f t="shared" si="9"/>
        <v>A</v>
      </c>
      <c r="R19" s="19" t="str">
        <f t="shared" si="10"/>
        <v>A</v>
      </c>
      <c r="S19" s="18"/>
      <c r="T19" s="1">
        <v>81</v>
      </c>
      <c r="U19" s="1">
        <v>80</v>
      </c>
      <c r="V19" s="1">
        <v>70</v>
      </c>
      <c r="W19" s="1">
        <v>82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8044</v>
      </c>
      <c r="FK19" s="74">
        <v>8054</v>
      </c>
    </row>
    <row r="20" spans="1:167" x14ac:dyDescent="0.25">
      <c r="A20" s="19">
        <v>10</v>
      </c>
      <c r="B20" s="19">
        <v>47762</v>
      </c>
      <c r="C20" s="19" t="s">
        <v>127</v>
      </c>
      <c r="D20" s="18"/>
      <c r="E20" s="19">
        <f t="shared" si="0"/>
        <v>91</v>
      </c>
      <c r="F20" s="19" t="str">
        <f t="shared" si="1"/>
        <v>A</v>
      </c>
      <c r="G20" s="19">
        <f>IF((COUNTA(T12:AC12)&gt;0),(ROUND((AVERAGE(T20:AD20)),0)),"")</f>
        <v>91</v>
      </c>
      <c r="H20" s="19" t="str">
        <f t="shared" si="2"/>
        <v>A</v>
      </c>
      <c r="I20" s="35">
        <v>1</v>
      </c>
      <c r="J20" s="19" t="str">
        <f t="shared" si="3"/>
        <v>Memiliki kemampuan dalam mendiskripsikan dan menentukan penyelesaian fungsi eksponensial dan fungsi logaritma dengan penggunaan masalah kontekstual serta keterkaitannya</v>
      </c>
      <c r="K20" s="19">
        <f t="shared" si="4"/>
        <v>84</v>
      </c>
      <c r="L20" s="19" t="str">
        <f t="shared" si="5"/>
        <v>B</v>
      </c>
      <c r="M20" s="19">
        <f t="shared" si="6"/>
        <v>84</v>
      </c>
      <c r="N20" s="19" t="str">
        <f t="shared" si="7"/>
        <v>B</v>
      </c>
      <c r="O20" s="35">
        <v>2</v>
      </c>
      <c r="P20" s="19" t="str">
        <f t="shared" si="8"/>
        <v>Sangat terampil dalam menyajikan dan menyelesaikan masalah yang berkaitan dengan fungsi logaritma</v>
      </c>
      <c r="Q20" s="19" t="str">
        <f t="shared" si="9"/>
        <v>A</v>
      </c>
      <c r="R20" s="19" t="str">
        <f t="shared" si="10"/>
        <v>A</v>
      </c>
      <c r="S20" s="18"/>
      <c r="T20" s="1">
        <v>80</v>
      </c>
      <c r="U20" s="1">
        <v>85</v>
      </c>
      <c r="V20" s="1">
        <v>100</v>
      </c>
      <c r="W20" s="1">
        <v>97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47778</v>
      </c>
      <c r="C21" s="19" t="s">
        <v>128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1" s="19">
        <f t="shared" si="4"/>
        <v>84</v>
      </c>
      <c r="L21" s="19" t="str">
        <f t="shared" si="5"/>
        <v>B</v>
      </c>
      <c r="M21" s="19">
        <f t="shared" si="6"/>
        <v>84</v>
      </c>
      <c r="N21" s="19" t="str">
        <f t="shared" si="7"/>
        <v>B</v>
      </c>
      <c r="O21" s="35">
        <v>2</v>
      </c>
      <c r="P21" s="19" t="str">
        <f t="shared" si="8"/>
        <v>Sangat terampil dalam menyajikan dan menyelesaikan masalah yang berkaitan dengan fungsi logaritma</v>
      </c>
      <c r="Q21" s="19" t="str">
        <f t="shared" si="9"/>
        <v>A</v>
      </c>
      <c r="R21" s="19" t="str">
        <f t="shared" si="10"/>
        <v>A</v>
      </c>
      <c r="S21" s="18"/>
      <c r="T21" s="1">
        <v>77</v>
      </c>
      <c r="U21" s="1">
        <v>85</v>
      </c>
      <c r="V21" s="1">
        <v>80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8045</v>
      </c>
      <c r="FK21" s="74">
        <v>8055</v>
      </c>
    </row>
    <row r="22" spans="1:167" x14ac:dyDescent="0.25">
      <c r="A22" s="19">
        <v>12</v>
      </c>
      <c r="B22" s="19">
        <v>47794</v>
      </c>
      <c r="C22" s="19" t="s">
        <v>129</v>
      </c>
      <c r="D22" s="18"/>
      <c r="E22" s="19">
        <f t="shared" si="0"/>
        <v>86</v>
      </c>
      <c r="F22" s="19" t="str">
        <f t="shared" si="1"/>
        <v>A</v>
      </c>
      <c r="G22" s="19">
        <f>IF((COUNTA(T12:AC12)&gt;0),(ROUND((AVERAGE(T22:AD22)),0)),"")</f>
        <v>86</v>
      </c>
      <c r="H22" s="19" t="str">
        <f t="shared" si="2"/>
        <v>A</v>
      </c>
      <c r="I22" s="35">
        <v>1</v>
      </c>
      <c r="J22" s="19" t="str">
        <f t="shared" si="3"/>
        <v>Memiliki kemampuan dalam mendiskripsikan dan menentukan penyelesaian fungsi eksponensial dan fungsi logaritma dengan penggunaan masalah kontekstual serta keterkaitannya</v>
      </c>
      <c r="K22" s="19">
        <f t="shared" si="4"/>
        <v>95</v>
      </c>
      <c r="L22" s="19" t="str">
        <f t="shared" si="5"/>
        <v>A</v>
      </c>
      <c r="M22" s="19">
        <f t="shared" si="6"/>
        <v>95</v>
      </c>
      <c r="N22" s="19" t="str">
        <f t="shared" si="7"/>
        <v>A</v>
      </c>
      <c r="O22" s="35">
        <v>1</v>
      </c>
      <c r="P22" s="19" t="str">
        <f t="shared" si="8"/>
        <v>Sangat terampil dalam menyajikan dan menyelesaikan masalah yang berkaitan dengan fungsi eksponensial</v>
      </c>
      <c r="Q22" s="19" t="str">
        <f t="shared" si="9"/>
        <v>A</v>
      </c>
      <c r="R22" s="19" t="str">
        <f t="shared" si="10"/>
        <v>A</v>
      </c>
      <c r="S22" s="18"/>
      <c r="T22" s="1">
        <v>97</v>
      </c>
      <c r="U22" s="1">
        <v>95</v>
      </c>
      <c r="V22" s="1">
        <v>80</v>
      </c>
      <c r="W22" s="1">
        <v>70</v>
      </c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47810</v>
      </c>
      <c r="C23" s="19" t="s">
        <v>130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Sangat terampil dalam menyajikan dan menyelesaikan masalah yang berkaitan dengan fungsi eksponensial</v>
      </c>
      <c r="Q23" s="19" t="str">
        <f t="shared" si="9"/>
        <v>A</v>
      </c>
      <c r="R23" s="19" t="str">
        <f t="shared" si="10"/>
        <v>A</v>
      </c>
      <c r="S23" s="18"/>
      <c r="T23" s="1">
        <v>75</v>
      </c>
      <c r="U23" s="1">
        <v>90</v>
      </c>
      <c r="V23" s="1">
        <v>75</v>
      </c>
      <c r="W23" s="1">
        <v>64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8046</v>
      </c>
      <c r="FK23" s="74">
        <v>8056</v>
      </c>
    </row>
    <row r="24" spans="1:167" x14ac:dyDescent="0.25">
      <c r="A24" s="19">
        <v>14</v>
      </c>
      <c r="B24" s="19">
        <v>47826</v>
      </c>
      <c r="C24" s="19" t="s">
        <v>131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dalam mendiskripsikan dan menentukan penyelesaian fungsi eksponensial dan fungsi logaritma dengan penggunaan masalah kontekstual serta keterkaitannya</v>
      </c>
      <c r="K24" s="19">
        <f t="shared" si="4"/>
        <v>88</v>
      </c>
      <c r="L24" s="19" t="str">
        <f t="shared" si="5"/>
        <v>A</v>
      </c>
      <c r="M24" s="19">
        <f t="shared" si="6"/>
        <v>88</v>
      </c>
      <c r="N24" s="19" t="str">
        <f t="shared" si="7"/>
        <v>A</v>
      </c>
      <c r="O24" s="35">
        <v>1</v>
      </c>
      <c r="P24" s="19" t="str">
        <f t="shared" si="8"/>
        <v>Sangat terampil dalam menyajikan dan menyelesaikan masalah yang berkaitan dengan fungsi eksponensial</v>
      </c>
      <c r="Q24" s="19" t="str">
        <f t="shared" si="9"/>
        <v>A</v>
      </c>
      <c r="R24" s="19" t="str">
        <f t="shared" si="10"/>
        <v>A</v>
      </c>
      <c r="S24" s="18"/>
      <c r="T24" s="1">
        <v>86</v>
      </c>
      <c r="U24" s="1">
        <v>90</v>
      </c>
      <c r="V24" s="1">
        <v>85</v>
      </c>
      <c r="W24" s="1">
        <v>79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47842</v>
      </c>
      <c r="C25" s="19" t="s">
        <v>132</v>
      </c>
      <c r="D25" s="18"/>
      <c r="E25" s="19">
        <f t="shared" si="0"/>
        <v>89</v>
      </c>
      <c r="F25" s="19" t="str">
        <f t="shared" si="1"/>
        <v>A</v>
      </c>
      <c r="G25" s="19">
        <f>IF((COUNTA(T12:AC12)&gt;0),(ROUND((AVERAGE(T25:AD25)),0)),"")</f>
        <v>89</v>
      </c>
      <c r="H25" s="19" t="str">
        <f t="shared" si="2"/>
        <v>A</v>
      </c>
      <c r="I25" s="35">
        <v>1</v>
      </c>
      <c r="J25" s="19" t="str">
        <f t="shared" si="3"/>
        <v>Memiliki kemampuan dalam mendiskripsikan dan menentukan penyelesaian fungsi eksponensial dan fungsi logaritma dengan penggunaan masalah kontekstual serta keterkaitannya</v>
      </c>
      <c r="K25" s="19">
        <f t="shared" si="4"/>
        <v>95</v>
      </c>
      <c r="L25" s="19" t="str">
        <f t="shared" si="5"/>
        <v>A</v>
      </c>
      <c r="M25" s="19">
        <f t="shared" si="6"/>
        <v>95</v>
      </c>
      <c r="N25" s="19" t="str">
        <f t="shared" si="7"/>
        <v>A</v>
      </c>
      <c r="O25" s="35">
        <v>1</v>
      </c>
      <c r="P25" s="19" t="str">
        <f t="shared" si="8"/>
        <v>Sangat terampil dalam menyajikan dan menyelesaikan masalah yang berkaitan dengan fungsi eksponensial</v>
      </c>
      <c r="Q25" s="19" t="str">
        <f t="shared" si="9"/>
        <v>A</v>
      </c>
      <c r="R25" s="19" t="str">
        <f t="shared" si="10"/>
        <v>A</v>
      </c>
      <c r="S25" s="18"/>
      <c r="T25" s="1">
        <v>100</v>
      </c>
      <c r="U25" s="1">
        <v>85</v>
      </c>
      <c r="V25" s="1">
        <v>85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95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82</v>
      </c>
      <c r="FD25" s="45"/>
      <c r="FE25" s="45"/>
      <c r="FG25" s="71">
        <v>7</v>
      </c>
      <c r="FH25" s="73"/>
      <c r="FI25" s="73"/>
      <c r="FJ25" s="74">
        <v>8047</v>
      </c>
      <c r="FK25" s="74">
        <v>8057</v>
      </c>
    </row>
    <row r="26" spans="1:167" x14ac:dyDescent="0.25">
      <c r="A26" s="19">
        <v>16</v>
      </c>
      <c r="B26" s="19">
        <v>47858</v>
      </c>
      <c r="C26" s="19" t="s">
        <v>133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Sangat terampil dalam menyajikan dan menyelesaikan masalah yang berkaitan dengan fungsi eksponensial</v>
      </c>
      <c r="Q26" s="19" t="str">
        <f t="shared" si="9"/>
        <v>A</v>
      </c>
      <c r="R26" s="19" t="str">
        <f t="shared" si="10"/>
        <v>A</v>
      </c>
      <c r="S26" s="18"/>
      <c r="T26" s="1">
        <v>97</v>
      </c>
      <c r="U26" s="1">
        <v>70</v>
      </c>
      <c r="V26" s="1">
        <v>80</v>
      </c>
      <c r="W26" s="1">
        <v>64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47874</v>
      </c>
      <c r="C27" s="19" t="s">
        <v>134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2</v>
      </c>
      <c r="J27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2</v>
      </c>
      <c r="P27" s="19" t="str">
        <f t="shared" si="8"/>
        <v>Sangat terampil dalam menyajikan dan menyelesaikan masalah yang berkaitan dengan fungsi logaritma</v>
      </c>
      <c r="Q27" s="19" t="str">
        <f t="shared" si="9"/>
        <v>B</v>
      </c>
      <c r="R27" s="19" t="str">
        <f t="shared" si="10"/>
        <v>B</v>
      </c>
      <c r="S27" s="18"/>
      <c r="T27" s="1">
        <v>87</v>
      </c>
      <c r="U27" s="1">
        <v>70</v>
      </c>
      <c r="V27" s="1">
        <v>75</v>
      </c>
      <c r="W27" s="1">
        <v>79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8048</v>
      </c>
      <c r="FK27" s="74">
        <v>8058</v>
      </c>
    </row>
    <row r="28" spans="1:167" x14ac:dyDescent="0.25">
      <c r="A28" s="19">
        <v>18</v>
      </c>
      <c r="B28" s="19">
        <v>47890</v>
      </c>
      <c r="C28" s="19" t="s">
        <v>135</v>
      </c>
      <c r="D28" s="18"/>
      <c r="E28" s="19">
        <f t="shared" si="0"/>
        <v>74</v>
      </c>
      <c r="F28" s="19" t="str">
        <f t="shared" si="1"/>
        <v>C</v>
      </c>
      <c r="G28" s="19">
        <f>IF((COUNTA(T12:AC12)&gt;0),(ROUND((AVERAGE(T28:AD28)),0)),"")</f>
        <v>74</v>
      </c>
      <c r="H28" s="19" t="str">
        <f t="shared" si="2"/>
        <v>C</v>
      </c>
      <c r="I28" s="35">
        <v>2</v>
      </c>
      <c r="J28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8" s="19">
        <f t="shared" si="4"/>
        <v>76</v>
      </c>
      <c r="L28" s="19" t="str">
        <f t="shared" si="5"/>
        <v>B</v>
      </c>
      <c r="M28" s="19">
        <f t="shared" si="6"/>
        <v>76</v>
      </c>
      <c r="N28" s="19" t="str">
        <f t="shared" si="7"/>
        <v>B</v>
      </c>
      <c r="O28" s="35">
        <v>2</v>
      </c>
      <c r="P28" s="19" t="str">
        <f t="shared" si="8"/>
        <v>Sangat terampil dalam menyajikan dan menyelesaikan masalah yang berkaitan dengan fungsi logaritma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85</v>
      </c>
      <c r="V28" s="1">
        <v>75</v>
      </c>
      <c r="W28" s="1">
        <v>55</v>
      </c>
      <c r="X28" s="1"/>
      <c r="Y28" s="1"/>
      <c r="Z28" s="1"/>
      <c r="AA28" s="1"/>
      <c r="AB28" s="1"/>
      <c r="AC28" s="1"/>
      <c r="AD28" s="1"/>
      <c r="AE28" s="18"/>
      <c r="AF28" s="1">
        <v>76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47906</v>
      </c>
      <c r="C29" s="19" t="s">
        <v>136</v>
      </c>
      <c r="D29" s="18"/>
      <c r="E29" s="19">
        <f t="shared" si="0"/>
        <v>74</v>
      </c>
      <c r="F29" s="19" t="str">
        <f t="shared" si="1"/>
        <v>C</v>
      </c>
      <c r="G29" s="19">
        <f>IF((COUNTA(T12:AC12)&gt;0),(ROUND((AVERAGE(T29:AD29)),0)),"")</f>
        <v>74</v>
      </c>
      <c r="H29" s="19" t="str">
        <f t="shared" si="2"/>
        <v>C</v>
      </c>
      <c r="I29" s="35">
        <v>2</v>
      </c>
      <c r="J29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9" s="19">
        <f t="shared" si="4"/>
        <v>84</v>
      </c>
      <c r="L29" s="19" t="str">
        <f t="shared" si="5"/>
        <v>B</v>
      </c>
      <c r="M29" s="19">
        <f t="shared" si="6"/>
        <v>84</v>
      </c>
      <c r="N29" s="19" t="str">
        <f t="shared" si="7"/>
        <v>B</v>
      </c>
      <c r="O29" s="35">
        <v>2</v>
      </c>
      <c r="P29" s="19" t="str">
        <f t="shared" si="8"/>
        <v>Sangat terampil dalam menyajikan dan menyelesaikan masalah yang berkaitan dengan fungsi logaritma</v>
      </c>
      <c r="Q29" s="19" t="str">
        <f t="shared" si="9"/>
        <v>A</v>
      </c>
      <c r="R29" s="19" t="str">
        <f t="shared" si="10"/>
        <v>A</v>
      </c>
      <c r="S29" s="18"/>
      <c r="T29" s="1">
        <v>84</v>
      </c>
      <c r="U29" s="1">
        <v>80</v>
      </c>
      <c r="V29" s="1">
        <v>75</v>
      </c>
      <c r="W29" s="1">
        <v>58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8049</v>
      </c>
      <c r="FK29" s="74">
        <v>8059</v>
      </c>
    </row>
    <row r="30" spans="1:167" x14ac:dyDescent="0.25">
      <c r="A30" s="19">
        <v>20</v>
      </c>
      <c r="B30" s="19">
        <v>47922</v>
      </c>
      <c r="C30" s="19" t="s">
        <v>137</v>
      </c>
      <c r="D30" s="18"/>
      <c r="E30" s="19">
        <f t="shared" si="0"/>
        <v>73</v>
      </c>
      <c r="F30" s="19" t="str">
        <f t="shared" si="1"/>
        <v>C</v>
      </c>
      <c r="G30" s="19">
        <f>IF((COUNTA(T12:AC12)&gt;0),(ROUND((AVERAGE(T30:AD30)),0)),"")</f>
        <v>73</v>
      </c>
      <c r="H30" s="19" t="str">
        <f t="shared" si="2"/>
        <v>C</v>
      </c>
      <c r="I30" s="35">
        <v>2</v>
      </c>
      <c r="J30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>Sangat terampil dalam menyajikan dan menyelesaikan masalah yang berkaitan dengan fungsi logaritma</v>
      </c>
      <c r="Q30" s="19" t="str">
        <f t="shared" si="9"/>
        <v>B</v>
      </c>
      <c r="R30" s="19" t="str">
        <f t="shared" si="10"/>
        <v>B</v>
      </c>
      <c r="S30" s="18"/>
      <c r="T30" s="1">
        <v>89</v>
      </c>
      <c r="U30" s="1">
        <v>65</v>
      </c>
      <c r="V30" s="1">
        <v>75</v>
      </c>
      <c r="W30" s="1">
        <v>64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47938</v>
      </c>
      <c r="C31" s="19" t="s">
        <v>138</v>
      </c>
      <c r="D31" s="18"/>
      <c r="E31" s="19">
        <f t="shared" si="0"/>
        <v>73</v>
      </c>
      <c r="F31" s="19" t="str">
        <f t="shared" si="1"/>
        <v>C</v>
      </c>
      <c r="G31" s="19">
        <f>IF((COUNTA(T12:AC12)&gt;0),(ROUND((AVERAGE(T31:AD31)),0)),"")</f>
        <v>73</v>
      </c>
      <c r="H31" s="19" t="str">
        <f t="shared" si="2"/>
        <v>C</v>
      </c>
      <c r="I31" s="35">
        <v>2</v>
      </c>
      <c r="J31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1" s="19">
        <f t="shared" si="4"/>
        <v>77</v>
      </c>
      <c r="L31" s="19" t="str">
        <f t="shared" si="5"/>
        <v>B</v>
      </c>
      <c r="M31" s="19">
        <f t="shared" si="6"/>
        <v>77</v>
      </c>
      <c r="N31" s="19" t="str">
        <f t="shared" si="7"/>
        <v>B</v>
      </c>
      <c r="O31" s="35">
        <v>2</v>
      </c>
      <c r="P31" s="19" t="str">
        <f t="shared" si="8"/>
        <v>Sangat terampil dalam menyajikan dan menyelesaikan masalah yang berkaitan dengan fungsi logaritma</v>
      </c>
      <c r="Q31" s="19" t="str">
        <f t="shared" si="9"/>
        <v>B</v>
      </c>
      <c r="R31" s="19" t="str">
        <f t="shared" si="10"/>
        <v>B</v>
      </c>
      <c r="S31" s="18"/>
      <c r="T31" s="1">
        <v>80</v>
      </c>
      <c r="U31" s="1">
        <v>70</v>
      </c>
      <c r="V31" s="1">
        <v>70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77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8050</v>
      </c>
      <c r="FK31" s="74">
        <v>8060</v>
      </c>
    </row>
    <row r="32" spans="1:167" x14ac:dyDescent="0.25">
      <c r="A32" s="19">
        <v>22</v>
      </c>
      <c r="B32" s="19">
        <v>47954</v>
      </c>
      <c r="C32" s="19" t="s">
        <v>139</v>
      </c>
      <c r="D32" s="18"/>
      <c r="E32" s="19">
        <f t="shared" si="0"/>
        <v>74</v>
      </c>
      <c r="F32" s="19" t="str">
        <f t="shared" si="1"/>
        <v>C</v>
      </c>
      <c r="G32" s="19">
        <f>IF((COUNTA(T12:AC12)&gt;0),(ROUND((AVERAGE(T32:AD32)),0)),"")</f>
        <v>74</v>
      </c>
      <c r="H32" s="19" t="str">
        <f t="shared" si="2"/>
        <v>C</v>
      </c>
      <c r="I32" s="35">
        <v>2</v>
      </c>
      <c r="J3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Sangat terampil dalam menyajikan dan menyelesaikan masalah yang berkaitan dengan fungsi eksponensial</v>
      </c>
      <c r="Q32" s="19" t="str">
        <f t="shared" si="9"/>
        <v>A</v>
      </c>
      <c r="R32" s="19" t="str">
        <f t="shared" si="10"/>
        <v>A</v>
      </c>
      <c r="S32" s="18"/>
      <c r="T32" s="1">
        <v>86</v>
      </c>
      <c r="U32" s="1">
        <v>80</v>
      </c>
      <c r="V32" s="1">
        <v>70</v>
      </c>
      <c r="W32" s="1">
        <v>61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47970</v>
      </c>
      <c r="C33" s="19" t="s">
        <v>140</v>
      </c>
      <c r="D33" s="18"/>
      <c r="E33" s="19">
        <f t="shared" si="0"/>
        <v>72</v>
      </c>
      <c r="F33" s="19" t="str">
        <f t="shared" si="1"/>
        <v>C</v>
      </c>
      <c r="G33" s="19">
        <f>IF((COUNTA(T12:AC12)&gt;0),(ROUND((AVERAGE(T33:AD33)),0)),"")</f>
        <v>72</v>
      </c>
      <c r="H33" s="19" t="str">
        <f t="shared" si="2"/>
        <v>C</v>
      </c>
      <c r="I33" s="35">
        <v>2</v>
      </c>
      <c r="J3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3" s="19">
        <f t="shared" si="4"/>
        <v>74</v>
      </c>
      <c r="L33" s="19" t="str">
        <f t="shared" si="5"/>
        <v>C</v>
      </c>
      <c r="M33" s="19">
        <f t="shared" si="6"/>
        <v>74</v>
      </c>
      <c r="N33" s="19" t="str">
        <f t="shared" si="7"/>
        <v>C</v>
      </c>
      <c r="O33" s="35">
        <v>2</v>
      </c>
      <c r="P33" s="19" t="str">
        <f t="shared" si="8"/>
        <v>Sangat terampil dalam menyajikan dan menyelesaikan masalah yang berkaitan dengan fungsi logaritma</v>
      </c>
      <c r="Q33" s="19" t="str">
        <f t="shared" si="9"/>
        <v>B</v>
      </c>
      <c r="R33" s="19" t="str">
        <f t="shared" si="10"/>
        <v>B</v>
      </c>
      <c r="S33" s="18"/>
      <c r="T33" s="1">
        <v>73</v>
      </c>
      <c r="U33" s="1">
        <v>70</v>
      </c>
      <c r="V33" s="1">
        <v>80</v>
      </c>
      <c r="W33" s="1">
        <v>64</v>
      </c>
      <c r="X33" s="1"/>
      <c r="Y33" s="1"/>
      <c r="Z33" s="1"/>
      <c r="AA33" s="1"/>
      <c r="AB33" s="1"/>
      <c r="AC33" s="1"/>
      <c r="AD33" s="1"/>
      <c r="AE33" s="18"/>
      <c r="AF33" s="1">
        <v>74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47986</v>
      </c>
      <c r="C34" s="19" t="s">
        <v>141</v>
      </c>
      <c r="D34" s="18"/>
      <c r="E34" s="19">
        <f t="shared" si="0"/>
        <v>75</v>
      </c>
      <c r="F34" s="19" t="str">
        <f t="shared" si="1"/>
        <v>C</v>
      </c>
      <c r="G34" s="19">
        <f>IF((COUNTA(T12:AC12)&gt;0),(ROUND((AVERAGE(T34:AD34)),0)),"")</f>
        <v>75</v>
      </c>
      <c r="H34" s="19" t="str">
        <f t="shared" si="2"/>
        <v>C</v>
      </c>
      <c r="I34" s="35">
        <v>2</v>
      </c>
      <c r="J34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4" s="19">
        <f t="shared" si="4"/>
        <v>78</v>
      </c>
      <c r="L34" s="19" t="str">
        <f t="shared" si="5"/>
        <v>B</v>
      </c>
      <c r="M34" s="19">
        <f t="shared" si="6"/>
        <v>78</v>
      </c>
      <c r="N34" s="19" t="str">
        <f t="shared" si="7"/>
        <v>B</v>
      </c>
      <c r="O34" s="35">
        <v>2</v>
      </c>
      <c r="P34" s="19" t="str">
        <f t="shared" si="8"/>
        <v>Sangat terampil dalam menyajikan dan menyelesaikan masalah yang berkaitan dengan fungsi logaritma</v>
      </c>
      <c r="Q34" s="19" t="str">
        <f t="shared" si="9"/>
        <v>A</v>
      </c>
      <c r="R34" s="19" t="str">
        <f t="shared" si="10"/>
        <v>A</v>
      </c>
      <c r="S34" s="18"/>
      <c r="T34" s="1">
        <v>70</v>
      </c>
      <c r="U34" s="1">
        <v>95</v>
      </c>
      <c r="V34" s="1">
        <v>75</v>
      </c>
      <c r="W34" s="1">
        <v>58</v>
      </c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48002</v>
      </c>
      <c r="C35" s="19" t="s">
        <v>142</v>
      </c>
      <c r="D35" s="18"/>
      <c r="E35" s="19">
        <f t="shared" si="0"/>
        <v>75</v>
      </c>
      <c r="F35" s="19" t="str">
        <f t="shared" si="1"/>
        <v>C</v>
      </c>
      <c r="G35" s="19">
        <f>IF((COUNTA(T12:AC12)&gt;0),(ROUND((AVERAGE(T35:AD35)),0)),"")</f>
        <v>75</v>
      </c>
      <c r="H35" s="19" t="str">
        <f t="shared" si="2"/>
        <v>C</v>
      </c>
      <c r="I35" s="35">
        <v>2</v>
      </c>
      <c r="J3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5" s="19">
        <f t="shared" si="4"/>
        <v>78</v>
      </c>
      <c r="L35" s="19" t="str">
        <f t="shared" si="5"/>
        <v>B</v>
      </c>
      <c r="M35" s="19">
        <f t="shared" si="6"/>
        <v>78</v>
      </c>
      <c r="N35" s="19" t="str">
        <f t="shared" si="7"/>
        <v>B</v>
      </c>
      <c r="O35" s="35">
        <v>2</v>
      </c>
      <c r="P35" s="19" t="str">
        <f t="shared" si="8"/>
        <v>Sangat terampil dalam menyajikan dan menyelesaikan masalah yang berkaitan dengan fungsi logaritma</v>
      </c>
      <c r="Q35" s="19" t="str">
        <f t="shared" si="9"/>
        <v>A</v>
      </c>
      <c r="R35" s="19" t="str">
        <f t="shared" si="10"/>
        <v>A</v>
      </c>
      <c r="S35" s="18"/>
      <c r="T35" s="1">
        <v>88</v>
      </c>
      <c r="U35" s="1">
        <v>75</v>
      </c>
      <c r="V35" s="1">
        <v>75</v>
      </c>
      <c r="W35" s="1">
        <v>61</v>
      </c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48018</v>
      </c>
      <c r="C36" s="19" t="s">
        <v>143</v>
      </c>
      <c r="D36" s="18"/>
      <c r="E36" s="19">
        <f t="shared" si="0"/>
        <v>91</v>
      </c>
      <c r="F36" s="19" t="str">
        <f t="shared" si="1"/>
        <v>A</v>
      </c>
      <c r="G36" s="19">
        <f>IF((COUNTA(T12:AC12)&gt;0),(ROUND((AVERAGE(T36:AD36)),0)),"")</f>
        <v>91</v>
      </c>
      <c r="H36" s="19" t="str">
        <f t="shared" si="2"/>
        <v>A</v>
      </c>
      <c r="I36" s="35">
        <v>1</v>
      </c>
      <c r="J36" s="19" t="str">
        <f t="shared" si="3"/>
        <v>Memiliki kemampuan dalam mendiskripsikan dan menentukan penyelesaian fungsi eksponensial dan fungsi logaritma dengan penggunaan masalah kontekstual serta keterkaitannya</v>
      </c>
      <c r="K36" s="19">
        <f t="shared" si="4"/>
        <v>92</v>
      </c>
      <c r="L36" s="19" t="str">
        <f t="shared" si="5"/>
        <v>A</v>
      </c>
      <c r="M36" s="19">
        <f t="shared" si="6"/>
        <v>92</v>
      </c>
      <c r="N36" s="19" t="str">
        <f t="shared" si="7"/>
        <v>A</v>
      </c>
      <c r="O36" s="35">
        <v>1</v>
      </c>
      <c r="P36" s="19" t="str">
        <f t="shared" si="8"/>
        <v>Sangat terampil dalam menyajikan dan menyelesaikan masalah yang berkaitan dengan fungsi eksponensial</v>
      </c>
      <c r="Q36" s="19" t="str">
        <f t="shared" si="9"/>
        <v>A</v>
      </c>
      <c r="R36" s="19" t="str">
        <f t="shared" si="10"/>
        <v>A</v>
      </c>
      <c r="S36" s="18"/>
      <c r="T36" s="1">
        <v>96</v>
      </c>
      <c r="U36" s="1">
        <v>90</v>
      </c>
      <c r="V36" s="1">
        <v>100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92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48034</v>
      </c>
      <c r="C37" s="19" t="s">
        <v>144</v>
      </c>
      <c r="D37" s="18"/>
      <c r="E37" s="19">
        <f t="shared" si="0"/>
        <v>72</v>
      </c>
      <c r="F37" s="19" t="str">
        <f t="shared" si="1"/>
        <v>C</v>
      </c>
      <c r="G37" s="19">
        <f>IF((COUNTA(T12:AC12)&gt;0),(ROUND((AVERAGE(T37:AD37)),0)),"")</f>
        <v>72</v>
      </c>
      <c r="H37" s="19" t="str">
        <f t="shared" si="2"/>
        <v>C</v>
      </c>
      <c r="I37" s="35">
        <v>2</v>
      </c>
      <c r="J37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7" s="19">
        <f t="shared" si="4"/>
        <v>75</v>
      </c>
      <c r="L37" s="19" t="str">
        <f t="shared" si="5"/>
        <v>C</v>
      </c>
      <c r="M37" s="19">
        <f t="shared" si="6"/>
        <v>75</v>
      </c>
      <c r="N37" s="19" t="str">
        <f t="shared" si="7"/>
        <v>C</v>
      </c>
      <c r="O37" s="35">
        <v>2</v>
      </c>
      <c r="P37" s="19" t="str">
        <f t="shared" si="8"/>
        <v>Sangat terampil dalam menyajikan dan menyelesaikan masalah yang berkaitan dengan fungsi logaritma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78</v>
      </c>
      <c r="V37" s="1">
        <v>85</v>
      </c>
      <c r="W37" s="1">
        <v>55</v>
      </c>
      <c r="X37" s="1"/>
      <c r="Y37" s="1"/>
      <c r="Z37" s="1"/>
      <c r="AA37" s="1"/>
      <c r="AB37" s="1"/>
      <c r="AC37" s="1"/>
      <c r="AD37" s="1"/>
      <c r="AE37" s="18"/>
      <c r="AF37" s="1">
        <v>75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48050</v>
      </c>
      <c r="C38" s="19" t="s">
        <v>145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2</v>
      </c>
      <c r="J38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8" s="19">
        <f t="shared" si="4"/>
        <v>76</v>
      </c>
      <c r="L38" s="19" t="str">
        <f t="shared" si="5"/>
        <v>B</v>
      </c>
      <c r="M38" s="19">
        <f t="shared" si="6"/>
        <v>76</v>
      </c>
      <c r="N38" s="19" t="str">
        <f t="shared" si="7"/>
        <v>B</v>
      </c>
      <c r="O38" s="35">
        <v>2</v>
      </c>
      <c r="P38" s="19" t="str">
        <f t="shared" si="8"/>
        <v>Sangat terampil dalam menyajikan dan menyelesaikan masalah yang berkaitan dengan fungsi logaritma</v>
      </c>
      <c r="Q38" s="19" t="str">
        <f t="shared" si="9"/>
        <v>B</v>
      </c>
      <c r="R38" s="19" t="str">
        <f t="shared" si="10"/>
        <v>B</v>
      </c>
      <c r="S38" s="18"/>
      <c r="T38" s="1">
        <v>74</v>
      </c>
      <c r="U38" s="1">
        <v>80</v>
      </c>
      <c r="V38" s="1">
        <v>75</v>
      </c>
      <c r="W38" s="1">
        <v>73</v>
      </c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48066</v>
      </c>
      <c r="C39" s="19" t="s">
        <v>146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2</v>
      </c>
      <c r="P39" s="19" t="str">
        <f t="shared" si="8"/>
        <v>Sangat terampil dalam menyajikan dan menyelesaikan masalah yang berkaitan dengan fungsi logaritma</v>
      </c>
      <c r="Q39" s="19" t="str">
        <f t="shared" si="9"/>
        <v>B</v>
      </c>
      <c r="R39" s="19" t="str">
        <f t="shared" si="10"/>
        <v>B</v>
      </c>
      <c r="S39" s="18"/>
      <c r="T39" s="1">
        <v>78</v>
      </c>
      <c r="U39" s="1">
        <v>80</v>
      </c>
      <c r="V39" s="1">
        <v>70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48082</v>
      </c>
      <c r="C40" s="19" t="s">
        <v>147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0" s="19">
        <f t="shared" si="4"/>
        <v>83</v>
      </c>
      <c r="L40" s="19" t="str">
        <f t="shared" si="5"/>
        <v>B</v>
      </c>
      <c r="M40" s="19">
        <f t="shared" si="6"/>
        <v>83</v>
      </c>
      <c r="N40" s="19" t="str">
        <f t="shared" si="7"/>
        <v>B</v>
      </c>
      <c r="O40" s="35">
        <v>2</v>
      </c>
      <c r="P40" s="19" t="str">
        <f t="shared" si="8"/>
        <v>Sangat terampil dalam menyajikan dan menyelesaikan masalah yang berkaitan dengan fungsi logaritma</v>
      </c>
      <c r="Q40" s="19" t="str">
        <f t="shared" si="9"/>
        <v>A</v>
      </c>
      <c r="R40" s="19" t="str">
        <f t="shared" si="10"/>
        <v>A</v>
      </c>
      <c r="S40" s="18"/>
      <c r="T40" s="1">
        <v>76</v>
      </c>
      <c r="U40" s="1">
        <v>90</v>
      </c>
      <c r="V40" s="1">
        <v>70</v>
      </c>
      <c r="W40" s="1">
        <v>88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48098</v>
      </c>
      <c r="C41" s="19" t="s">
        <v>148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Sangat terampil dalam menyajikan dan menyelesaikan masalah yang berkaitan dengan fungsi eksponensial</v>
      </c>
      <c r="Q41" s="19" t="str">
        <f t="shared" si="9"/>
        <v>A</v>
      </c>
      <c r="R41" s="19" t="str">
        <f t="shared" si="10"/>
        <v>A</v>
      </c>
      <c r="S41" s="18"/>
      <c r="T41" s="1">
        <v>86</v>
      </c>
      <c r="U41" s="1">
        <v>80</v>
      </c>
      <c r="V41" s="1">
        <v>75</v>
      </c>
      <c r="W41" s="1">
        <v>73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48114</v>
      </c>
      <c r="C42" s="19" t="s">
        <v>149</v>
      </c>
      <c r="D42" s="18"/>
      <c r="E42" s="19">
        <f t="shared" si="0"/>
        <v>74</v>
      </c>
      <c r="F42" s="19" t="str">
        <f t="shared" si="1"/>
        <v>C</v>
      </c>
      <c r="G42" s="19">
        <f>IF((COUNTA(T12:AC12)&gt;0),(ROUND((AVERAGE(T42:AD42)),0)),"")</f>
        <v>74</v>
      </c>
      <c r="H42" s="19" t="str">
        <f t="shared" si="2"/>
        <v>C</v>
      </c>
      <c r="I42" s="35">
        <v>2</v>
      </c>
      <c r="J4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Sangat terampil dalam menyajikan dan menyelesaikan masalah yang berkaitan dengan fungsi eksponensial</v>
      </c>
      <c r="Q42" s="19" t="str">
        <f t="shared" si="9"/>
        <v>A</v>
      </c>
      <c r="R42" s="19" t="str">
        <f t="shared" si="10"/>
        <v>A</v>
      </c>
      <c r="S42" s="18"/>
      <c r="T42" s="1">
        <v>95</v>
      </c>
      <c r="U42" s="1">
        <v>70</v>
      </c>
      <c r="V42" s="1">
        <v>70</v>
      </c>
      <c r="W42" s="1">
        <v>61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48130</v>
      </c>
      <c r="C43" s="19" t="s">
        <v>150</v>
      </c>
      <c r="D43" s="18"/>
      <c r="E43" s="19">
        <f t="shared" si="0"/>
        <v>88</v>
      </c>
      <c r="F43" s="19" t="str">
        <f t="shared" si="1"/>
        <v>A</v>
      </c>
      <c r="G43" s="19">
        <f>IF((COUNTA(T12:AC12)&gt;0),(ROUND((AVERAGE(T43:AD43)),0)),"")</f>
        <v>88</v>
      </c>
      <c r="H43" s="19" t="str">
        <f t="shared" si="2"/>
        <v>A</v>
      </c>
      <c r="I43" s="35">
        <v>1</v>
      </c>
      <c r="J43" s="19" t="str">
        <f t="shared" si="3"/>
        <v>Memiliki kemampuan dalam mendiskripsikan dan menentukan penyelesaian fungsi eksponensial dan fungsi logaritma dengan penggunaan masalah kontekstual serta keterkaitannya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Sangat terampil dalam menyajikan dan menyelesaikan masalah yang berkaitan dengan fungsi eksponensial</v>
      </c>
      <c r="Q43" s="19" t="str">
        <f t="shared" si="9"/>
        <v>A</v>
      </c>
      <c r="R43" s="19" t="str">
        <f t="shared" si="10"/>
        <v>A</v>
      </c>
      <c r="S43" s="18"/>
      <c r="T43" s="1">
        <v>95</v>
      </c>
      <c r="U43" s="1">
        <v>68</v>
      </c>
      <c r="V43" s="1">
        <v>95</v>
      </c>
      <c r="W43" s="1">
        <v>94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48146</v>
      </c>
      <c r="C44" s="19" t="s">
        <v>151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4" s="19">
        <f t="shared" si="4"/>
        <v>95</v>
      </c>
      <c r="L44" s="19" t="str">
        <f t="shared" si="5"/>
        <v>A</v>
      </c>
      <c r="M44" s="19">
        <f t="shared" si="6"/>
        <v>95</v>
      </c>
      <c r="N44" s="19" t="str">
        <f t="shared" si="7"/>
        <v>A</v>
      </c>
      <c r="O44" s="35">
        <v>1</v>
      </c>
      <c r="P44" s="19" t="str">
        <f t="shared" si="8"/>
        <v>Sangat terampil dalam menyajikan dan menyelesaikan masalah yang berkaitan dengan fungsi eksponensial</v>
      </c>
      <c r="Q44" s="19" t="str">
        <f t="shared" si="9"/>
        <v>A</v>
      </c>
      <c r="R44" s="19" t="str">
        <f t="shared" si="10"/>
        <v>A</v>
      </c>
      <c r="S44" s="18"/>
      <c r="T44" s="1">
        <v>92</v>
      </c>
      <c r="U44" s="1">
        <v>95</v>
      </c>
      <c r="V44" s="1">
        <v>75</v>
      </c>
      <c r="W44" s="1">
        <v>61</v>
      </c>
      <c r="X44" s="1"/>
      <c r="Y44" s="1"/>
      <c r="Z44" s="1"/>
      <c r="AA44" s="1"/>
      <c r="AB44" s="1"/>
      <c r="AC44" s="1"/>
      <c r="AD44" s="1"/>
      <c r="AE44" s="18"/>
      <c r="AF44" s="1">
        <v>95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/>
      <c r="G52" s="39" t="s">
        <v>105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106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/>
      <c r="G53" s="39" t="s">
        <v>108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109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110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111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113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115</v>
      </c>
      <c r="N57" s="18"/>
      <c r="O57" s="36"/>
      <c r="P57" s="18"/>
      <c r="Q57" s="18" t="s">
        <v>116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339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48162</v>
      </c>
      <c r="C11" s="19" t="s">
        <v>153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mendiskripsikan dan menentukan penyelesaian fungsi eksponensial namun perlu meningkatkan pemahaman  fungsi logaritma dengan penggunaan masalah kontekstual serta keterkaitannya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menyajikan dan menyelesaikan masalah yang berkaitan dengan fungsi logaritma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75</v>
      </c>
      <c r="U11" s="1">
        <v>80</v>
      </c>
      <c r="V11" s="1">
        <v>85</v>
      </c>
      <c r="W11" s="1">
        <v>88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48178</v>
      </c>
      <c r="C12" s="19" t="s">
        <v>154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2" s="19">
        <f t="shared" si="4"/>
        <v>95</v>
      </c>
      <c r="L12" s="19" t="str">
        <f t="shared" si="5"/>
        <v>A</v>
      </c>
      <c r="M12" s="19">
        <f t="shared" si="6"/>
        <v>95</v>
      </c>
      <c r="N12" s="19" t="str">
        <f t="shared" si="7"/>
        <v>A</v>
      </c>
      <c r="O12" s="35">
        <v>1</v>
      </c>
      <c r="P12" s="19" t="str">
        <f t="shared" si="8"/>
        <v>Sangat terampil dalam menyajikan dan menyelesaikan masalah yang berkaitan dengan fungsi eksponensial</v>
      </c>
      <c r="Q12" s="19" t="str">
        <f t="shared" si="9"/>
        <v>A</v>
      </c>
      <c r="R12" s="19" t="str">
        <f t="shared" si="10"/>
        <v>A</v>
      </c>
      <c r="S12" s="18"/>
      <c r="T12" s="1">
        <v>98</v>
      </c>
      <c r="U12" s="1">
        <v>85</v>
      </c>
      <c r="V12" s="1">
        <v>85</v>
      </c>
      <c r="W12" s="1">
        <v>64</v>
      </c>
      <c r="X12" s="1"/>
      <c r="Y12" s="1"/>
      <c r="Z12" s="1"/>
      <c r="AA12" s="1"/>
      <c r="AB12" s="1"/>
      <c r="AC12" s="1"/>
      <c r="AD12" s="1"/>
      <c r="AE12" s="18"/>
      <c r="AF12" s="1">
        <v>95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48194</v>
      </c>
      <c r="C13" s="19" t="s">
        <v>155</v>
      </c>
      <c r="D13" s="18"/>
      <c r="E13" s="19">
        <f t="shared" si="0"/>
        <v>72</v>
      </c>
      <c r="F13" s="19" t="str">
        <f t="shared" si="1"/>
        <v>C</v>
      </c>
      <c r="G13" s="19">
        <f>IF((COUNTA(T12:AC12)&gt;0),(ROUND((AVERAGE(T13:AD13)),0)),"")</f>
        <v>72</v>
      </c>
      <c r="H13" s="19" t="str">
        <f t="shared" si="2"/>
        <v>C</v>
      </c>
      <c r="I13" s="35">
        <v>2</v>
      </c>
      <c r="J1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3" s="19">
        <f t="shared" si="4"/>
        <v>75</v>
      </c>
      <c r="L13" s="19" t="str">
        <f t="shared" si="5"/>
        <v>C</v>
      </c>
      <c r="M13" s="19">
        <f t="shared" si="6"/>
        <v>75</v>
      </c>
      <c r="N13" s="19" t="str">
        <f t="shared" si="7"/>
        <v>C</v>
      </c>
      <c r="O13" s="35">
        <v>2</v>
      </c>
      <c r="P13" s="19" t="str">
        <f t="shared" si="8"/>
        <v>Sangat terampil dalam menyajikan dan menyelesaikan masalah yang berkaitan dengan fungsi logaritma</v>
      </c>
      <c r="Q13" s="19" t="str">
        <f t="shared" si="9"/>
        <v>B</v>
      </c>
      <c r="R13" s="19" t="str">
        <f t="shared" si="10"/>
        <v>B</v>
      </c>
      <c r="S13" s="18"/>
      <c r="T13" s="1">
        <v>75</v>
      </c>
      <c r="U13" s="1">
        <v>78</v>
      </c>
      <c r="V13" s="1">
        <v>80</v>
      </c>
      <c r="W13" s="1">
        <v>55</v>
      </c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8061</v>
      </c>
      <c r="FK13" s="74">
        <v>8071</v>
      </c>
    </row>
    <row r="14" spans="1:167" x14ac:dyDescent="0.25">
      <c r="A14" s="19">
        <v>4</v>
      </c>
      <c r="B14" s="19">
        <v>48210</v>
      </c>
      <c r="C14" s="19" t="s">
        <v>156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dalam mendiskripsikan dan menentukan penyelesaian fungsi eksponensial dan fungsi logaritma dengan penggunaan masalah kontekstual serta keterkaitannya</v>
      </c>
      <c r="K14" s="19">
        <f t="shared" si="4"/>
        <v>84</v>
      </c>
      <c r="L14" s="19" t="str">
        <f t="shared" si="5"/>
        <v>B</v>
      </c>
      <c r="M14" s="19">
        <f t="shared" si="6"/>
        <v>84</v>
      </c>
      <c r="N14" s="19" t="str">
        <f t="shared" si="7"/>
        <v>B</v>
      </c>
      <c r="O14" s="35">
        <v>2</v>
      </c>
      <c r="P14" s="19" t="str">
        <f t="shared" si="8"/>
        <v>Sangat terampil dalam menyajikan dan menyelesaikan masalah yang berkaitan dengan fungsi logaritma</v>
      </c>
      <c r="Q14" s="19" t="str">
        <f t="shared" si="9"/>
        <v>A</v>
      </c>
      <c r="R14" s="19" t="str">
        <f t="shared" si="10"/>
        <v>A</v>
      </c>
      <c r="S14" s="18"/>
      <c r="T14" s="1">
        <v>84</v>
      </c>
      <c r="U14" s="1">
        <v>80</v>
      </c>
      <c r="V14" s="1">
        <v>95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48226</v>
      </c>
      <c r="C15" s="19" t="s">
        <v>157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2</v>
      </c>
      <c r="P15" s="19" t="str">
        <f t="shared" si="8"/>
        <v>Sangat terampil dalam menyajikan dan menyelesaikan masalah yang berkaitan dengan fungsi logaritma</v>
      </c>
      <c r="Q15" s="19" t="str">
        <f t="shared" si="9"/>
        <v>B</v>
      </c>
      <c r="R15" s="19" t="str">
        <f t="shared" si="10"/>
        <v>B</v>
      </c>
      <c r="S15" s="18"/>
      <c r="T15" s="1">
        <v>78</v>
      </c>
      <c r="U15" s="1">
        <v>80</v>
      </c>
      <c r="V15" s="1">
        <v>75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8062</v>
      </c>
      <c r="FK15" s="74">
        <v>8072</v>
      </c>
    </row>
    <row r="16" spans="1:167" x14ac:dyDescent="0.25">
      <c r="A16" s="19">
        <v>6</v>
      </c>
      <c r="B16" s="19">
        <v>48242</v>
      </c>
      <c r="C16" s="19" t="s">
        <v>158</v>
      </c>
      <c r="D16" s="18"/>
      <c r="E16" s="19">
        <f t="shared" si="0"/>
        <v>70</v>
      </c>
      <c r="F16" s="19" t="str">
        <f t="shared" si="1"/>
        <v>C</v>
      </c>
      <c r="G16" s="19">
        <f>IF((COUNTA(T12:AC12)&gt;0),(ROUND((AVERAGE(T16:AD16)),0)),"")</f>
        <v>70</v>
      </c>
      <c r="H16" s="19" t="str">
        <f t="shared" si="2"/>
        <v>C</v>
      </c>
      <c r="I16" s="35">
        <v>2</v>
      </c>
      <c r="J16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6" s="19">
        <f t="shared" si="4"/>
        <v>70</v>
      </c>
      <c r="L16" s="19" t="str">
        <f t="shared" si="5"/>
        <v>C</v>
      </c>
      <c r="M16" s="19">
        <f t="shared" si="6"/>
        <v>70</v>
      </c>
      <c r="N16" s="19" t="str">
        <f t="shared" si="7"/>
        <v>C</v>
      </c>
      <c r="O16" s="35">
        <v>2</v>
      </c>
      <c r="P16" s="19" t="str">
        <f t="shared" si="8"/>
        <v>Sangat terampil dalam menyajikan dan menyelesaikan masalah yang berkaitan dengan fungsi logaritma</v>
      </c>
      <c r="Q16" s="19" t="str">
        <f t="shared" si="9"/>
        <v>B</v>
      </c>
      <c r="R16" s="19" t="str">
        <f t="shared" si="10"/>
        <v>B</v>
      </c>
      <c r="S16" s="18"/>
      <c r="T16" s="1">
        <v>78</v>
      </c>
      <c r="U16" s="1">
        <v>68</v>
      </c>
      <c r="V16" s="1">
        <v>60</v>
      </c>
      <c r="W16" s="1">
        <v>73</v>
      </c>
      <c r="X16" s="1"/>
      <c r="Y16" s="1"/>
      <c r="Z16" s="1"/>
      <c r="AA16" s="1"/>
      <c r="AB16" s="1"/>
      <c r="AC16" s="1"/>
      <c r="AD16" s="1"/>
      <c r="AE16" s="18"/>
      <c r="AF16" s="1">
        <v>70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48258</v>
      </c>
      <c r="C17" s="19" t="s">
        <v>159</v>
      </c>
      <c r="D17" s="18"/>
      <c r="E17" s="19">
        <f t="shared" si="0"/>
        <v>71</v>
      </c>
      <c r="F17" s="19" t="str">
        <f t="shared" si="1"/>
        <v>C</v>
      </c>
      <c r="G17" s="19">
        <f>IF((COUNTA(T12:AC12)&gt;0),(ROUND((AVERAGE(T17:AD17)),0)),"")</f>
        <v>71</v>
      </c>
      <c r="H17" s="19" t="str">
        <f t="shared" si="2"/>
        <v>C</v>
      </c>
      <c r="I17" s="35">
        <v>2</v>
      </c>
      <c r="J17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7" s="19">
        <f t="shared" si="4"/>
        <v>75</v>
      </c>
      <c r="L17" s="19" t="str">
        <f t="shared" si="5"/>
        <v>C</v>
      </c>
      <c r="M17" s="19">
        <f t="shared" si="6"/>
        <v>75</v>
      </c>
      <c r="N17" s="19" t="str">
        <f t="shared" si="7"/>
        <v>C</v>
      </c>
      <c r="O17" s="35">
        <v>2</v>
      </c>
      <c r="P17" s="19" t="str">
        <f t="shared" si="8"/>
        <v>Sangat terampil dalam menyajikan dan menyelesaikan masalah yang berkaitan dengan fungsi logaritma</v>
      </c>
      <c r="Q17" s="19" t="str">
        <f t="shared" si="9"/>
        <v>B</v>
      </c>
      <c r="R17" s="19" t="str">
        <f t="shared" si="10"/>
        <v>B</v>
      </c>
      <c r="S17" s="18"/>
      <c r="T17" s="1">
        <v>83</v>
      </c>
      <c r="U17" s="1">
        <v>65</v>
      </c>
      <c r="V17" s="1">
        <v>70</v>
      </c>
      <c r="W17" s="1">
        <v>67</v>
      </c>
      <c r="X17" s="1"/>
      <c r="Y17" s="1"/>
      <c r="Z17" s="1"/>
      <c r="AA17" s="1"/>
      <c r="AB17" s="1"/>
      <c r="AC17" s="1"/>
      <c r="AD17" s="1"/>
      <c r="AE17" s="18"/>
      <c r="AF17" s="1">
        <v>75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8063</v>
      </c>
      <c r="FK17" s="74">
        <v>8073</v>
      </c>
    </row>
    <row r="18" spans="1:167" x14ac:dyDescent="0.25">
      <c r="A18" s="19">
        <v>8</v>
      </c>
      <c r="B18" s="19">
        <v>48274</v>
      </c>
      <c r="C18" s="19" t="s">
        <v>160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8" s="19">
        <f t="shared" si="4"/>
        <v>81</v>
      </c>
      <c r="L18" s="19" t="str">
        <f t="shared" si="5"/>
        <v>B</v>
      </c>
      <c r="M18" s="19">
        <f t="shared" si="6"/>
        <v>81</v>
      </c>
      <c r="N18" s="19" t="str">
        <f t="shared" si="7"/>
        <v>B</v>
      </c>
      <c r="O18" s="35">
        <v>2</v>
      </c>
      <c r="P18" s="19" t="str">
        <f t="shared" si="8"/>
        <v>Sangat terampil dalam menyajikan dan menyelesaikan masalah yang berkaitan dengan fungsi logaritma</v>
      </c>
      <c r="Q18" s="19" t="str">
        <f t="shared" si="9"/>
        <v>B</v>
      </c>
      <c r="R18" s="19" t="str">
        <f t="shared" si="10"/>
        <v>B</v>
      </c>
      <c r="S18" s="18"/>
      <c r="T18" s="1">
        <v>78</v>
      </c>
      <c r="U18" s="1">
        <v>80</v>
      </c>
      <c r="V18" s="1">
        <v>90</v>
      </c>
      <c r="W18" s="1">
        <v>70</v>
      </c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48290</v>
      </c>
      <c r="C19" s="19" t="s">
        <v>161</v>
      </c>
      <c r="D19" s="18"/>
      <c r="E19" s="19">
        <f t="shared" si="0"/>
        <v>70</v>
      </c>
      <c r="F19" s="19" t="str">
        <f t="shared" si="1"/>
        <v>C</v>
      </c>
      <c r="G19" s="19">
        <f>IF((COUNTA(T12:AC12)&gt;0),(ROUND((AVERAGE(T19:AD19)),0)),"")</f>
        <v>70</v>
      </c>
      <c r="H19" s="19" t="str">
        <f t="shared" si="2"/>
        <v>C</v>
      </c>
      <c r="I19" s="35">
        <v>2</v>
      </c>
      <c r="J19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19" s="19">
        <f t="shared" si="4"/>
        <v>70</v>
      </c>
      <c r="L19" s="19" t="str">
        <f t="shared" si="5"/>
        <v>C</v>
      </c>
      <c r="M19" s="19">
        <f t="shared" si="6"/>
        <v>70</v>
      </c>
      <c r="N19" s="19" t="str">
        <f t="shared" si="7"/>
        <v>C</v>
      </c>
      <c r="O19" s="35">
        <v>2</v>
      </c>
      <c r="P19" s="19" t="str">
        <f t="shared" si="8"/>
        <v>Sangat terampil dalam menyajikan dan menyelesaikan masalah yang berkaitan dengan fungsi logaritma</v>
      </c>
      <c r="Q19" s="19" t="str">
        <f t="shared" si="9"/>
        <v>B</v>
      </c>
      <c r="R19" s="19" t="str">
        <f t="shared" si="10"/>
        <v>B</v>
      </c>
      <c r="S19" s="18"/>
      <c r="T19" s="1">
        <v>75</v>
      </c>
      <c r="U19" s="1">
        <v>70</v>
      </c>
      <c r="V19" s="1">
        <v>80</v>
      </c>
      <c r="W19" s="1">
        <v>55</v>
      </c>
      <c r="X19" s="1"/>
      <c r="Y19" s="1"/>
      <c r="Z19" s="1"/>
      <c r="AA19" s="1"/>
      <c r="AB19" s="1"/>
      <c r="AC19" s="1"/>
      <c r="AD19" s="1"/>
      <c r="AE19" s="18"/>
      <c r="AF19" s="1">
        <v>70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8064</v>
      </c>
      <c r="FK19" s="74">
        <v>8074</v>
      </c>
    </row>
    <row r="20" spans="1:167" x14ac:dyDescent="0.25">
      <c r="A20" s="19">
        <v>10</v>
      </c>
      <c r="B20" s="19">
        <v>48306</v>
      </c>
      <c r="C20" s="19" t="s">
        <v>162</v>
      </c>
      <c r="D20" s="18"/>
      <c r="E20" s="19">
        <f t="shared" si="0"/>
        <v>75</v>
      </c>
      <c r="F20" s="19" t="str">
        <f t="shared" si="1"/>
        <v>C</v>
      </c>
      <c r="G20" s="19">
        <f>IF((COUNTA(T12:AC12)&gt;0),(ROUND((AVERAGE(T20:AD20)),0)),"")</f>
        <v>75</v>
      </c>
      <c r="H20" s="19" t="str">
        <f t="shared" si="2"/>
        <v>C</v>
      </c>
      <c r="I20" s="35">
        <v>2</v>
      </c>
      <c r="J20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0" s="19">
        <f t="shared" si="4"/>
        <v>78</v>
      </c>
      <c r="L20" s="19" t="str">
        <f t="shared" si="5"/>
        <v>B</v>
      </c>
      <c r="M20" s="19">
        <f t="shared" si="6"/>
        <v>78</v>
      </c>
      <c r="N20" s="19" t="str">
        <f t="shared" si="7"/>
        <v>B</v>
      </c>
      <c r="O20" s="35">
        <v>2</v>
      </c>
      <c r="P20" s="19" t="str">
        <f t="shared" si="8"/>
        <v>Sangat terampil dalam menyajikan dan menyelesaikan masalah yang berkaitan dengan fungsi logaritma</v>
      </c>
      <c r="Q20" s="19" t="str">
        <f t="shared" si="9"/>
        <v>B</v>
      </c>
      <c r="R20" s="19" t="str">
        <f t="shared" si="10"/>
        <v>B</v>
      </c>
      <c r="S20" s="18"/>
      <c r="T20" s="1">
        <v>76</v>
      </c>
      <c r="U20" s="1">
        <v>75</v>
      </c>
      <c r="V20" s="1">
        <v>80</v>
      </c>
      <c r="W20" s="1">
        <v>67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48322</v>
      </c>
      <c r="C21" s="19" t="s">
        <v>163</v>
      </c>
      <c r="D21" s="18"/>
      <c r="E21" s="19">
        <f t="shared" si="0"/>
        <v>73</v>
      </c>
      <c r="F21" s="19" t="str">
        <f t="shared" si="1"/>
        <v>C</v>
      </c>
      <c r="G21" s="19">
        <f>IF((COUNTA(T12:AC12)&gt;0),(ROUND((AVERAGE(T21:AD21)),0)),"")</f>
        <v>73</v>
      </c>
      <c r="H21" s="19" t="str">
        <f t="shared" si="2"/>
        <v>C</v>
      </c>
      <c r="I21" s="35">
        <v>2</v>
      </c>
      <c r="J21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1" s="19">
        <f t="shared" si="4"/>
        <v>74</v>
      </c>
      <c r="L21" s="19" t="str">
        <f t="shared" si="5"/>
        <v>C</v>
      </c>
      <c r="M21" s="19">
        <f t="shared" si="6"/>
        <v>74</v>
      </c>
      <c r="N21" s="19" t="str">
        <f t="shared" si="7"/>
        <v>C</v>
      </c>
      <c r="O21" s="35">
        <v>2</v>
      </c>
      <c r="P21" s="19" t="str">
        <f t="shared" si="8"/>
        <v>Sangat terampil dalam menyajikan dan menyelesaikan masalah yang berkaitan dengan fungsi logaritma</v>
      </c>
      <c r="Q21" s="19" t="str">
        <f t="shared" si="9"/>
        <v>B</v>
      </c>
      <c r="R21" s="19" t="str">
        <f t="shared" si="10"/>
        <v>B</v>
      </c>
      <c r="S21" s="18"/>
      <c r="T21" s="1">
        <v>70</v>
      </c>
      <c r="U21" s="1">
        <v>70</v>
      </c>
      <c r="V21" s="1">
        <v>80</v>
      </c>
      <c r="W21" s="1">
        <v>70</v>
      </c>
      <c r="X21" s="1"/>
      <c r="Y21" s="1"/>
      <c r="Z21" s="1"/>
      <c r="AA21" s="1"/>
      <c r="AB21" s="1"/>
      <c r="AC21" s="1"/>
      <c r="AD21" s="1"/>
      <c r="AE21" s="18"/>
      <c r="AF21" s="1">
        <v>74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8065</v>
      </c>
      <c r="FK21" s="74">
        <v>8075</v>
      </c>
    </row>
    <row r="22" spans="1:167" x14ac:dyDescent="0.25">
      <c r="A22" s="19">
        <v>12</v>
      </c>
      <c r="B22" s="19">
        <v>48338</v>
      </c>
      <c r="C22" s="19" t="s">
        <v>164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2" s="19">
        <f t="shared" si="4"/>
        <v>86</v>
      </c>
      <c r="L22" s="19" t="str">
        <f t="shared" si="5"/>
        <v>A</v>
      </c>
      <c r="M22" s="19">
        <f t="shared" si="6"/>
        <v>86</v>
      </c>
      <c r="N22" s="19" t="str">
        <f t="shared" si="7"/>
        <v>A</v>
      </c>
      <c r="O22" s="35">
        <v>1</v>
      </c>
      <c r="P22" s="19" t="str">
        <f t="shared" si="8"/>
        <v>Sangat terampil dalam menyajikan dan menyelesaikan masalah yang berkaitan dengan fungsi eksponensial</v>
      </c>
      <c r="Q22" s="19" t="str">
        <f t="shared" si="9"/>
        <v>A</v>
      </c>
      <c r="R22" s="19" t="str">
        <f t="shared" si="10"/>
        <v>A</v>
      </c>
      <c r="S22" s="18"/>
      <c r="T22" s="1">
        <v>99</v>
      </c>
      <c r="U22" s="1">
        <v>70</v>
      </c>
      <c r="V22" s="1">
        <v>80</v>
      </c>
      <c r="W22" s="1">
        <v>65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48354</v>
      </c>
      <c r="C23" s="19" t="s">
        <v>165</v>
      </c>
      <c r="D23" s="18"/>
      <c r="E23" s="19">
        <f t="shared" si="0"/>
        <v>70</v>
      </c>
      <c r="F23" s="19" t="str">
        <f t="shared" si="1"/>
        <v>C</v>
      </c>
      <c r="G23" s="19">
        <f>IF((COUNTA(T12:AC12)&gt;0),(ROUND((AVERAGE(T23:AD23)),0)),"")</f>
        <v>70</v>
      </c>
      <c r="H23" s="19" t="str">
        <f t="shared" si="2"/>
        <v>C</v>
      </c>
      <c r="I23" s="35">
        <v>2</v>
      </c>
      <c r="J2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3" s="19">
        <f t="shared" si="4"/>
        <v>75</v>
      </c>
      <c r="L23" s="19" t="str">
        <f t="shared" si="5"/>
        <v>C</v>
      </c>
      <c r="M23" s="19">
        <f t="shared" si="6"/>
        <v>75</v>
      </c>
      <c r="N23" s="19" t="str">
        <f t="shared" si="7"/>
        <v>C</v>
      </c>
      <c r="O23" s="35">
        <v>2</v>
      </c>
      <c r="P23" s="19" t="str">
        <f t="shared" si="8"/>
        <v>Sangat terampil dalam menyajikan dan menyelesaikan masalah yang berkaitan dengan fungsi logaritma</v>
      </c>
      <c r="Q23" s="19" t="str">
        <f t="shared" si="9"/>
        <v>B</v>
      </c>
      <c r="R23" s="19" t="str">
        <f t="shared" si="10"/>
        <v>B</v>
      </c>
      <c r="S23" s="18"/>
      <c r="T23" s="1">
        <v>78</v>
      </c>
      <c r="U23" s="1">
        <v>70</v>
      </c>
      <c r="V23" s="1">
        <v>80</v>
      </c>
      <c r="W23" s="1">
        <v>52</v>
      </c>
      <c r="X23" s="1"/>
      <c r="Y23" s="1"/>
      <c r="Z23" s="1"/>
      <c r="AA23" s="1"/>
      <c r="AB23" s="1"/>
      <c r="AC23" s="1"/>
      <c r="AD23" s="1"/>
      <c r="AE23" s="18"/>
      <c r="AF23" s="1">
        <v>75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8066</v>
      </c>
      <c r="FK23" s="74">
        <v>8076</v>
      </c>
    </row>
    <row r="24" spans="1:167" x14ac:dyDescent="0.25">
      <c r="A24" s="19">
        <v>14</v>
      </c>
      <c r="B24" s="19">
        <v>48370</v>
      </c>
      <c r="C24" s="19" t="s">
        <v>166</v>
      </c>
      <c r="D24" s="18"/>
      <c r="E24" s="19">
        <f t="shared" si="0"/>
        <v>74</v>
      </c>
      <c r="F24" s="19" t="str">
        <f t="shared" si="1"/>
        <v>C</v>
      </c>
      <c r="G24" s="19">
        <f>IF((COUNTA(T12:AC12)&gt;0),(ROUND((AVERAGE(T24:AD24)),0)),"")</f>
        <v>74</v>
      </c>
      <c r="H24" s="19" t="str">
        <f t="shared" si="2"/>
        <v>C</v>
      </c>
      <c r="I24" s="35">
        <v>2</v>
      </c>
      <c r="J24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Sangat terampil dalam menyajikan dan menyelesaikan masalah yang berkaitan dengan fungsi logaritma</v>
      </c>
      <c r="Q24" s="19" t="str">
        <f t="shared" si="9"/>
        <v>B</v>
      </c>
      <c r="R24" s="19" t="str">
        <f t="shared" si="10"/>
        <v>B</v>
      </c>
      <c r="S24" s="18"/>
      <c r="T24" s="1">
        <v>88</v>
      </c>
      <c r="U24" s="1">
        <v>70</v>
      </c>
      <c r="V24" s="1">
        <v>80</v>
      </c>
      <c r="W24" s="1">
        <v>58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48386</v>
      </c>
      <c r="C25" s="19" t="s">
        <v>167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2</v>
      </c>
      <c r="J2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5" s="19">
        <f t="shared" si="4"/>
        <v>82</v>
      </c>
      <c r="L25" s="19" t="str">
        <f t="shared" si="5"/>
        <v>B</v>
      </c>
      <c r="M25" s="19">
        <f t="shared" si="6"/>
        <v>82</v>
      </c>
      <c r="N25" s="19" t="str">
        <f t="shared" si="7"/>
        <v>B</v>
      </c>
      <c r="O25" s="35">
        <v>2</v>
      </c>
      <c r="P25" s="19" t="str">
        <f t="shared" si="8"/>
        <v>Sangat terampil dalam menyajikan dan menyelesaikan masalah yang berkaitan dengan fungsi logaritma</v>
      </c>
      <c r="Q25" s="19" t="str">
        <f t="shared" si="9"/>
        <v>A</v>
      </c>
      <c r="R25" s="19" t="str">
        <f t="shared" si="10"/>
        <v>A</v>
      </c>
      <c r="S25" s="18"/>
      <c r="T25" s="1">
        <v>76</v>
      </c>
      <c r="U25" s="1">
        <v>90</v>
      </c>
      <c r="V25" s="1">
        <v>70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82</v>
      </c>
      <c r="FD25" s="45"/>
      <c r="FE25" s="45"/>
      <c r="FG25" s="71">
        <v>7</v>
      </c>
      <c r="FH25" s="73"/>
      <c r="FI25" s="73"/>
      <c r="FJ25" s="74">
        <v>8067</v>
      </c>
      <c r="FK25" s="74">
        <v>8077</v>
      </c>
    </row>
    <row r="26" spans="1:167" x14ac:dyDescent="0.25">
      <c r="A26" s="19">
        <v>16</v>
      </c>
      <c r="B26" s="19">
        <v>48402</v>
      </c>
      <c r="C26" s="19" t="s">
        <v>168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2</v>
      </c>
      <c r="J26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2</v>
      </c>
      <c r="P26" s="19" t="str">
        <f t="shared" si="8"/>
        <v>Sangat terampil dalam menyajikan dan menyelesaikan masalah yang berkaitan dengan fungsi logaritma</v>
      </c>
      <c r="Q26" s="19" t="str">
        <f t="shared" si="9"/>
        <v>A</v>
      </c>
      <c r="R26" s="19" t="str">
        <f t="shared" si="10"/>
        <v>A</v>
      </c>
      <c r="S26" s="18"/>
      <c r="T26" s="1">
        <v>72</v>
      </c>
      <c r="U26" s="1">
        <v>90</v>
      </c>
      <c r="V26" s="1">
        <v>80</v>
      </c>
      <c r="W26" s="1">
        <v>64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48418</v>
      </c>
      <c r="C27" s="19" t="s">
        <v>169</v>
      </c>
      <c r="D27" s="18"/>
      <c r="E27" s="19">
        <f t="shared" si="0"/>
        <v>74</v>
      </c>
      <c r="F27" s="19" t="str">
        <f t="shared" si="1"/>
        <v>C</v>
      </c>
      <c r="G27" s="19">
        <f>IF((COUNTA(T12:AC12)&gt;0),(ROUND((AVERAGE(T27:AD27)),0)),"")</f>
        <v>74</v>
      </c>
      <c r="H27" s="19" t="str">
        <f t="shared" si="2"/>
        <v>C</v>
      </c>
      <c r="I27" s="35">
        <v>2</v>
      </c>
      <c r="J27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7" s="19">
        <f t="shared" si="4"/>
        <v>74</v>
      </c>
      <c r="L27" s="19" t="str">
        <f t="shared" si="5"/>
        <v>C</v>
      </c>
      <c r="M27" s="19">
        <f t="shared" si="6"/>
        <v>74</v>
      </c>
      <c r="N27" s="19" t="str">
        <f t="shared" si="7"/>
        <v>C</v>
      </c>
      <c r="O27" s="35">
        <v>2</v>
      </c>
      <c r="P27" s="19" t="str">
        <f t="shared" si="8"/>
        <v>Sangat terampil dalam menyajikan dan menyelesaikan masalah yang berkaitan dengan fungsi logaritma</v>
      </c>
      <c r="Q27" s="19" t="str">
        <f t="shared" si="9"/>
        <v>B</v>
      </c>
      <c r="R27" s="19" t="str">
        <f t="shared" si="10"/>
        <v>B</v>
      </c>
      <c r="S27" s="18"/>
      <c r="T27" s="1">
        <v>74</v>
      </c>
      <c r="U27" s="1">
        <v>70</v>
      </c>
      <c r="V27" s="1">
        <v>75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74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8068</v>
      </c>
      <c r="FK27" s="74">
        <v>8078</v>
      </c>
    </row>
    <row r="28" spans="1:167" x14ac:dyDescent="0.25">
      <c r="A28" s="19">
        <v>18</v>
      </c>
      <c r="B28" s="19">
        <v>48434</v>
      </c>
      <c r="C28" s="19" t="s">
        <v>170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2</v>
      </c>
      <c r="J28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2</v>
      </c>
      <c r="P28" s="19" t="str">
        <f t="shared" si="8"/>
        <v>Sangat terampil dalam menyajikan dan menyelesaikan masalah yang berkaitan dengan fungsi logaritma</v>
      </c>
      <c r="Q28" s="19" t="str">
        <f t="shared" si="9"/>
        <v>B</v>
      </c>
      <c r="R28" s="19" t="str">
        <f t="shared" si="10"/>
        <v>B</v>
      </c>
      <c r="S28" s="18"/>
      <c r="T28" s="1">
        <v>78</v>
      </c>
      <c r="U28" s="1">
        <v>80</v>
      </c>
      <c r="V28" s="1">
        <v>85</v>
      </c>
      <c r="W28" s="1">
        <v>73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48450</v>
      </c>
      <c r="C29" s="19" t="s">
        <v>171</v>
      </c>
      <c r="D29" s="18"/>
      <c r="E29" s="19">
        <f t="shared" si="0"/>
        <v>74</v>
      </c>
      <c r="F29" s="19" t="str">
        <f t="shared" si="1"/>
        <v>C</v>
      </c>
      <c r="G29" s="19">
        <f>IF((COUNTA(T12:AC12)&gt;0),(ROUND((AVERAGE(T29:AD29)),0)),"")</f>
        <v>74</v>
      </c>
      <c r="H29" s="19" t="str">
        <f t="shared" si="2"/>
        <v>C</v>
      </c>
      <c r="I29" s="35">
        <v>2</v>
      </c>
      <c r="J29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2</v>
      </c>
      <c r="P29" s="19" t="str">
        <f t="shared" si="8"/>
        <v>Sangat terampil dalam menyajikan dan menyelesaikan masalah yang berkaitan dengan fungsi logaritma</v>
      </c>
      <c r="Q29" s="19" t="str">
        <f t="shared" si="9"/>
        <v>B</v>
      </c>
      <c r="R29" s="19" t="str">
        <f t="shared" si="10"/>
        <v>B</v>
      </c>
      <c r="S29" s="18"/>
      <c r="T29" s="1">
        <v>76</v>
      </c>
      <c r="U29" s="1">
        <v>80</v>
      </c>
      <c r="V29" s="1">
        <v>70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8069</v>
      </c>
      <c r="FK29" s="74">
        <v>8079</v>
      </c>
    </row>
    <row r="30" spans="1:167" x14ac:dyDescent="0.25">
      <c r="A30" s="19">
        <v>20</v>
      </c>
      <c r="B30" s="19">
        <v>48482</v>
      </c>
      <c r="C30" s="19" t="s">
        <v>172</v>
      </c>
      <c r="D30" s="18"/>
      <c r="E30" s="19">
        <f t="shared" si="0"/>
        <v>72</v>
      </c>
      <c r="F30" s="19" t="str">
        <f t="shared" si="1"/>
        <v>C</v>
      </c>
      <c r="G30" s="19">
        <f>IF((COUNTA(T12:AC12)&gt;0),(ROUND((AVERAGE(T30:AD30)),0)),"")</f>
        <v>72</v>
      </c>
      <c r="H30" s="19" t="str">
        <f t="shared" si="2"/>
        <v>C</v>
      </c>
      <c r="I30" s="35">
        <v>2</v>
      </c>
      <c r="J30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0" s="19">
        <f t="shared" si="4"/>
        <v>74</v>
      </c>
      <c r="L30" s="19" t="str">
        <f t="shared" si="5"/>
        <v>C</v>
      </c>
      <c r="M30" s="19">
        <f t="shared" si="6"/>
        <v>74</v>
      </c>
      <c r="N30" s="19" t="str">
        <f t="shared" si="7"/>
        <v>C</v>
      </c>
      <c r="O30" s="35">
        <v>2</v>
      </c>
      <c r="P30" s="19" t="str">
        <f t="shared" si="8"/>
        <v>Sangat terampil dalam menyajikan dan menyelesaikan masalah yang berkaitan dengan fungsi logaritma</v>
      </c>
      <c r="Q30" s="19" t="str">
        <f t="shared" si="9"/>
        <v>B</v>
      </c>
      <c r="R30" s="19" t="str">
        <f t="shared" si="10"/>
        <v>B</v>
      </c>
      <c r="S30" s="18"/>
      <c r="T30" s="1">
        <v>70</v>
      </c>
      <c r="U30" s="1">
        <v>80</v>
      </c>
      <c r="V30" s="1">
        <v>75</v>
      </c>
      <c r="W30" s="1">
        <v>61</v>
      </c>
      <c r="X30" s="1"/>
      <c r="Y30" s="1"/>
      <c r="Z30" s="1"/>
      <c r="AA30" s="1"/>
      <c r="AB30" s="1"/>
      <c r="AC30" s="1"/>
      <c r="AD30" s="1"/>
      <c r="AE30" s="18"/>
      <c r="AF30" s="1">
        <v>74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48466</v>
      </c>
      <c r="C31" s="19" t="s">
        <v>173</v>
      </c>
      <c r="D31" s="18"/>
      <c r="E31" s="19">
        <f t="shared" si="0"/>
        <v>70</v>
      </c>
      <c r="F31" s="19" t="str">
        <f t="shared" si="1"/>
        <v>C</v>
      </c>
      <c r="G31" s="19">
        <f>IF((COUNTA(T12:AC12)&gt;0),(ROUND((AVERAGE(T31:AD31)),0)),"")</f>
        <v>70</v>
      </c>
      <c r="H31" s="19" t="str">
        <f t="shared" si="2"/>
        <v>C</v>
      </c>
      <c r="I31" s="35">
        <v>2</v>
      </c>
      <c r="J31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1" s="19">
        <f t="shared" si="4"/>
        <v>72</v>
      </c>
      <c r="L31" s="19" t="str">
        <f t="shared" si="5"/>
        <v>C</v>
      </c>
      <c r="M31" s="19">
        <f t="shared" si="6"/>
        <v>72</v>
      </c>
      <c r="N31" s="19" t="str">
        <f t="shared" si="7"/>
        <v>C</v>
      </c>
      <c r="O31" s="35">
        <v>2</v>
      </c>
      <c r="P31" s="19" t="str">
        <f t="shared" si="8"/>
        <v>Sangat terampil dalam menyajikan dan menyelesaikan masalah yang berkaitan dengan fungsi logaritma</v>
      </c>
      <c r="Q31" s="19" t="str">
        <f t="shared" si="9"/>
        <v>B</v>
      </c>
      <c r="R31" s="19" t="str">
        <f t="shared" si="10"/>
        <v>B</v>
      </c>
      <c r="S31" s="18"/>
      <c r="T31" s="1">
        <v>75</v>
      </c>
      <c r="U31" s="1">
        <v>75</v>
      </c>
      <c r="V31" s="1">
        <v>70</v>
      </c>
      <c r="W31" s="1">
        <v>61</v>
      </c>
      <c r="X31" s="1"/>
      <c r="Y31" s="1"/>
      <c r="Z31" s="1"/>
      <c r="AA31" s="1"/>
      <c r="AB31" s="1"/>
      <c r="AC31" s="1"/>
      <c r="AD31" s="1"/>
      <c r="AE31" s="18"/>
      <c r="AF31" s="1">
        <v>72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8070</v>
      </c>
      <c r="FK31" s="74">
        <v>8080</v>
      </c>
    </row>
    <row r="32" spans="1:167" x14ac:dyDescent="0.25">
      <c r="A32" s="19">
        <v>22</v>
      </c>
      <c r="B32" s="19">
        <v>48498</v>
      </c>
      <c r="C32" s="19" t="s">
        <v>174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2</v>
      </c>
      <c r="J3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2" s="19">
        <f t="shared" si="4"/>
        <v>94</v>
      </c>
      <c r="L32" s="19" t="str">
        <f t="shared" si="5"/>
        <v>A</v>
      </c>
      <c r="M32" s="19">
        <f t="shared" si="6"/>
        <v>94</v>
      </c>
      <c r="N32" s="19" t="str">
        <f t="shared" si="7"/>
        <v>A</v>
      </c>
      <c r="O32" s="35">
        <v>1</v>
      </c>
      <c r="P32" s="19" t="str">
        <f t="shared" si="8"/>
        <v>Sangat terampil dalam menyajikan dan menyelesaikan masalah yang berkaitan dengan fungsi eksponensial</v>
      </c>
      <c r="Q32" s="19" t="str">
        <f t="shared" si="9"/>
        <v>A</v>
      </c>
      <c r="R32" s="19" t="str">
        <f t="shared" si="10"/>
        <v>A</v>
      </c>
      <c r="S32" s="18"/>
      <c r="T32" s="1">
        <v>98</v>
      </c>
      <c r="U32" s="1">
        <v>85</v>
      </c>
      <c r="V32" s="1">
        <v>75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94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48514</v>
      </c>
      <c r="C33" s="19" t="s">
        <v>175</v>
      </c>
      <c r="D33" s="18"/>
      <c r="E33" s="19">
        <f t="shared" si="0"/>
        <v>72</v>
      </c>
      <c r="F33" s="19" t="str">
        <f t="shared" si="1"/>
        <v>C</v>
      </c>
      <c r="G33" s="19">
        <f>IF((COUNTA(T12:AC12)&gt;0),(ROUND((AVERAGE(T33:AD33)),0)),"")</f>
        <v>72</v>
      </c>
      <c r="H33" s="19" t="str">
        <f t="shared" si="2"/>
        <v>C</v>
      </c>
      <c r="I33" s="35">
        <v>2</v>
      </c>
      <c r="J3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3" s="19">
        <f t="shared" si="4"/>
        <v>73</v>
      </c>
      <c r="L33" s="19" t="str">
        <f t="shared" si="5"/>
        <v>C</v>
      </c>
      <c r="M33" s="19">
        <f t="shared" si="6"/>
        <v>73</v>
      </c>
      <c r="N33" s="19" t="str">
        <f t="shared" si="7"/>
        <v>C</v>
      </c>
      <c r="O33" s="35">
        <v>2</v>
      </c>
      <c r="P33" s="19" t="str">
        <f t="shared" si="8"/>
        <v>Sangat terampil dalam menyajikan dan menyelesaikan masalah yang berkaitan dengan fungsi logaritma</v>
      </c>
      <c r="Q33" s="19" t="str">
        <f t="shared" si="9"/>
        <v>B</v>
      </c>
      <c r="R33" s="19" t="str">
        <f t="shared" si="10"/>
        <v>B</v>
      </c>
      <c r="S33" s="18"/>
      <c r="T33" s="1">
        <v>74</v>
      </c>
      <c r="U33" s="1">
        <v>70</v>
      </c>
      <c r="V33" s="1">
        <v>75</v>
      </c>
      <c r="W33" s="1">
        <v>70</v>
      </c>
      <c r="X33" s="1"/>
      <c r="Y33" s="1"/>
      <c r="Z33" s="1"/>
      <c r="AA33" s="1"/>
      <c r="AB33" s="1"/>
      <c r="AC33" s="1"/>
      <c r="AD33" s="1"/>
      <c r="AE33" s="18"/>
      <c r="AF33" s="1">
        <v>73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48530</v>
      </c>
      <c r="C34" s="19" t="s">
        <v>176</v>
      </c>
      <c r="D34" s="18"/>
      <c r="E34" s="19">
        <f t="shared" si="0"/>
        <v>72</v>
      </c>
      <c r="F34" s="19" t="str">
        <f t="shared" si="1"/>
        <v>C</v>
      </c>
      <c r="G34" s="19">
        <f>IF((COUNTA(T12:AC12)&gt;0),(ROUND((AVERAGE(T34:AD34)),0)),"")</f>
        <v>72</v>
      </c>
      <c r="H34" s="19" t="str">
        <f t="shared" si="2"/>
        <v>C</v>
      </c>
      <c r="I34" s="35">
        <v>2</v>
      </c>
      <c r="J34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2</v>
      </c>
      <c r="P34" s="19" t="str">
        <f t="shared" si="8"/>
        <v>Sangat terampil dalam menyajikan dan menyelesaikan masalah yang berkaitan dengan fungsi logaritma</v>
      </c>
      <c r="Q34" s="19" t="str">
        <f t="shared" si="9"/>
        <v>B</v>
      </c>
      <c r="R34" s="19" t="str">
        <f t="shared" si="10"/>
        <v>B</v>
      </c>
      <c r="S34" s="18"/>
      <c r="T34" s="1">
        <v>82</v>
      </c>
      <c r="U34" s="1">
        <v>75</v>
      </c>
      <c r="V34" s="1">
        <v>70</v>
      </c>
      <c r="W34" s="1">
        <v>61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48546</v>
      </c>
      <c r="C35" s="19" t="s">
        <v>177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Sangat terampil dalam menyajikan dan menyelesaikan masalah yang berkaitan dengan fungsi eksponensial</v>
      </c>
      <c r="Q35" s="19" t="str">
        <f t="shared" si="9"/>
        <v>A</v>
      </c>
      <c r="R35" s="19" t="str">
        <f t="shared" si="10"/>
        <v>A</v>
      </c>
      <c r="S35" s="18"/>
      <c r="T35" s="1">
        <v>98</v>
      </c>
      <c r="U35" s="1">
        <v>70</v>
      </c>
      <c r="V35" s="1">
        <v>75</v>
      </c>
      <c r="W35" s="1">
        <v>67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48562</v>
      </c>
      <c r="C36" s="19" t="s">
        <v>178</v>
      </c>
      <c r="D36" s="18"/>
      <c r="E36" s="19">
        <f t="shared" si="0"/>
        <v>72</v>
      </c>
      <c r="F36" s="19" t="str">
        <f t="shared" si="1"/>
        <v>C</v>
      </c>
      <c r="G36" s="19">
        <f>IF((COUNTA(T12:AC12)&gt;0),(ROUND((AVERAGE(T36:AD36)),0)),"")</f>
        <v>72</v>
      </c>
      <c r="H36" s="19" t="str">
        <f t="shared" si="2"/>
        <v>C</v>
      </c>
      <c r="I36" s="35">
        <v>2</v>
      </c>
      <c r="J36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6" s="19">
        <f t="shared" si="4"/>
        <v>75</v>
      </c>
      <c r="L36" s="19" t="str">
        <f t="shared" si="5"/>
        <v>C</v>
      </c>
      <c r="M36" s="19">
        <f t="shared" si="6"/>
        <v>75</v>
      </c>
      <c r="N36" s="19" t="str">
        <f t="shared" si="7"/>
        <v>C</v>
      </c>
      <c r="O36" s="35">
        <v>2</v>
      </c>
      <c r="P36" s="19" t="str">
        <f t="shared" si="8"/>
        <v>Sangat terampil dalam menyajikan dan menyelesaikan masalah yang berkaitan dengan fungsi logaritma</v>
      </c>
      <c r="Q36" s="19" t="str">
        <f t="shared" si="9"/>
        <v>B</v>
      </c>
      <c r="R36" s="19" t="str">
        <f t="shared" si="10"/>
        <v>B</v>
      </c>
      <c r="S36" s="18"/>
      <c r="T36" s="1">
        <v>74</v>
      </c>
      <c r="U36" s="1">
        <v>75</v>
      </c>
      <c r="V36" s="1">
        <v>85</v>
      </c>
      <c r="W36" s="1">
        <v>55</v>
      </c>
      <c r="X36" s="1"/>
      <c r="Y36" s="1"/>
      <c r="Z36" s="1"/>
      <c r="AA36" s="1"/>
      <c r="AB36" s="1"/>
      <c r="AC36" s="1"/>
      <c r="AD36" s="1"/>
      <c r="AE36" s="18"/>
      <c r="AF36" s="1">
        <v>75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48578</v>
      </c>
      <c r="C37" s="19" t="s">
        <v>179</v>
      </c>
      <c r="D37" s="18"/>
      <c r="E37" s="19">
        <f t="shared" si="0"/>
        <v>75</v>
      </c>
      <c r="F37" s="19" t="str">
        <f t="shared" si="1"/>
        <v>C</v>
      </c>
      <c r="G37" s="19">
        <f>IF((COUNTA(T12:AC12)&gt;0),(ROUND((AVERAGE(T37:AD37)),0)),"")</f>
        <v>75</v>
      </c>
      <c r="H37" s="19" t="str">
        <f t="shared" si="2"/>
        <v>C</v>
      </c>
      <c r="I37" s="35">
        <v>2</v>
      </c>
      <c r="J37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7" s="19">
        <f t="shared" si="4"/>
        <v>75</v>
      </c>
      <c r="L37" s="19" t="str">
        <f t="shared" si="5"/>
        <v>C</v>
      </c>
      <c r="M37" s="19">
        <f t="shared" si="6"/>
        <v>75</v>
      </c>
      <c r="N37" s="19" t="str">
        <f t="shared" si="7"/>
        <v>C</v>
      </c>
      <c r="O37" s="35">
        <v>2</v>
      </c>
      <c r="P37" s="19" t="str">
        <f t="shared" si="8"/>
        <v>Sangat terampil dalam menyajikan dan menyelesaikan masalah yang berkaitan dengan fungsi logaritma</v>
      </c>
      <c r="Q37" s="19" t="str">
        <f t="shared" si="9"/>
        <v>B</v>
      </c>
      <c r="R37" s="19" t="str">
        <f t="shared" si="10"/>
        <v>B</v>
      </c>
      <c r="S37" s="18"/>
      <c r="T37" s="1">
        <v>75</v>
      </c>
      <c r="U37" s="1">
        <v>75</v>
      </c>
      <c r="V37" s="1">
        <v>75</v>
      </c>
      <c r="W37" s="1">
        <v>76</v>
      </c>
      <c r="X37" s="1"/>
      <c r="Y37" s="1"/>
      <c r="Z37" s="1"/>
      <c r="AA37" s="1"/>
      <c r="AB37" s="1"/>
      <c r="AC37" s="1"/>
      <c r="AD37" s="1"/>
      <c r="AE37" s="18"/>
      <c r="AF37" s="1">
        <v>75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48594</v>
      </c>
      <c r="C38" s="19" t="s">
        <v>180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8" s="19">
        <f t="shared" si="4"/>
        <v>82</v>
      </c>
      <c r="L38" s="19" t="str">
        <f t="shared" si="5"/>
        <v>B</v>
      </c>
      <c r="M38" s="19">
        <f t="shared" si="6"/>
        <v>82</v>
      </c>
      <c r="N38" s="19" t="str">
        <f t="shared" si="7"/>
        <v>B</v>
      </c>
      <c r="O38" s="35">
        <v>2</v>
      </c>
      <c r="P38" s="19" t="str">
        <f t="shared" si="8"/>
        <v>Sangat terampil dalam menyajikan dan menyelesaikan masalah yang berkaitan dengan fungsi logaritma</v>
      </c>
      <c r="Q38" s="19" t="str">
        <f t="shared" si="9"/>
        <v>B</v>
      </c>
      <c r="R38" s="19" t="str">
        <f t="shared" si="10"/>
        <v>B</v>
      </c>
      <c r="S38" s="18"/>
      <c r="T38" s="1">
        <v>75</v>
      </c>
      <c r="U38" s="1">
        <v>85</v>
      </c>
      <c r="V38" s="1">
        <v>80</v>
      </c>
      <c r="W38" s="1">
        <v>95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48610</v>
      </c>
      <c r="C39" s="19" t="s">
        <v>181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2</v>
      </c>
      <c r="P39" s="19" t="str">
        <f t="shared" si="8"/>
        <v>Sangat terampil dalam menyajikan dan menyelesaikan masalah yang berkaitan dengan fungsi logaritma</v>
      </c>
      <c r="Q39" s="19" t="str">
        <f t="shared" si="9"/>
        <v>B</v>
      </c>
      <c r="R39" s="19" t="str">
        <f t="shared" si="10"/>
        <v>B</v>
      </c>
      <c r="S39" s="18"/>
      <c r="T39" s="1">
        <v>82</v>
      </c>
      <c r="U39" s="1">
        <v>75</v>
      </c>
      <c r="V39" s="1">
        <v>80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48626</v>
      </c>
      <c r="C40" s="19" t="s">
        <v>182</v>
      </c>
      <c r="D40" s="18"/>
      <c r="E40" s="19">
        <f t="shared" si="0"/>
        <v>75</v>
      </c>
      <c r="F40" s="19" t="str">
        <f t="shared" si="1"/>
        <v>C</v>
      </c>
      <c r="G40" s="19">
        <f>IF((COUNTA(T12:AC12)&gt;0),(ROUND((AVERAGE(T40:AD40)),0)),"")</f>
        <v>75</v>
      </c>
      <c r="H40" s="19" t="str">
        <f t="shared" si="2"/>
        <v>C</v>
      </c>
      <c r="I40" s="35">
        <v>2</v>
      </c>
      <c r="J40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0" s="19">
        <f t="shared" si="4"/>
        <v>78</v>
      </c>
      <c r="L40" s="19" t="str">
        <f t="shared" si="5"/>
        <v>B</v>
      </c>
      <c r="M40" s="19">
        <f t="shared" si="6"/>
        <v>78</v>
      </c>
      <c r="N40" s="19" t="str">
        <f t="shared" si="7"/>
        <v>B</v>
      </c>
      <c r="O40" s="35">
        <v>2</v>
      </c>
      <c r="P40" s="19" t="str">
        <f t="shared" si="8"/>
        <v>Sangat terampil dalam menyajikan dan menyelesaikan masalah yang berkaitan dengan fungsi logaritma</v>
      </c>
      <c r="Q40" s="19" t="str">
        <f t="shared" si="9"/>
        <v>B</v>
      </c>
      <c r="R40" s="19" t="str">
        <f t="shared" si="10"/>
        <v>B</v>
      </c>
      <c r="S40" s="18"/>
      <c r="T40" s="1">
        <v>72</v>
      </c>
      <c r="U40" s="1">
        <v>80</v>
      </c>
      <c r="V40" s="1">
        <v>80</v>
      </c>
      <c r="W40" s="1">
        <v>67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48642</v>
      </c>
      <c r="C41" s="19" t="s">
        <v>183</v>
      </c>
      <c r="D41" s="18"/>
      <c r="E41" s="19">
        <f t="shared" si="0"/>
        <v>74</v>
      </c>
      <c r="F41" s="19" t="str">
        <f t="shared" si="1"/>
        <v>C</v>
      </c>
      <c r="G41" s="19">
        <f>IF((COUNTA(T12:AC12)&gt;0),(ROUND((AVERAGE(T41:AD41)),0)),"")</f>
        <v>74</v>
      </c>
      <c r="H41" s="19" t="str">
        <f t="shared" si="2"/>
        <v>C</v>
      </c>
      <c r="I41" s="35">
        <v>2</v>
      </c>
      <c r="J41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1" s="19">
        <f t="shared" si="4"/>
        <v>74</v>
      </c>
      <c r="L41" s="19" t="str">
        <f t="shared" si="5"/>
        <v>C</v>
      </c>
      <c r="M41" s="19">
        <f t="shared" si="6"/>
        <v>74</v>
      </c>
      <c r="N41" s="19" t="str">
        <f t="shared" si="7"/>
        <v>C</v>
      </c>
      <c r="O41" s="35">
        <v>2</v>
      </c>
      <c r="P41" s="19" t="str">
        <f t="shared" si="8"/>
        <v>Sangat terampil dalam menyajikan dan menyelesaikan masalah yang berkaitan dengan fungsi logaritma</v>
      </c>
      <c r="Q41" s="19" t="str">
        <f t="shared" si="9"/>
        <v>B</v>
      </c>
      <c r="R41" s="19" t="str">
        <f t="shared" si="10"/>
        <v>B</v>
      </c>
      <c r="S41" s="18"/>
      <c r="T41" s="1">
        <v>74</v>
      </c>
      <c r="U41" s="1">
        <v>85</v>
      </c>
      <c r="V41" s="1">
        <v>75</v>
      </c>
      <c r="W41" s="1">
        <v>61</v>
      </c>
      <c r="X41" s="1"/>
      <c r="Y41" s="1"/>
      <c r="Z41" s="1"/>
      <c r="AA41" s="1"/>
      <c r="AB41" s="1"/>
      <c r="AC41" s="1"/>
      <c r="AD41" s="1"/>
      <c r="AE41" s="18"/>
      <c r="AF41" s="1">
        <v>74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48658</v>
      </c>
      <c r="C42" s="19" t="s">
        <v>184</v>
      </c>
      <c r="D42" s="18"/>
      <c r="E42" s="19">
        <f t="shared" si="0"/>
        <v>74</v>
      </c>
      <c r="F42" s="19" t="str">
        <f t="shared" si="1"/>
        <v>C</v>
      </c>
      <c r="G42" s="19">
        <f>IF((COUNTA(T12:AC12)&gt;0),(ROUND((AVERAGE(T42:AD42)),0)),"")</f>
        <v>74</v>
      </c>
      <c r="H42" s="19" t="str">
        <f t="shared" si="2"/>
        <v>C</v>
      </c>
      <c r="I42" s="35">
        <v>2</v>
      </c>
      <c r="J42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2" s="19">
        <f t="shared" si="4"/>
        <v>75</v>
      </c>
      <c r="L42" s="19" t="str">
        <f t="shared" si="5"/>
        <v>C</v>
      </c>
      <c r="M42" s="19">
        <f t="shared" si="6"/>
        <v>75</v>
      </c>
      <c r="N42" s="19" t="str">
        <f t="shared" si="7"/>
        <v>C</v>
      </c>
      <c r="O42" s="35">
        <v>2</v>
      </c>
      <c r="P42" s="19" t="str">
        <f t="shared" si="8"/>
        <v>Sangat terampil dalam menyajikan dan menyelesaikan masalah yang berkaitan dengan fungsi logaritma</v>
      </c>
      <c r="Q42" s="19" t="str">
        <f t="shared" si="9"/>
        <v>B</v>
      </c>
      <c r="R42" s="19" t="str">
        <f t="shared" si="10"/>
        <v>B</v>
      </c>
      <c r="S42" s="18"/>
      <c r="T42" s="1">
        <v>72</v>
      </c>
      <c r="U42" s="1">
        <v>75</v>
      </c>
      <c r="V42" s="1">
        <v>70</v>
      </c>
      <c r="W42" s="1">
        <v>79</v>
      </c>
      <c r="X42" s="1"/>
      <c r="Y42" s="1"/>
      <c r="Z42" s="1"/>
      <c r="AA42" s="1"/>
      <c r="AB42" s="1"/>
      <c r="AC42" s="1"/>
      <c r="AD42" s="1"/>
      <c r="AE42" s="18"/>
      <c r="AF42" s="1">
        <v>75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48674</v>
      </c>
      <c r="C43" s="19" t="s">
        <v>185</v>
      </c>
      <c r="D43" s="18"/>
      <c r="E43" s="19">
        <f t="shared" si="0"/>
        <v>72</v>
      </c>
      <c r="F43" s="19" t="str">
        <f t="shared" si="1"/>
        <v>C</v>
      </c>
      <c r="G43" s="19">
        <f>IF((COUNTA(T12:AC12)&gt;0),(ROUND((AVERAGE(T43:AD43)),0)),"")</f>
        <v>72</v>
      </c>
      <c r="H43" s="19" t="str">
        <f t="shared" si="2"/>
        <v>C</v>
      </c>
      <c r="I43" s="35">
        <v>2</v>
      </c>
      <c r="J43" s="19" t="str">
        <f t="shared" si="3"/>
        <v>Memiliki kemampuan dalam mendiskripsikan dan menentukan penyelesaian fungsi eksponensial namun perlu meningkatkan pemahaman  fungsi logaritma dengan penggunaan masalah kontekstual serta keterkaitannya</v>
      </c>
      <c r="K43" s="19">
        <f t="shared" si="4"/>
        <v>75</v>
      </c>
      <c r="L43" s="19" t="str">
        <f t="shared" si="5"/>
        <v>C</v>
      </c>
      <c r="M43" s="19">
        <f t="shared" si="6"/>
        <v>75</v>
      </c>
      <c r="N43" s="19" t="str">
        <f t="shared" si="7"/>
        <v>C</v>
      </c>
      <c r="O43" s="35">
        <v>2</v>
      </c>
      <c r="P43" s="19" t="str">
        <f t="shared" si="8"/>
        <v>Sangat terampil dalam menyajikan dan menyelesaikan masalah yang berkaitan dengan fungsi logaritma</v>
      </c>
      <c r="Q43" s="19" t="str">
        <f t="shared" si="9"/>
        <v>B</v>
      </c>
      <c r="R43" s="19" t="str">
        <f t="shared" si="10"/>
        <v>B</v>
      </c>
      <c r="S43" s="18"/>
      <c r="T43" s="1">
        <v>72</v>
      </c>
      <c r="U43" s="1">
        <v>85</v>
      </c>
      <c r="V43" s="1">
        <v>80</v>
      </c>
      <c r="W43" s="1">
        <v>49</v>
      </c>
      <c r="X43" s="1"/>
      <c r="Y43" s="1"/>
      <c r="Z43" s="1"/>
      <c r="AA43" s="1"/>
      <c r="AB43" s="1"/>
      <c r="AC43" s="1"/>
      <c r="AD43" s="1"/>
      <c r="AE43" s="18"/>
      <c r="AF43" s="1">
        <v>75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48690</v>
      </c>
      <c r="C44" s="19" t="s">
        <v>186</v>
      </c>
      <c r="D44" s="18"/>
      <c r="E44" s="19">
        <f t="shared" si="0"/>
        <v>92</v>
      </c>
      <c r="F44" s="19" t="str">
        <f t="shared" si="1"/>
        <v>A</v>
      </c>
      <c r="G44" s="19">
        <f>IF((COUNTA(T12:AC12)&gt;0),(ROUND((AVERAGE(T44:AD44)),0)),"")</f>
        <v>92</v>
      </c>
      <c r="H44" s="19" t="str">
        <f t="shared" si="2"/>
        <v>A</v>
      </c>
      <c r="I44" s="35">
        <v>1</v>
      </c>
      <c r="J44" s="19" t="str">
        <f t="shared" si="3"/>
        <v>Memiliki kemampuan dalam mendiskripsikan dan menentukan penyelesaian fungsi eksponensial dan fungsi logaritma dengan penggunaan masalah kontekstual serta keterkaitannya</v>
      </c>
      <c r="K44" s="19">
        <f t="shared" si="4"/>
        <v>89</v>
      </c>
      <c r="L44" s="19" t="str">
        <f t="shared" si="5"/>
        <v>A</v>
      </c>
      <c r="M44" s="19">
        <f t="shared" si="6"/>
        <v>89</v>
      </c>
      <c r="N44" s="19" t="str">
        <f t="shared" si="7"/>
        <v>A</v>
      </c>
      <c r="O44" s="35">
        <v>1</v>
      </c>
      <c r="P44" s="19" t="str">
        <f t="shared" si="8"/>
        <v>Sangat terampil dalam menyajikan dan menyelesaikan masalah yang berkaitan dengan fungsi eksponensial</v>
      </c>
      <c r="Q44" s="19" t="str">
        <f t="shared" si="9"/>
        <v>A</v>
      </c>
      <c r="R44" s="19" t="str">
        <f t="shared" si="10"/>
        <v>A</v>
      </c>
      <c r="S44" s="18"/>
      <c r="T44" s="1">
        <v>82</v>
      </c>
      <c r="U44" s="1">
        <v>95</v>
      </c>
      <c r="V44" s="1">
        <v>95</v>
      </c>
      <c r="W44" s="1">
        <v>95</v>
      </c>
      <c r="X44" s="1"/>
      <c r="Y44" s="1"/>
      <c r="Z44" s="1"/>
      <c r="AA44" s="1"/>
      <c r="AB44" s="1"/>
      <c r="AC44" s="1"/>
      <c r="AD44" s="1"/>
      <c r="AE44" s="18"/>
      <c r="AF44" s="1">
        <v>89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/>
      <c r="G52" s="39" t="s">
        <v>105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106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/>
      <c r="G53" s="39" t="s">
        <v>108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109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110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111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113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115</v>
      </c>
      <c r="N57" s="18"/>
      <c r="O57" s="36"/>
      <c r="P57" s="18"/>
      <c r="Q57" s="18" t="s">
        <v>116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Windows7</cp:lastModifiedBy>
  <dcterms:created xsi:type="dcterms:W3CDTF">2015-09-01T09:01:01Z</dcterms:created>
  <dcterms:modified xsi:type="dcterms:W3CDTF">2017-12-20T05:14:02Z</dcterms:modified>
  <cp:category/>
</cp:coreProperties>
</file>