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ADMIN 201718\GANJIL\X 1-10\"/>
    </mc:Choice>
  </mc:AlternateContent>
  <bookViews>
    <workbookView xWindow="0" yWindow="0" windowWidth="19560" windowHeight="8340" activeTab="6"/>
  </bookViews>
  <sheets>
    <sheet name="X-MIPA 1" sheetId="1" r:id="rId1"/>
    <sheet name="X-MIPA 2" sheetId="2" r:id="rId2"/>
    <sheet name="X-MIPA 3" sheetId="3" r:id="rId3"/>
    <sheet name="X-MIPA 4" sheetId="4" r:id="rId4"/>
    <sheet name="X-MIPA 5" sheetId="5" r:id="rId5"/>
    <sheet name="X-MIPA 6" sheetId="6" r:id="rId6"/>
    <sheet name="X-MIPA 7" sheetId="7" r:id="rId7"/>
  </sheets>
  <calcPr calcId="152511"/>
</workbook>
</file>

<file path=xl/calcChain.xml><?xml version="1.0" encoding="utf-8"?>
<calcChain xmlns="http://schemas.openxmlformats.org/spreadsheetml/2006/main">
  <c r="AI46" i="1" l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46" i="2"/>
  <c r="AI45" i="2"/>
  <c r="AI44" i="2"/>
  <c r="AI42" i="2"/>
  <c r="AI41" i="2"/>
  <c r="AI40" i="2"/>
  <c r="AI39" i="2"/>
  <c r="AI38" i="2"/>
  <c r="AI37" i="2"/>
  <c r="AI36" i="2"/>
  <c r="AI35" i="2"/>
  <c r="AI34" i="2"/>
  <c r="AI33" i="2"/>
  <c r="AI32" i="2"/>
  <c r="AI31" i="2"/>
  <c r="AI30" i="2"/>
  <c r="AI29" i="2"/>
  <c r="AI28" i="2"/>
  <c r="AI27" i="2"/>
  <c r="AI26" i="2"/>
  <c r="AI25" i="2"/>
  <c r="AI24" i="2"/>
  <c r="AI23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11" i="3"/>
  <c r="W39" i="4"/>
  <c r="W40" i="4"/>
  <c r="W41" i="4"/>
  <c r="W42" i="4"/>
  <c r="W43" i="4"/>
  <c r="W44" i="4"/>
  <c r="W45" i="4"/>
  <c r="W46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6" i="4"/>
  <c r="AG37" i="4"/>
  <c r="AG38" i="4"/>
  <c r="AG39" i="4"/>
  <c r="AG40" i="4"/>
  <c r="AG41" i="4"/>
  <c r="AG42" i="4"/>
  <c r="AG43" i="4"/>
  <c r="AG44" i="4"/>
  <c r="AG45" i="4"/>
  <c r="AG46" i="4"/>
  <c r="AG11" i="4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42" i="7"/>
  <c r="AI43" i="7"/>
  <c r="AI44" i="7"/>
  <c r="AI12" i="7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11" i="6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11" i="5"/>
  <c r="AH12" i="7" l="1"/>
  <c r="AH13" i="7"/>
  <c r="AH14" i="7"/>
  <c r="AH15" i="7"/>
  <c r="AH17" i="7"/>
  <c r="AH18" i="7"/>
  <c r="AH19" i="7"/>
  <c r="AH20" i="7"/>
  <c r="AH21" i="7"/>
  <c r="AH22" i="7"/>
  <c r="AH24" i="7"/>
  <c r="AH25" i="7"/>
  <c r="AH26" i="7"/>
  <c r="AH28" i="7"/>
  <c r="AH29" i="7"/>
  <c r="AH30" i="7"/>
  <c r="AH31" i="7"/>
  <c r="AH32" i="7"/>
  <c r="AH34" i="7"/>
  <c r="AH35" i="7"/>
  <c r="AH36" i="7"/>
  <c r="AH37" i="7"/>
  <c r="AH38" i="7"/>
  <c r="AH39" i="7"/>
  <c r="AH40" i="7"/>
  <c r="AH41" i="7"/>
  <c r="AH42" i="7"/>
  <c r="AH43" i="7"/>
  <c r="AH44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8" i="7"/>
  <c r="AG29" i="7"/>
  <c r="AG30" i="7"/>
  <c r="AG31" i="7"/>
  <c r="AG32" i="7"/>
  <c r="AG33" i="7"/>
  <c r="AG34" i="7"/>
  <c r="AG35" i="7"/>
  <c r="AG36" i="7"/>
  <c r="AG37" i="7"/>
  <c r="AG39" i="7"/>
  <c r="AG40" i="7"/>
  <c r="AG41" i="7"/>
  <c r="AG42" i="7"/>
  <c r="AG43" i="7"/>
  <c r="AG44" i="7"/>
  <c r="AH11" i="7"/>
  <c r="AG11" i="7"/>
  <c r="AH12" i="6"/>
  <c r="AH13" i="6"/>
  <c r="AH14" i="6"/>
  <c r="AH16" i="6"/>
  <c r="AH17" i="6"/>
  <c r="AH18" i="6"/>
  <c r="AH19" i="6"/>
  <c r="AH20" i="6"/>
  <c r="AH21" i="6"/>
  <c r="AH22" i="6"/>
  <c r="AH23" i="6"/>
  <c r="AH24" i="6"/>
  <c r="AH25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11" i="6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I32" i="5" s="1"/>
  <c r="AG33" i="5"/>
  <c r="AG34" i="5"/>
  <c r="AG35" i="5"/>
  <c r="AG36" i="5"/>
  <c r="AG37" i="5"/>
  <c r="AG40" i="5"/>
  <c r="AG41" i="5"/>
  <c r="AG42" i="5"/>
  <c r="AG43" i="5"/>
  <c r="AG44" i="5"/>
  <c r="AG45" i="5"/>
  <c r="AG46" i="5"/>
  <c r="AG11" i="5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11" i="4"/>
  <c r="AH12" i="3"/>
  <c r="AH14" i="3"/>
  <c r="AH15" i="3"/>
  <c r="AH16" i="3"/>
  <c r="AH17" i="3"/>
  <c r="AH18" i="3"/>
  <c r="AH19" i="3"/>
  <c r="AH20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8" i="3"/>
  <c r="AH39" i="3"/>
  <c r="AH40" i="3"/>
  <c r="AH41" i="3"/>
  <c r="AH43" i="3"/>
  <c r="AH44" i="3"/>
  <c r="AH45" i="3"/>
  <c r="AH46" i="3"/>
  <c r="AG13" i="3"/>
  <c r="AG14" i="3"/>
  <c r="AG15" i="3"/>
  <c r="AG16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H11" i="3"/>
  <c r="AG11" i="3"/>
  <c r="AH12" i="2"/>
  <c r="AH13" i="2"/>
  <c r="AH14" i="2"/>
  <c r="AH15" i="2"/>
  <c r="AH16" i="2"/>
  <c r="AH17" i="2"/>
  <c r="AH19" i="2"/>
  <c r="AH20" i="2"/>
  <c r="AH21" i="2"/>
  <c r="AH22" i="2"/>
  <c r="AH23" i="2"/>
  <c r="AH24" i="2"/>
  <c r="AH26" i="2"/>
  <c r="AH27" i="2"/>
  <c r="AH28" i="2"/>
  <c r="AH30" i="2"/>
  <c r="AH31" i="2"/>
  <c r="AH32" i="2"/>
  <c r="AH34" i="2"/>
  <c r="AH35" i="2"/>
  <c r="AH36" i="2"/>
  <c r="AH37" i="2"/>
  <c r="AH38" i="2"/>
  <c r="AH39" i="2"/>
  <c r="AH40" i="2"/>
  <c r="AH42" i="2"/>
  <c r="AH43" i="2"/>
  <c r="AH44" i="2"/>
  <c r="AH45" i="2"/>
  <c r="AH46" i="2"/>
  <c r="AH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4" i="2"/>
  <c r="AG45" i="2"/>
  <c r="AG46" i="2"/>
  <c r="AG11" i="2"/>
  <c r="AH12" i="1"/>
  <c r="AH13" i="1"/>
  <c r="AH14" i="1"/>
  <c r="AH15" i="1"/>
  <c r="AH16" i="1"/>
  <c r="AH17" i="1"/>
  <c r="AH18" i="1"/>
  <c r="AH19" i="1"/>
  <c r="AH20" i="1"/>
  <c r="AH21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3" i="1"/>
  <c r="AH44" i="1"/>
  <c r="AH45" i="1"/>
  <c r="AH46" i="1"/>
  <c r="AH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11" i="1"/>
  <c r="W12" i="1" l="1"/>
  <c r="W13" i="1"/>
  <c r="W14" i="1"/>
  <c r="W15" i="1"/>
  <c r="W16" i="1"/>
  <c r="W17" i="1"/>
  <c r="W18" i="1"/>
  <c r="W19" i="1"/>
  <c r="W20" i="1"/>
  <c r="W21" i="1"/>
  <c r="W22" i="1"/>
  <c r="AH22" i="1" s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AH42" i="1" s="1"/>
  <c r="W43" i="1"/>
  <c r="W44" i="1"/>
  <c r="W45" i="1"/>
  <c r="W46" i="1"/>
  <c r="W11" i="1"/>
  <c r="W12" i="2"/>
  <c r="W13" i="2"/>
  <c r="W14" i="2"/>
  <c r="W15" i="2"/>
  <c r="W16" i="2"/>
  <c r="W17" i="2"/>
  <c r="W18" i="2"/>
  <c r="AH18" i="2" s="1"/>
  <c r="W19" i="2"/>
  <c r="W20" i="2"/>
  <c r="W21" i="2"/>
  <c r="W22" i="2"/>
  <c r="W23" i="2"/>
  <c r="W24" i="2"/>
  <c r="W25" i="2"/>
  <c r="AH25" i="2" s="1"/>
  <c r="W26" i="2"/>
  <c r="W27" i="2"/>
  <c r="W28" i="2"/>
  <c r="W29" i="2"/>
  <c r="AH29" i="2" s="1"/>
  <c r="W30" i="2"/>
  <c r="W31" i="2"/>
  <c r="W32" i="2"/>
  <c r="W33" i="2"/>
  <c r="AH33" i="2" s="1"/>
  <c r="W34" i="2"/>
  <c r="W35" i="2"/>
  <c r="W36" i="2"/>
  <c r="W37" i="2"/>
  <c r="W38" i="2"/>
  <c r="W39" i="2"/>
  <c r="W40" i="2"/>
  <c r="W41" i="2"/>
  <c r="AH41" i="2" s="1"/>
  <c r="W42" i="2"/>
  <c r="W43" i="2"/>
  <c r="W44" i="2"/>
  <c r="W45" i="2"/>
  <c r="W46" i="2"/>
  <c r="W11" i="2"/>
  <c r="W12" i="3"/>
  <c r="W13" i="3"/>
  <c r="AH13" i="3" s="1"/>
  <c r="W14" i="3"/>
  <c r="W15" i="3"/>
  <c r="W16" i="3"/>
  <c r="W17" i="3"/>
  <c r="W18" i="3"/>
  <c r="W19" i="3"/>
  <c r="W20" i="3"/>
  <c r="W21" i="3"/>
  <c r="AH21" i="3" s="1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AH37" i="3" s="1"/>
  <c r="W38" i="3"/>
  <c r="W39" i="3"/>
  <c r="W40" i="3"/>
  <c r="W41" i="3"/>
  <c r="W42" i="3"/>
  <c r="AH42" i="3" s="1"/>
  <c r="W43" i="3"/>
  <c r="W44" i="3"/>
  <c r="W45" i="3"/>
  <c r="W46" i="3"/>
  <c r="W11" i="3"/>
  <c r="W12" i="6"/>
  <c r="W13" i="6"/>
  <c r="W14" i="6"/>
  <c r="W15" i="6"/>
  <c r="AH15" i="6" s="1"/>
  <c r="W16" i="6"/>
  <c r="W17" i="6"/>
  <c r="W18" i="6"/>
  <c r="W19" i="6"/>
  <c r="W20" i="6"/>
  <c r="W21" i="6"/>
  <c r="W22" i="6"/>
  <c r="W23" i="6"/>
  <c r="W24" i="6"/>
  <c r="W25" i="6"/>
  <c r="W26" i="6"/>
  <c r="AH26" i="6" s="1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11" i="6"/>
  <c r="W12" i="7"/>
  <c r="W13" i="7"/>
  <c r="W14" i="7"/>
  <c r="W15" i="7"/>
  <c r="W16" i="7"/>
  <c r="AH16" i="7" s="1"/>
  <c r="W17" i="7"/>
  <c r="W18" i="7"/>
  <c r="W19" i="7"/>
  <c r="W20" i="7"/>
  <c r="W21" i="7"/>
  <c r="W22" i="7"/>
  <c r="W23" i="7"/>
  <c r="AH23" i="7" s="1"/>
  <c r="W24" i="7"/>
  <c r="W25" i="7"/>
  <c r="W26" i="7"/>
  <c r="W27" i="7"/>
  <c r="AH27" i="7" s="1"/>
  <c r="W28" i="7"/>
  <c r="W29" i="7"/>
  <c r="W30" i="7"/>
  <c r="W31" i="7"/>
  <c r="W32" i="7"/>
  <c r="W33" i="7"/>
  <c r="AH33" i="7" s="1"/>
  <c r="W34" i="7"/>
  <c r="W35" i="7"/>
  <c r="W36" i="7"/>
  <c r="W37" i="7"/>
  <c r="W38" i="7"/>
  <c r="W39" i="7"/>
  <c r="W40" i="7"/>
  <c r="W41" i="7"/>
  <c r="W42" i="7"/>
  <c r="W43" i="7"/>
  <c r="W44" i="7"/>
  <c r="W11" i="7"/>
  <c r="K55" i="7" l="1"/>
  <c r="R50" i="7"/>
  <c r="Q50" i="7"/>
  <c r="P50" i="7"/>
  <c r="M50" i="7"/>
  <c r="N50" i="7" s="1"/>
  <c r="K50" i="7"/>
  <c r="L50" i="7" s="1"/>
  <c r="J50" i="7"/>
  <c r="G50" i="7"/>
  <c r="H50" i="7" s="1"/>
  <c r="F50" i="7"/>
  <c r="E50" i="7"/>
  <c r="R49" i="7"/>
  <c r="Q49" i="7"/>
  <c r="P49" i="7"/>
  <c r="M49" i="7"/>
  <c r="N49" i="7" s="1"/>
  <c r="K49" i="7"/>
  <c r="L49" i="7" s="1"/>
  <c r="J49" i="7"/>
  <c r="G49" i="7"/>
  <c r="H49" i="7" s="1"/>
  <c r="F49" i="7"/>
  <c r="E49" i="7"/>
  <c r="R48" i="7"/>
  <c r="Q48" i="7"/>
  <c r="P48" i="7"/>
  <c r="M48" i="7"/>
  <c r="N48" i="7" s="1"/>
  <c r="K48" i="7"/>
  <c r="L48" i="7" s="1"/>
  <c r="J48" i="7"/>
  <c r="G48" i="7"/>
  <c r="H48" i="7" s="1"/>
  <c r="F48" i="7"/>
  <c r="E48" i="7"/>
  <c r="R47" i="7"/>
  <c r="Q47" i="7"/>
  <c r="P47" i="7"/>
  <c r="M47" i="7"/>
  <c r="N47" i="7" s="1"/>
  <c r="K47" i="7"/>
  <c r="L47" i="7" s="1"/>
  <c r="J47" i="7"/>
  <c r="G47" i="7"/>
  <c r="H47" i="7" s="1"/>
  <c r="F47" i="7"/>
  <c r="E47" i="7"/>
  <c r="R46" i="7"/>
  <c r="Q46" i="7"/>
  <c r="P46" i="7"/>
  <c r="M46" i="7"/>
  <c r="N46" i="7" s="1"/>
  <c r="K46" i="7"/>
  <c r="L46" i="7" s="1"/>
  <c r="J46" i="7"/>
  <c r="G46" i="7"/>
  <c r="H46" i="7" s="1"/>
  <c r="F46" i="7"/>
  <c r="E46" i="7"/>
  <c r="R45" i="7"/>
  <c r="Q45" i="7"/>
  <c r="P45" i="7"/>
  <c r="M45" i="7"/>
  <c r="N45" i="7" s="1"/>
  <c r="K45" i="7"/>
  <c r="L45" i="7" s="1"/>
  <c r="J45" i="7"/>
  <c r="G45" i="7"/>
  <c r="H45" i="7" s="1"/>
  <c r="F45" i="7"/>
  <c r="E45" i="7"/>
  <c r="R44" i="7"/>
  <c r="Q44" i="7"/>
  <c r="P44" i="7"/>
  <c r="M44" i="7"/>
  <c r="N44" i="7" s="1"/>
  <c r="K44" i="7"/>
  <c r="L44" i="7" s="1"/>
  <c r="J44" i="7"/>
  <c r="G44" i="7"/>
  <c r="H44" i="7" s="1"/>
  <c r="E44" i="7"/>
  <c r="F44" i="7" s="1"/>
  <c r="R43" i="7"/>
  <c r="Q43" i="7"/>
  <c r="P43" i="7"/>
  <c r="M43" i="7"/>
  <c r="N43" i="7" s="1"/>
  <c r="K43" i="7"/>
  <c r="L43" i="7" s="1"/>
  <c r="J43" i="7"/>
  <c r="G43" i="7"/>
  <c r="H43" i="7" s="1"/>
  <c r="E43" i="7"/>
  <c r="F43" i="7" s="1"/>
  <c r="R42" i="7"/>
  <c r="Q42" i="7"/>
  <c r="P42" i="7"/>
  <c r="M42" i="7"/>
  <c r="N42" i="7" s="1"/>
  <c r="K42" i="7"/>
  <c r="L42" i="7" s="1"/>
  <c r="J42" i="7"/>
  <c r="G42" i="7"/>
  <c r="H42" i="7" s="1"/>
  <c r="E42" i="7"/>
  <c r="F42" i="7" s="1"/>
  <c r="R41" i="7"/>
  <c r="Q41" i="7"/>
  <c r="P41" i="7"/>
  <c r="M41" i="7"/>
  <c r="N41" i="7" s="1"/>
  <c r="K41" i="7"/>
  <c r="L41" i="7" s="1"/>
  <c r="J41" i="7"/>
  <c r="G41" i="7"/>
  <c r="H41" i="7" s="1"/>
  <c r="E41" i="7"/>
  <c r="F41" i="7" s="1"/>
  <c r="R40" i="7"/>
  <c r="Q40" i="7"/>
  <c r="P40" i="7"/>
  <c r="M40" i="7"/>
  <c r="N40" i="7" s="1"/>
  <c r="K40" i="7"/>
  <c r="L40" i="7" s="1"/>
  <c r="J40" i="7"/>
  <c r="G40" i="7"/>
  <c r="H40" i="7" s="1"/>
  <c r="E40" i="7"/>
  <c r="F40" i="7" s="1"/>
  <c r="R39" i="7"/>
  <c r="Q39" i="7"/>
  <c r="P39" i="7"/>
  <c r="M39" i="7"/>
  <c r="N39" i="7" s="1"/>
  <c r="K39" i="7"/>
  <c r="L39" i="7" s="1"/>
  <c r="J39" i="7"/>
  <c r="G39" i="7"/>
  <c r="H39" i="7" s="1"/>
  <c r="E39" i="7"/>
  <c r="F39" i="7" s="1"/>
  <c r="R38" i="7"/>
  <c r="Q38" i="7"/>
  <c r="P38" i="7"/>
  <c r="M38" i="7"/>
  <c r="N38" i="7" s="1"/>
  <c r="K38" i="7"/>
  <c r="L38" i="7" s="1"/>
  <c r="J38" i="7"/>
  <c r="G38" i="7"/>
  <c r="H38" i="7" s="1"/>
  <c r="E38" i="7"/>
  <c r="F38" i="7" s="1"/>
  <c r="R37" i="7"/>
  <c r="Q37" i="7"/>
  <c r="P37" i="7"/>
  <c r="M37" i="7"/>
  <c r="N37" i="7" s="1"/>
  <c r="K37" i="7"/>
  <c r="L37" i="7" s="1"/>
  <c r="J37" i="7"/>
  <c r="G37" i="7"/>
  <c r="H37" i="7" s="1"/>
  <c r="E37" i="7"/>
  <c r="F37" i="7" s="1"/>
  <c r="R36" i="7"/>
  <c r="Q36" i="7"/>
  <c r="P36" i="7"/>
  <c r="M36" i="7"/>
  <c r="N36" i="7" s="1"/>
  <c r="K36" i="7"/>
  <c r="L36" i="7" s="1"/>
  <c r="J36" i="7"/>
  <c r="G36" i="7"/>
  <c r="H36" i="7" s="1"/>
  <c r="E36" i="7"/>
  <c r="F36" i="7" s="1"/>
  <c r="R35" i="7"/>
  <c r="Q35" i="7"/>
  <c r="P35" i="7"/>
  <c r="M35" i="7"/>
  <c r="N35" i="7" s="1"/>
  <c r="K35" i="7"/>
  <c r="L35" i="7" s="1"/>
  <c r="J35" i="7"/>
  <c r="G35" i="7"/>
  <c r="H35" i="7" s="1"/>
  <c r="E35" i="7"/>
  <c r="F35" i="7" s="1"/>
  <c r="R34" i="7"/>
  <c r="Q34" i="7"/>
  <c r="P34" i="7"/>
  <c r="M34" i="7"/>
  <c r="N34" i="7" s="1"/>
  <c r="K34" i="7"/>
  <c r="L34" i="7" s="1"/>
  <c r="J34" i="7"/>
  <c r="G34" i="7"/>
  <c r="H34" i="7" s="1"/>
  <c r="E34" i="7"/>
  <c r="F34" i="7" s="1"/>
  <c r="R33" i="7"/>
  <c r="Q33" i="7"/>
  <c r="P33" i="7"/>
  <c r="M33" i="7"/>
  <c r="N33" i="7" s="1"/>
  <c r="K33" i="7"/>
  <c r="L33" i="7" s="1"/>
  <c r="J33" i="7"/>
  <c r="G33" i="7"/>
  <c r="H33" i="7" s="1"/>
  <c r="E33" i="7"/>
  <c r="F33" i="7" s="1"/>
  <c r="R32" i="7"/>
  <c r="Q32" i="7"/>
  <c r="P32" i="7"/>
  <c r="M32" i="7"/>
  <c r="N32" i="7" s="1"/>
  <c r="K32" i="7"/>
  <c r="L32" i="7" s="1"/>
  <c r="J32" i="7"/>
  <c r="G32" i="7"/>
  <c r="H32" i="7" s="1"/>
  <c r="E32" i="7"/>
  <c r="F32" i="7" s="1"/>
  <c r="R31" i="7"/>
  <c r="Q31" i="7"/>
  <c r="P31" i="7"/>
  <c r="M31" i="7"/>
  <c r="N31" i="7" s="1"/>
  <c r="K31" i="7"/>
  <c r="L31" i="7" s="1"/>
  <c r="J31" i="7"/>
  <c r="G31" i="7"/>
  <c r="H31" i="7" s="1"/>
  <c r="E31" i="7"/>
  <c r="F31" i="7" s="1"/>
  <c r="R30" i="7"/>
  <c r="Q30" i="7"/>
  <c r="P30" i="7"/>
  <c r="M30" i="7"/>
  <c r="N30" i="7" s="1"/>
  <c r="K30" i="7"/>
  <c r="L30" i="7" s="1"/>
  <c r="J30" i="7"/>
  <c r="G30" i="7"/>
  <c r="H30" i="7" s="1"/>
  <c r="E30" i="7"/>
  <c r="F30" i="7" s="1"/>
  <c r="R29" i="7"/>
  <c r="Q29" i="7"/>
  <c r="P29" i="7"/>
  <c r="M29" i="7"/>
  <c r="N29" i="7" s="1"/>
  <c r="K29" i="7"/>
  <c r="L29" i="7" s="1"/>
  <c r="J29" i="7"/>
  <c r="G29" i="7"/>
  <c r="H29" i="7" s="1"/>
  <c r="E29" i="7"/>
  <c r="F29" i="7" s="1"/>
  <c r="R28" i="7"/>
  <c r="Q28" i="7"/>
  <c r="P28" i="7"/>
  <c r="M28" i="7"/>
  <c r="N28" i="7" s="1"/>
  <c r="K28" i="7"/>
  <c r="L28" i="7" s="1"/>
  <c r="J28" i="7"/>
  <c r="G28" i="7"/>
  <c r="H28" i="7" s="1"/>
  <c r="E28" i="7"/>
  <c r="F28" i="7" s="1"/>
  <c r="R27" i="7"/>
  <c r="Q27" i="7"/>
  <c r="P27" i="7"/>
  <c r="M27" i="7"/>
  <c r="N27" i="7" s="1"/>
  <c r="K27" i="7"/>
  <c r="L27" i="7" s="1"/>
  <c r="J27" i="7"/>
  <c r="G27" i="7"/>
  <c r="H27" i="7" s="1"/>
  <c r="E27" i="7"/>
  <c r="F27" i="7" s="1"/>
  <c r="R26" i="7"/>
  <c r="Q26" i="7"/>
  <c r="P26" i="7"/>
  <c r="M26" i="7"/>
  <c r="N26" i="7" s="1"/>
  <c r="K26" i="7"/>
  <c r="L26" i="7" s="1"/>
  <c r="J26" i="7"/>
  <c r="G26" i="7"/>
  <c r="H26" i="7" s="1"/>
  <c r="E26" i="7"/>
  <c r="F26" i="7" s="1"/>
  <c r="R25" i="7"/>
  <c r="Q25" i="7"/>
  <c r="P25" i="7"/>
  <c r="M25" i="7"/>
  <c r="N25" i="7" s="1"/>
  <c r="K25" i="7"/>
  <c r="L25" i="7" s="1"/>
  <c r="J25" i="7"/>
  <c r="G25" i="7"/>
  <c r="H25" i="7" s="1"/>
  <c r="E25" i="7"/>
  <c r="F25" i="7" s="1"/>
  <c r="R24" i="7"/>
  <c r="Q24" i="7"/>
  <c r="P24" i="7"/>
  <c r="M24" i="7"/>
  <c r="N24" i="7" s="1"/>
  <c r="K24" i="7"/>
  <c r="L24" i="7" s="1"/>
  <c r="J24" i="7"/>
  <c r="G24" i="7"/>
  <c r="H24" i="7" s="1"/>
  <c r="E24" i="7"/>
  <c r="F24" i="7" s="1"/>
  <c r="R23" i="7"/>
  <c r="Q23" i="7"/>
  <c r="P23" i="7"/>
  <c r="M23" i="7"/>
  <c r="N23" i="7" s="1"/>
  <c r="K23" i="7"/>
  <c r="L23" i="7" s="1"/>
  <c r="J23" i="7"/>
  <c r="G23" i="7"/>
  <c r="H23" i="7" s="1"/>
  <c r="E23" i="7"/>
  <c r="F23" i="7" s="1"/>
  <c r="R22" i="7"/>
  <c r="Q22" i="7"/>
  <c r="P22" i="7"/>
  <c r="M22" i="7"/>
  <c r="N22" i="7" s="1"/>
  <c r="K22" i="7"/>
  <c r="L22" i="7" s="1"/>
  <c r="J22" i="7"/>
  <c r="G22" i="7"/>
  <c r="H22" i="7" s="1"/>
  <c r="E22" i="7"/>
  <c r="F22" i="7" s="1"/>
  <c r="R21" i="7"/>
  <c r="Q21" i="7"/>
  <c r="P21" i="7"/>
  <c r="M21" i="7"/>
  <c r="N21" i="7" s="1"/>
  <c r="K21" i="7"/>
  <c r="L21" i="7" s="1"/>
  <c r="J21" i="7"/>
  <c r="G21" i="7"/>
  <c r="H21" i="7" s="1"/>
  <c r="E21" i="7"/>
  <c r="F21" i="7" s="1"/>
  <c r="R20" i="7"/>
  <c r="Q20" i="7"/>
  <c r="P20" i="7"/>
  <c r="M20" i="7"/>
  <c r="N20" i="7" s="1"/>
  <c r="K20" i="7"/>
  <c r="L20" i="7" s="1"/>
  <c r="J20" i="7"/>
  <c r="G20" i="7"/>
  <c r="H20" i="7" s="1"/>
  <c r="E20" i="7"/>
  <c r="F20" i="7" s="1"/>
  <c r="R19" i="7"/>
  <c r="Q19" i="7"/>
  <c r="P19" i="7"/>
  <c r="M19" i="7"/>
  <c r="N19" i="7" s="1"/>
  <c r="K19" i="7"/>
  <c r="L19" i="7" s="1"/>
  <c r="J19" i="7"/>
  <c r="G19" i="7"/>
  <c r="H19" i="7" s="1"/>
  <c r="E19" i="7"/>
  <c r="F19" i="7" s="1"/>
  <c r="R18" i="7"/>
  <c r="Q18" i="7"/>
  <c r="P18" i="7"/>
  <c r="M18" i="7"/>
  <c r="N18" i="7" s="1"/>
  <c r="K18" i="7"/>
  <c r="L18" i="7" s="1"/>
  <c r="J18" i="7"/>
  <c r="G18" i="7"/>
  <c r="H18" i="7" s="1"/>
  <c r="E18" i="7"/>
  <c r="F18" i="7" s="1"/>
  <c r="R17" i="7"/>
  <c r="Q17" i="7"/>
  <c r="P17" i="7"/>
  <c r="M17" i="7"/>
  <c r="N17" i="7" s="1"/>
  <c r="K17" i="7"/>
  <c r="L17" i="7" s="1"/>
  <c r="J17" i="7"/>
  <c r="G17" i="7"/>
  <c r="H17" i="7" s="1"/>
  <c r="E17" i="7"/>
  <c r="F17" i="7" s="1"/>
  <c r="R16" i="7"/>
  <c r="Q16" i="7"/>
  <c r="P16" i="7"/>
  <c r="M16" i="7"/>
  <c r="N16" i="7" s="1"/>
  <c r="K16" i="7"/>
  <c r="L16" i="7" s="1"/>
  <c r="J16" i="7"/>
  <c r="G16" i="7"/>
  <c r="H16" i="7" s="1"/>
  <c r="E16" i="7"/>
  <c r="F16" i="7" s="1"/>
  <c r="R15" i="7"/>
  <c r="Q15" i="7"/>
  <c r="P15" i="7"/>
  <c r="M15" i="7"/>
  <c r="N15" i="7" s="1"/>
  <c r="K15" i="7"/>
  <c r="L15" i="7" s="1"/>
  <c r="J15" i="7"/>
  <c r="G15" i="7"/>
  <c r="H15" i="7" s="1"/>
  <c r="E15" i="7"/>
  <c r="F15" i="7" s="1"/>
  <c r="R14" i="7"/>
  <c r="Q14" i="7"/>
  <c r="P14" i="7"/>
  <c r="M14" i="7"/>
  <c r="N14" i="7" s="1"/>
  <c r="K14" i="7"/>
  <c r="L14" i="7" s="1"/>
  <c r="J14" i="7"/>
  <c r="G14" i="7"/>
  <c r="H14" i="7" s="1"/>
  <c r="E14" i="7"/>
  <c r="F14" i="7" s="1"/>
  <c r="R13" i="7"/>
  <c r="Q13" i="7"/>
  <c r="P13" i="7"/>
  <c r="M13" i="7"/>
  <c r="N13" i="7" s="1"/>
  <c r="K13" i="7"/>
  <c r="L13" i="7" s="1"/>
  <c r="J13" i="7"/>
  <c r="G13" i="7"/>
  <c r="H13" i="7" s="1"/>
  <c r="E13" i="7"/>
  <c r="F13" i="7" s="1"/>
  <c r="R12" i="7"/>
  <c r="Q12" i="7"/>
  <c r="P12" i="7"/>
  <c r="M12" i="7"/>
  <c r="N12" i="7" s="1"/>
  <c r="K12" i="7"/>
  <c r="L12" i="7" s="1"/>
  <c r="J12" i="7"/>
  <c r="G12" i="7"/>
  <c r="H12" i="7" s="1"/>
  <c r="E12" i="7"/>
  <c r="F12" i="7" s="1"/>
  <c r="R11" i="7"/>
  <c r="Q11" i="7"/>
  <c r="P11" i="7"/>
  <c r="M11" i="7"/>
  <c r="N11" i="7" s="1"/>
  <c r="K11" i="7"/>
  <c r="L11" i="7" s="1"/>
  <c r="J11" i="7"/>
  <c r="G11" i="7"/>
  <c r="E11" i="7"/>
  <c r="F11" i="7" s="1"/>
  <c r="K55" i="6"/>
  <c r="R50" i="6"/>
  <c r="Q50" i="6"/>
  <c r="P50" i="6"/>
  <c r="M50" i="6"/>
  <c r="N50" i="6" s="1"/>
  <c r="L50" i="6"/>
  <c r="K50" i="6"/>
  <c r="J50" i="6"/>
  <c r="G50" i="6"/>
  <c r="H50" i="6" s="1"/>
  <c r="E50" i="6"/>
  <c r="F50" i="6" s="1"/>
  <c r="R49" i="6"/>
  <c r="Q49" i="6"/>
  <c r="P49" i="6"/>
  <c r="N49" i="6"/>
  <c r="M49" i="6"/>
  <c r="L49" i="6"/>
  <c r="K49" i="6"/>
  <c r="J49" i="6"/>
  <c r="G49" i="6"/>
  <c r="H49" i="6" s="1"/>
  <c r="E49" i="6"/>
  <c r="F49" i="6" s="1"/>
  <c r="R48" i="6"/>
  <c r="Q48" i="6"/>
  <c r="P48" i="6"/>
  <c r="N48" i="6"/>
  <c r="M48" i="6"/>
  <c r="L48" i="6"/>
  <c r="K48" i="6"/>
  <c r="J48" i="6"/>
  <c r="G48" i="6"/>
  <c r="H48" i="6" s="1"/>
  <c r="E48" i="6"/>
  <c r="F48" i="6" s="1"/>
  <c r="R47" i="6"/>
  <c r="Q47" i="6"/>
  <c r="P47" i="6"/>
  <c r="N47" i="6"/>
  <c r="M47" i="6"/>
  <c r="L47" i="6"/>
  <c r="K47" i="6"/>
  <c r="J47" i="6"/>
  <c r="G47" i="6"/>
  <c r="H47" i="6" s="1"/>
  <c r="E47" i="6"/>
  <c r="F47" i="6" s="1"/>
  <c r="R46" i="6"/>
  <c r="Q46" i="6"/>
  <c r="P46" i="6"/>
  <c r="N46" i="6"/>
  <c r="M46" i="6"/>
  <c r="L46" i="6"/>
  <c r="K46" i="6"/>
  <c r="J46" i="6"/>
  <c r="G46" i="6"/>
  <c r="H46" i="6" s="1"/>
  <c r="E46" i="6"/>
  <c r="F46" i="6" s="1"/>
  <c r="R45" i="6"/>
  <c r="Q45" i="6"/>
  <c r="P45" i="6"/>
  <c r="M45" i="6"/>
  <c r="N45" i="6" s="1"/>
  <c r="K45" i="6"/>
  <c r="L45" i="6" s="1"/>
  <c r="J45" i="6"/>
  <c r="G45" i="6"/>
  <c r="H45" i="6" s="1"/>
  <c r="E45" i="6"/>
  <c r="F45" i="6" s="1"/>
  <c r="R44" i="6"/>
  <c r="Q44" i="6"/>
  <c r="P44" i="6"/>
  <c r="M44" i="6"/>
  <c r="N44" i="6" s="1"/>
  <c r="K44" i="6"/>
  <c r="L44" i="6" s="1"/>
  <c r="J44" i="6"/>
  <c r="G44" i="6"/>
  <c r="H44" i="6" s="1"/>
  <c r="E44" i="6"/>
  <c r="F44" i="6" s="1"/>
  <c r="R43" i="6"/>
  <c r="Q43" i="6"/>
  <c r="P43" i="6"/>
  <c r="M43" i="6"/>
  <c r="N43" i="6" s="1"/>
  <c r="K43" i="6"/>
  <c r="L43" i="6" s="1"/>
  <c r="J43" i="6"/>
  <c r="G43" i="6"/>
  <c r="H43" i="6" s="1"/>
  <c r="E43" i="6"/>
  <c r="F43" i="6" s="1"/>
  <c r="R42" i="6"/>
  <c r="Q42" i="6"/>
  <c r="P42" i="6"/>
  <c r="M42" i="6"/>
  <c r="N42" i="6" s="1"/>
  <c r="K42" i="6"/>
  <c r="L42" i="6" s="1"/>
  <c r="J42" i="6"/>
  <c r="G42" i="6"/>
  <c r="H42" i="6" s="1"/>
  <c r="E42" i="6"/>
  <c r="F42" i="6" s="1"/>
  <c r="R41" i="6"/>
  <c r="Q41" i="6"/>
  <c r="P41" i="6"/>
  <c r="M41" i="6"/>
  <c r="N41" i="6" s="1"/>
  <c r="K41" i="6"/>
  <c r="L41" i="6" s="1"/>
  <c r="J41" i="6"/>
  <c r="G41" i="6"/>
  <c r="H41" i="6" s="1"/>
  <c r="E41" i="6"/>
  <c r="F41" i="6" s="1"/>
  <c r="R40" i="6"/>
  <c r="Q40" i="6"/>
  <c r="P40" i="6"/>
  <c r="M40" i="6"/>
  <c r="N40" i="6" s="1"/>
  <c r="K40" i="6"/>
  <c r="L40" i="6" s="1"/>
  <c r="J40" i="6"/>
  <c r="G40" i="6"/>
  <c r="H40" i="6" s="1"/>
  <c r="E40" i="6"/>
  <c r="F40" i="6" s="1"/>
  <c r="R39" i="6"/>
  <c r="Q39" i="6"/>
  <c r="P39" i="6"/>
  <c r="M39" i="6"/>
  <c r="N39" i="6" s="1"/>
  <c r="K39" i="6"/>
  <c r="L39" i="6" s="1"/>
  <c r="J39" i="6"/>
  <c r="G39" i="6"/>
  <c r="H39" i="6" s="1"/>
  <c r="E39" i="6"/>
  <c r="F39" i="6" s="1"/>
  <c r="R38" i="6"/>
  <c r="Q38" i="6"/>
  <c r="P38" i="6"/>
  <c r="M38" i="6"/>
  <c r="N38" i="6" s="1"/>
  <c r="K38" i="6"/>
  <c r="L38" i="6" s="1"/>
  <c r="J38" i="6"/>
  <c r="G38" i="6"/>
  <c r="H38" i="6" s="1"/>
  <c r="E38" i="6"/>
  <c r="F38" i="6" s="1"/>
  <c r="R37" i="6"/>
  <c r="Q37" i="6"/>
  <c r="P37" i="6"/>
  <c r="M37" i="6"/>
  <c r="N37" i="6" s="1"/>
  <c r="K37" i="6"/>
  <c r="L37" i="6" s="1"/>
  <c r="J37" i="6"/>
  <c r="G37" i="6"/>
  <c r="H37" i="6" s="1"/>
  <c r="E37" i="6"/>
  <c r="F37" i="6" s="1"/>
  <c r="R36" i="6"/>
  <c r="Q36" i="6"/>
  <c r="P36" i="6"/>
  <c r="M36" i="6"/>
  <c r="N36" i="6" s="1"/>
  <c r="K36" i="6"/>
  <c r="L36" i="6" s="1"/>
  <c r="J36" i="6"/>
  <c r="G36" i="6"/>
  <c r="H36" i="6" s="1"/>
  <c r="E36" i="6"/>
  <c r="F36" i="6" s="1"/>
  <c r="R35" i="6"/>
  <c r="Q35" i="6"/>
  <c r="P35" i="6"/>
  <c r="M35" i="6"/>
  <c r="N35" i="6" s="1"/>
  <c r="K35" i="6"/>
  <c r="L35" i="6" s="1"/>
  <c r="J35" i="6"/>
  <c r="G35" i="6"/>
  <c r="H35" i="6" s="1"/>
  <c r="E35" i="6"/>
  <c r="F35" i="6" s="1"/>
  <c r="R34" i="6"/>
  <c r="Q34" i="6"/>
  <c r="P34" i="6"/>
  <c r="M34" i="6"/>
  <c r="N34" i="6" s="1"/>
  <c r="K34" i="6"/>
  <c r="L34" i="6" s="1"/>
  <c r="J34" i="6"/>
  <c r="G34" i="6"/>
  <c r="H34" i="6" s="1"/>
  <c r="E34" i="6"/>
  <c r="F34" i="6" s="1"/>
  <c r="R33" i="6"/>
  <c r="Q33" i="6"/>
  <c r="P33" i="6"/>
  <c r="M33" i="6"/>
  <c r="N33" i="6" s="1"/>
  <c r="K33" i="6"/>
  <c r="L33" i="6" s="1"/>
  <c r="J33" i="6"/>
  <c r="G33" i="6"/>
  <c r="H33" i="6" s="1"/>
  <c r="E33" i="6"/>
  <c r="F33" i="6" s="1"/>
  <c r="R32" i="6"/>
  <c r="Q32" i="6"/>
  <c r="P32" i="6"/>
  <c r="M32" i="6"/>
  <c r="N32" i="6" s="1"/>
  <c r="K32" i="6"/>
  <c r="L32" i="6" s="1"/>
  <c r="J32" i="6"/>
  <c r="G32" i="6"/>
  <c r="H32" i="6" s="1"/>
  <c r="E32" i="6"/>
  <c r="F32" i="6" s="1"/>
  <c r="R31" i="6"/>
  <c r="Q31" i="6"/>
  <c r="P31" i="6"/>
  <c r="M31" i="6"/>
  <c r="N31" i="6" s="1"/>
  <c r="K31" i="6"/>
  <c r="L31" i="6" s="1"/>
  <c r="J31" i="6"/>
  <c r="G31" i="6"/>
  <c r="H31" i="6" s="1"/>
  <c r="E31" i="6"/>
  <c r="F31" i="6" s="1"/>
  <c r="R30" i="6"/>
  <c r="Q30" i="6"/>
  <c r="P30" i="6"/>
  <c r="M30" i="6"/>
  <c r="N30" i="6" s="1"/>
  <c r="K30" i="6"/>
  <c r="L30" i="6" s="1"/>
  <c r="J30" i="6"/>
  <c r="G30" i="6"/>
  <c r="H30" i="6" s="1"/>
  <c r="E30" i="6"/>
  <c r="F30" i="6" s="1"/>
  <c r="R29" i="6"/>
  <c r="Q29" i="6"/>
  <c r="P29" i="6"/>
  <c r="M29" i="6"/>
  <c r="N29" i="6" s="1"/>
  <c r="K29" i="6"/>
  <c r="L29" i="6" s="1"/>
  <c r="J29" i="6"/>
  <c r="G29" i="6"/>
  <c r="H29" i="6" s="1"/>
  <c r="E29" i="6"/>
  <c r="F29" i="6" s="1"/>
  <c r="R28" i="6"/>
  <c r="Q28" i="6"/>
  <c r="P28" i="6"/>
  <c r="M28" i="6"/>
  <c r="N28" i="6" s="1"/>
  <c r="K28" i="6"/>
  <c r="L28" i="6" s="1"/>
  <c r="J28" i="6"/>
  <c r="G28" i="6"/>
  <c r="H28" i="6" s="1"/>
  <c r="E28" i="6"/>
  <c r="F28" i="6" s="1"/>
  <c r="R27" i="6"/>
  <c r="Q27" i="6"/>
  <c r="P27" i="6"/>
  <c r="M27" i="6"/>
  <c r="N27" i="6" s="1"/>
  <c r="K27" i="6"/>
  <c r="L27" i="6" s="1"/>
  <c r="J27" i="6"/>
  <c r="G27" i="6"/>
  <c r="H27" i="6" s="1"/>
  <c r="E27" i="6"/>
  <c r="F27" i="6" s="1"/>
  <c r="R26" i="6"/>
  <c r="Q26" i="6"/>
  <c r="P26" i="6"/>
  <c r="M26" i="6"/>
  <c r="N26" i="6" s="1"/>
  <c r="K26" i="6"/>
  <c r="L26" i="6" s="1"/>
  <c r="J26" i="6"/>
  <c r="G26" i="6"/>
  <c r="H26" i="6" s="1"/>
  <c r="E26" i="6"/>
  <c r="F26" i="6" s="1"/>
  <c r="R25" i="6"/>
  <c r="Q25" i="6"/>
  <c r="P25" i="6"/>
  <c r="M25" i="6"/>
  <c r="N25" i="6" s="1"/>
  <c r="K25" i="6"/>
  <c r="L25" i="6" s="1"/>
  <c r="J25" i="6"/>
  <c r="G25" i="6"/>
  <c r="H25" i="6" s="1"/>
  <c r="E25" i="6"/>
  <c r="F25" i="6" s="1"/>
  <c r="R24" i="6"/>
  <c r="Q24" i="6"/>
  <c r="P24" i="6"/>
  <c r="M24" i="6"/>
  <c r="N24" i="6" s="1"/>
  <c r="K24" i="6"/>
  <c r="L24" i="6" s="1"/>
  <c r="J24" i="6"/>
  <c r="G24" i="6"/>
  <c r="H24" i="6" s="1"/>
  <c r="E24" i="6"/>
  <c r="F24" i="6" s="1"/>
  <c r="R23" i="6"/>
  <c r="Q23" i="6"/>
  <c r="P23" i="6"/>
  <c r="M23" i="6"/>
  <c r="N23" i="6" s="1"/>
  <c r="K23" i="6"/>
  <c r="L23" i="6" s="1"/>
  <c r="J23" i="6"/>
  <c r="G23" i="6"/>
  <c r="H23" i="6" s="1"/>
  <c r="E23" i="6"/>
  <c r="F23" i="6" s="1"/>
  <c r="R22" i="6"/>
  <c r="Q22" i="6"/>
  <c r="P22" i="6"/>
  <c r="M22" i="6"/>
  <c r="N22" i="6" s="1"/>
  <c r="K22" i="6"/>
  <c r="L22" i="6" s="1"/>
  <c r="J22" i="6"/>
  <c r="G22" i="6"/>
  <c r="H22" i="6" s="1"/>
  <c r="E22" i="6"/>
  <c r="F22" i="6" s="1"/>
  <c r="R21" i="6"/>
  <c r="Q21" i="6"/>
  <c r="P21" i="6"/>
  <c r="M21" i="6"/>
  <c r="N21" i="6" s="1"/>
  <c r="K21" i="6"/>
  <c r="L21" i="6" s="1"/>
  <c r="J21" i="6"/>
  <c r="G21" i="6"/>
  <c r="H21" i="6" s="1"/>
  <c r="E21" i="6"/>
  <c r="F21" i="6" s="1"/>
  <c r="R20" i="6"/>
  <c r="Q20" i="6"/>
  <c r="P20" i="6"/>
  <c r="M20" i="6"/>
  <c r="N20" i="6" s="1"/>
  <c r="K20" i="6"/>
  <c r="L20" i="6" s="1"/>
  <c r="J20" i="6"/>
  <c r="G20" i="6"/>
  <c r="H20" i="6" s="1"/>
  <c r="E20" i="6"/>
  <c r="F20" i="6" s="1"/>
  <c r="R19" i="6"/>
  <c r="Q19" i="6"/>
  <c r="P19" i="6"/>
  <c r="M19" i="6"/>
  <c r="N19" i="6" s="1"/>
  <c r="K19" i="6"/>
  <c r="L19" i="6" s="1"/>
  <c r="J19" i="6"/>
  <c r="G19" i="6"/>
  <c r="H19" i="6" s="1"/>
  <c r="E19" i="6"/>
  <c r="F19" i="6" s="1"/>
  <c r="R18" i="6"/>
  <c r="Q18" i="6"/>
  <c r="P18" i="6"/>
  <c r="M18" i="6"/>
  <c r="N18" i="6" s="1"/>
  <c r="K18" i="6"/>
  <c r="L18" i="6" s="1"/>
  <c r="J18" i="6"/>
  <c r="G18" i="6"/>
  <c r="H18" i="6" s="1"/>
  <c r="E18" i="6"/>
  <c r="F18" i="6" s="1"/>
  <c r="R17" i="6"/>
  <c r="Q17" i="6"/>
  <c r="P17" i="6"/>
  <c r="M17" i="6"/>
  <c r="N17" i="6" s="1"/>
  <c r="K17" i="6"/>
  <c r="L17" i="6" s="1"/>
  <c r="J17" i="6"/>
  <c r="G17" i="6"/>
  <c r="H17" i="6" s="1"/>
  <c r="E17" i="6"/>
  <c r="F17" i="6" s="1"/>
  <c r="R16" i="6"/>
  <c r="Q16" i="6"/>
  <c r="P16" i="6"/>
  <c r="M16" i="6"/>
  <c r="N16" i="6" s="1"/>
  <c r="K16" i="6"/>
  <c r="L16" i="6" s="1"/>
  <c r="J16" i="6"/>
  <c r="G16" i="6"/>
  <c r="H16" i="6" s="1"/>
  <c r="E16" i="6"/>
  <c r="F16" i="6" s="1"/>
  <c r="R15" i="6"/>
  <c r="Q15" i="6"/>
  <c r="P15" i="6"/>
  <c r="M15" i="6"/>
  <c r="N15" i="6" s="1"/>
  <c r="K15" i="6"/>
  <c r="L15" i="6" s="1"/>
  <c r="J15" i="6"/>
  <c r="G15" i="6"/>
  <c r="H15" i="6" s="1"/>
  <c r="E15" i="6"/>
  <c r="F15" i="6" s="1"/>
  <c r="R14" i="6"/>
  <c r="Q14" i="6"/>
  <c r="P14" i="6"/>
  <c r="M14" i="6"/>
  <c r="N14" i="6" s="1"/>
  <c r="K14" i="6"/>
  <c r="L14" i="6" s="1"/>
  <c r="J14" i="6"/>
  <c r="G14" i="6"/>
  <c r="H14" i="6" s="1"/>
  <c r="E14" i="6"/>
  <c r="F14" i="6" s="1"/>
  <c r="R13" i="6"/>
  <c r="Q13" i="6"/>
  <c r="P13" i="6"/>
  <c r="M13" i="6"/>
  <c r="N13" i="6" s="1"/>
  <c r="K13" i="6"/>
  <c r="L13" i="6" s="1"/>
  <c r="J13" i="6"/>
  <c r="G13" i="6"/>
  <c r="H13" i="6" s="1"/>
  <c r="E13" i="6"/>
  <c r="F13" i="6" s="1"/>
  <c r="R12" i="6"/>
  <c r="Q12" i="6"/>
  <c r="P12" i="6"/>
  <c r="M12" i="6"/>
  <c r="N12" i="6" s="1"/>
  <c r="K12" i="6"/>
  <c r="L12" i="6" s="1"/>
  <c r="J12" i="6"/>
  <c r="G12" i="6"/>
  <c r="H12" i="6" s="1"/>
  <c r="E12" i="6"/>
  <c r="F12" i="6" s="1"/>
  <c r="R11" i="6"/>
  <c r="Q11" i="6"/>
  <c r="P11" i="6"/>
  <c r="M11" i="6"/>
  <c r="N11" i="6" s="1"/>
  <c r="K11" i="6"/>
  <c r="L11" i="6" s="1"/>
  <c r="J11" i="6"/>
  <c r="G11" i="6"/>
  <c r="E11" i="6"/>
  <c r="F11" i="6" s="1"/>
  <c r="K55" i="5"/>
  <c r="R50" i="5"/>
  <c r="Q50" i="5"/>
  <c r="P50" i="5"/>
  <c r="N50" i="5"/>
  <c r="M50" i="5"/>
  <c r="L50" i="5"/>
  <c r="K50" i="5"/>
  <c r="J50" i="5"/>
  <c r="G50" i="5"/>
  <c r="H50" i="5" s="1"/>
  <c r="E50" i="5"/>
  <c r="F50" i="5" s="1"/>
  <c r="R49" i="5"/>
  <c r="Q49" i="5"/>
  <c r="P49" i="5"/>
  <c r="N49" i="5"/>
  <c r="M49" i="5"/>
  <c r="L49" i="5"/>
  <c r="K49" i="5"/>
  <c r="J49" i="5"/>
  <c r="G49" i="5"/>
  <c r="H49" i="5" s="1"/>
  <c r="F49" i="5"/>
  <c r="E49" i="5"/>
  <c r="R48" i="5"/>
  <c r="Q48" i="5"/>
  <c r="P48" i="5"/>
  <c r="M48" i="5"/>
  <c r="N48" i="5" s="1"/>
  <c r="K48" i="5"/>
  <c r="L48" i="5" s="1"/>
  <c r="J48" i="5"/>
  <c r="G48" i="5"/>
  <c r="H48" i="5" s="1"/>
  <c r="F48" i="5"/>
  <c r="E48" i="5"/>
  <c r="R47" i="5"/>
  <c r="Q47" i="5"/>
  <c r="P47" i="5"/>
  <c r="M47" i="5"/>
  <c r="N47" i="5" s="1"/>
  <c r="K47" i="5"/>
  <c r="L47" i="5" s="1"/>
  <c r="J47" i="5"/>
  <c r="G47" i="5"/>
  <c r="H47" i="5" s="1"/>
  <c r="F47" i="5"/>
  <c r="E47" i="5"/>
  <c r="R46" i="5"/>
  <c r="Q46" i="5"/>
  <c r="P46" i="5"/>
  <c r="M46" i="5"/>
  <c r="N46" i="5" s="1"/>
  <c r="K46" i="5"/>
  <c r="L46" i="5" s="1"/>
  <c r="J46" i="5"/>
  <c r="G46" i="5"/>
  <c r="H46" i="5" s="1"/>
  <c r="E46" i="5"/>
  <c r="F46" i="5" s="1"/>
  <c r="R45" i="5"/>
  <c r="Q45" i="5"/>
  <c r="P45" i="5"/>
  <c r="M45" i="5"/>
  <c r="N45" i="5" s="1"/>
  <c r="K45" i="5"/>
  <c r="L45" i="5" s="1"/>
  <c r="J45" i="5"/>
  <c r="G45" i="5"/>
  <c r="H45" i="5" s="1"/>
  <c r="E45" i="5"/>
  <c r="F45" i="5" s="1"/>
  <c r="R44" i="5"/>
  <c r="Q44" i="5"/>
  <c r="P44" i="5"/>
  <c r="M44" i="5"/>
  <c r="N44" i="5" s="1"/>
  <c r="K44" i="5"/>
  <c r="L44" i="5" s="1"/>
  <c r="J44" i="5"/>
  <c r="G44" i="5"/>
  <c r="H44" i="5" s="1"/>
  <c r="E44" i="5"/>
  <c r="F44" i="5" s="1"/>
  <c r="R43" i="5"/>
  <c r="Q43" i="5"/>
  <c r="P43" i="5"/>
  <c r="M43" i="5"/>
  <c r="N43" i="5" s="1"/>
  <c r="K43" i="5"/>
  <c r="L43" i="5" s="1"/>
  <c r="J43" i="5"/>
  <c r="G43" i="5"/>
  <c r="H43" i="5" s="1"/>
  <c r="E43" i="5"/>
  <c r="F43" i="5" s="1"/>
  <c r="R42" i="5"/>
  <c r="Q42" i="5"/>
  <c r="P42" i="5"/>
  <c r="M42" i="5"/>
  <c r="N42" i="5" s="1"/>
  <c r="K42" i="5"/>
  <c r="L42" i="5" s="1"/>
  <c r="J42" i="5"/>
  <c r="G42" i="5"/>
  <c r="H42" i="5" s="1"/>
  <c r="E42" i="5"/>
  <c r="F42" i="5" s="1"/>
  <c r="R41" i="5"/>
  <c r="Q41" i="5"/>
  <c r="P41" i="5"/>
  <c r="M41" i="5"/>
  <c r="N41" i="5" s="1"/>
  <c r="K41" i="5"/>
  <c r="L41" i="5" s="1"/>
  <c r="J41" i="5"/>
  <c r="G41" i="5"/>
  <c r="H41" i="5" s="1"/>
  <c r="E41" i="5"/>
  <c r="F41" i="5" s="1"/>
  <c r="R40" i="5"/>
  <c r="Q40" i="5"/>
  <c r="P40" i="5"/>
  <c r="M40" i="5"/>
  <c r="N40" i="5" s="1"/>
  <c r="K40" i="5"/>
  <c r="L40" i="5" s="1"/>
  <c r="J40" i="5"/>
  <c r="G40" i="5"/>
  <c r="H40" i="5" s="1"/>
  <c r="E40" i="5"/>
  <c r="F40" i="5" s="1"/>
  <c r="R39" i="5"/>
  <c r="Q39" i="5"/>
  <c r="P39" i="5"/>
  <c r="M39" i="5"/>
  <c r="N39" i="5" s="1"/>
  <c r="K39" i="5"/>
  <c r="L39" i="5" s="1"/>
  <c r="J39" i="5"/>
  <c r="G39" i="5"/>
  <c r="H39" i="5" s="1"/>
  <c r="E39" i="5"/>
  <c r="F39" i="5" s="1"/>
  <c r="R38" i="5"/>
  <c r="Q38" i="5"/>
  <c r="P38" i="5"/>
  <c r="M38" i="5"/>
  <c r="N38" i="5" s="1"/>
  <c r="K38" i="5"/>
  <c r="L38" i="5" s="1"/>
  <c r="J38" i="5"/>
  <c r="G38" i="5"/>
  <c r="H38" i="5" s="1"/>
  <c r="E38" i="5"/>
  <c r="F38" i="5" s="1"/>
  <c r="R37" i="5"/>
  <c r="Q37" i="5"/>
  <c r="P37" i="5"/>
  <c r="M37" i="5"/>
  <c r="N37" i="5" s="1"/>
  <c r="K37" i="5"/>
  <c r="L37" i="5" s="1"/>
  <c r="J37" i="5"/>
  <c r="G37" i="5"/>
  <c r="H37" i="5" s="1"/>
  <c r="E37" i="5"/>
  <c r="F37" i="5" s="1"/>
  <c r="R36" i="5"/>
  <c r="Q36" i="5"/>
  <c r="P36" i="5"/>
  <c r="M36" i="5"/>
  <c r="N36" i="5" s="1"/>
  <c r="K36" i="5"/>
  <c r="L36" i="5" s="1"/>
  <c r="J36" i="5"/>
  <c r="G36" i="5"/>
  <c r="H36" i="5" s="1"/>
  <c r="E36" i="5"/>
  <c r="F36" i="5" s="1"/>
  <c r="R35" i="5"/>
  <c r="Q35" i="5"/>
  <c r="P35" i="5"/>
  <c r="M35" i="5"/>
  <c r="N35" i="5" s="1"/>
  <c r="K35" i="5"/>
  <c r="L35" i="5" s="1"/>
  <c r="J35" i="5"/>
  <c r="G35" i="5"/>
  <c r="H35" i="5" s="1"/>
  <c r="E35" i="5"/>
  <c r="F35" i="5" s="1"/>
  <c r="R34" i="5"/>
  <c r="Q34" i="5"/>
  <c r="P34" i="5"/>
  <c r="M34" i="5"/>
  <c r="N34" i="5" s="1"/>
  <c r="K34" i="5"/>
  <c r="L34" i="5" s="1"/>
  <c r="J34" i="5"/>
  <c r="G34" i="5"/>
  <c r="H34" i="5" s="1"/>
  <c r="E34" i="5"/>
  <c r="F34" i="5" s="1"/>
  <c r="R33" i="5"/>
  <c r="Q33" i="5"/>
  <c r="P33" i="5"/>
  <c r="M33" i="5"/>
  <c r="N33" i="5" s="1"/>
  <c r="K33" i="5"/>
  <c r="L33" i="5" s="1"/>
  <c r="J33" i="5"/>
  <c r="G33" i="5"/>
  <c r="H33" i="5" s="1"/>
  <c r="E33" i="5"/>
  <c r="F33" i="5" s="1"/>
  <c r="R32" i="5"/>
  <c r="Q32" i="5"/>
  <c r="P32" i="5"/>
  <c r="M32" i="5"/>
  <c r="N32" i="5" s="1"/>
  <c r="K32" i="5"/>
  <c r="L32" i="5" s="1"/>
  <c r="J32" i="5"/>
  <c r="G32" i="5"/>
  <c r="H32" i="5" s="1"/>
  <c r="E32" i="5"/>
  <c r="F32" i="5" s="1"/>
  <c r="R31" i="5"/>
  <c r="Q31" i="5"/>
  <c r="P31" i="5"/>
  <c r="M31" i="5"/>
  <c r="N31" i="5" s="1"/>
  <c r="K31" i="5"/>
  <c r="L31" i="5" s="1"/>
  <c r="J31" i="5"/>
  <c r="G31" i="5"/>
  <c r="H31" i="5" s="1"/>
  <c r="E31" i="5"/>
  <c r="F31" i="5" s="1"/>
  <c r="R30" i="5"/>
  <c r="Q30" i="5"/>
  <c r="P30" i="5"/>
  <c r="M30" i="5"/>
  <c r="N30" i="5" s="1"/>
  <c r="K30" i="5"/>
  <c r="L30" i="5" s="1"/>
  <c r="J30" i="5"/>
  <c r="G30" i="5"/>
  <c r="H30" i="5" s="1"/>
  <c r="E30" i="5"/>
  <c r="F30" i="5" s="1"/>
  <c r="R29" i="5"/>
  <c r="Q29" i="5"/>
  <c r="P29" i="5"/>
  <c r="M29" i="5"/>
  <c r="N29" i="5" s="1"/>
  <c r="K29" i="5"/>
  <c r="L29" i="5" s="1"/>
  <c r="J29" i="5"/>
  <c r="G29" i="5"/>
  <c r="H29" i="5" s="1"/>
  <c r="E29" i="5"/>
  <c r="F29" i="5" s="1"/>
  <c r="R28" i="5"/>
  <c r="Q28" i="5"/>
  <c r="P28" i="5"/>
  <c r="M28" i="5"/>
  <c r="N28" i="5" s="1"/>
  <c r="K28" i="5"/>
  <c r="L28" i="5" s="1"/>
  <c r="J28" i="5"/>
  <c r="G28" i="5"/>
  <c r="H28" i="5" s="1"/>
  <c r="E28" i="5"/>
  <c r="F28" i="5" s="1"/>
  <c r="R27" i="5"/>
  <c r="Q27" i="5"/>
  <c r="P27" i="5"/>
  <c r="M27" i="5"/>
  <c r="N27" i="5" s="1"/>
  <c r="K27" i="5"/>
  <c r="L27" i="5" s="1"/>
  <c r="J27" i="5"/>
  <c r="G27" i="5"/>
  <c r="H27" i="5" s="1"/>
  <c r="E27" i="5"/>
  <c r="F27" i="5" s="1"/>
  <c r="R26" i="5"/>
  <c r="Q26" i="5"/>
  <c r="P26" i="5"/>
  <c r="M26" i="5"/>
  <c r="N26" i="5" s="1"/>
  <c r="K26" i="5"/>
  <c r="L26" i="5" s="1"/>
  <c r="J26" i="5"/>
  <c r="G26" i="5"/>
  <c r="H26" i="5" s="1"/>
  <c r="E26" i="5"/>
  <c r="F26" i="5" s="1"/>
  <c r="R25" i="5"/>
  <c r="Q25" i="5"/>
  <c r="P25" i="5"/>
  <c r="M25" i="5"/>
  <c r="N25" i="5" s="1"/>
  <c r="K25" i="5"/>
  <c r="L25" i="5" s="1"/>
  <c r="J25" i="5"/>
  <c r="G25" i="5"/>
  <c r="H25" i="5" s="1"/>
  <c r="E25" i="5"/>
  <c r="F25" i="5" s="1"/>
  <c r="R24" i="5"/>
  <c r="Q24" i="5"/>
  <c r="P24" i="5"/>
  <c r="M24" i="5"/>
  <c r="N24" i="5" s="1"/>
  <c r="K24" i="5"/>
  <c r="L24" i="5" s="1"/>
  <c r="J24" i="5"/>
  <c r="G24" i="5"/>
  <c r="H24" i="5" s="1"/>
  <c r="E24" i="5"/>
  <c r="F24" i="5" s="1"/>
  <c r="R23" i="5"/>
  <c r="Q23" i="5"/>
  <c r="P23" i="5"/>
  <c r="M23" i="5"/>
  <c r="N23" i="5" s="1"/>
  <c r="K23" i="5"/>
  <c r="L23" i="5" s="1"/>
  <c r="J23" i="5"/>
  <c r="G23" i="5"/>
  <c r="H23" i="5" s="1"/>
  <c r="E23" i="5"/>
  <c r="F23" i="5" s="1"/>
  <c r="R22" i="5"/>
  <c r="Q22" i="5"/>
  <c r="P22" i="5"/>
  <c r="M22" i="5"/>
  <c r="N22" i="5" s="1"/>
  <c r="K22" i="5"/>
  <c r="L22" i="5" s="1"/>
  <c r="J22" i="5"/>
  <c r="G22" i="5"/>
  <c r="H22" i="5" s="1"/>
  <c r="E22" i="5"/>
  <c r="F22" i="5" s="1"/>
  <c r="R21" i="5"/>
  <c r="Q21" i="5"/>
  <c r="P21" i="5"/>
  <c r="M21" i="5"/>
  <c r="N21" i="5" s="1"/>
  <c r="K21" i="5"/>
  <c r="L21" i="5" s="1"/>
  <c r="J21" i="5"/>
  <c r="G21" i="5"/>
  <c r="H21" i="5" s="1"/>
  <c r="E21" i="5"/>
  <c r="F21" i="5" s="1"/>
  <c r="R20" i="5"/>
  <c r="Q20" i="5"/>
  <c r="P20" i="5"/>
  <c r="M20" i="5"/>
  <c r="N20" i="5" s="1"/>
  <c r="K20" i="5"/>
  <c r="L20" i="5" s="1"/>
  <c r="J20" i="5"/>
  <c r="G20" i="5"/>
  <c r="H20" i="5" s="1"/>
  <c r="E20" i="5"/>
  <c r="F20" i="5" s="1"/>
  <c r="R19" i="5"/>
  <c r="Q19" i="5"/>
  <c r="P19" i="5"/>
  <c r="M19" i="5"/>
  <c r="N19" i="5" s="1"/>
  <c r="K19" i="5"/>
  <c r="L19" i="5" s="1"/>
  <c r="J19" i="5"/>
  <c r="G19" i="5"/>
  <c r="H19" i="5" s="1"/>
  <c r="E19" i="5"/>
  <c r="F19" i="5" s="1"/>
  <c r="R18" i="5"/>
  <c r="Q18" i="5"/>
  <c r="P18" i="5"/>
  <c r="M18" i="5"/>
  <c r="N18" i="5" s="1"/>
  <c r="K18" i="5"/>
  <c r="L18" i="5" s="1"/>
  <c r="J18" i="5"/>
  <c r="G18" i="5"/>
  <c r="H18" i="5" s="1"/>
  <c r="E18" i="5"/>
  <c r="F18" i="5" s="1"/>
  <c r="R17" i="5"/>
  <c r="Q17" i="5"/>
  <c r="P17" i="5"/>
  <c r="M17" i="5"/>
  <c r="N17" i="5" s="1"/>
  <c r="K17" i="5"/>
  <c r="L17" i="5" s="1"/>
  <c r="J17" i="5"/>
  <c r="G17" i="5"/>
  <c r="H17" i="5" s="1"/>
  <c r="E17" i="5"/>
  <c r="F17" i="5" s="1"/>
  <c r="R16" i="5"/>
  <c r="Q16" i="5"/>
  <c r="P16" i="5"/>
  <c r="M16" i="5"/>
  <c r="N16" i="5" s="1"/>
  <c r="K16" i="5"/>
  <c r="L16" i="5" s="1"/>
  <c r="J16" i="5"/>
  <c r="G16" i="5"/>
  <c r="H16" i="5" s="1"/>
  <c r="E16" i="5"/>
  <c r="F16" i="5" s="1"/>
  <c r="R15" i="5"/>
  <c r="Q15" i="5"/>
  <c r="P15" i="5"/>
  <c r="M15" i="5"/>
  <c r="N15" i="5" s="1"/>
  <c r="K15" i="5"/>
  <c r="L15" i="5" s="1"/>
  <c r="J15" i="5"/>
  <c r="G15" i="5"/>
  <c r="H15" i="5" s="1"/>
  <c r="F15" i="5"/>
  <c r="E15" i="5"/>
  <c r="R14" i="5"/>
  <c r="Q14" i="5"/>
  <c r="P14" i="5"/>
  <c r="M14" i="5"/>
  <c r="N14" i="5" s="1"/>
  <c r="K14" i="5"/>
  <c r="L14" i="5" s="1"/>
  <c r="J14" i="5"/>
  <c r="G14" i="5"/>
  <c r="H14" i="5" s="1"/>
  <c r="E14" i="5"/>
  <c r="F14" i="5" s="1"/>
  <c r="R13" i="5"/>
  <c r="Q13" i="5"/>
  <c r="P13" i="5"/>
  <c r="M13" i="5"/>
  <c r="N13" i="5" s="1"/>
  <c r="K13" i="5"/>
  <c r="L13" i="5" s="1"/>
  <c r="J13" i="5"/>
  <c r="G13" i="5"/>
  <c r="H13" i="5" s="1"/>
  <c r="E13" i="5"/>
  <c r="F13" i="5" s="1"/>
  <c r="R12" i="5"/>
  <c r="Q12" i="5"/>
  <c r="P12" i="5"/>
  <c r="M12" i="5"/>
  <c r="N12" i="5" s="1"/>
  <c r="K12" i="5"/>
  <c r="L12" i="5" s="1"/>
  <c r="J12" i="5"/>
  <c r="G12" i="5"/>
  <c r="H12" i="5" s="1"/>
  <c r="E12" i="5"/>
  <c r="F12" i="5" s="1"/>
  <c r="R11" i="5"/>
  <c r="Q11" i="5"/>
  <c r="P11" i="5"/>
  <c r="M11" i="5"/>
  <c r="N11" i="5" s="1"/>
  <c r="K11" i="5"/>
  <c r="L11" i="5" s="1"/>
  <c r="J11" i="5"/>
  <c r="G11" i="5"/>
  <c r="E11" i="5"/>
  <c r="F11" i="5" s="1"/>
  <c r="K55" i="4"/>
  <c r="R50" i="4"/>
  <c r="Q50" i="4"/>
  <c r="P50" i="4"/>
  <c r="M50" i="4"/>
  <c r="N50" i="4" s="1"/>
  <c r="K50" i="4"/>
  <c r="L50" i="4" s="1"/>
  <c r="J50" i="4"/>
  <c r="G50" i="4"/>
  <c r="H50" i="4" s="1"/>
  <c r="F50" i="4"/>
  <c r="E50" i="4"/>
  <c r="R49" i="4"/>
  <c r="Q49" i="4"/>
  <c r="P49" i="4"/>
  <c r="M49" i="4"/>
  <c r="N49" i="4" s="1"/>
  <c r="K49" i="4"/>
  <c r="L49" i="4" s="1"/>
  <c r="J49" i="4"/>
  <c r="G49" i="4"/>
  <c r="H49" i="4" s="1"/>
  <c r="F49" i="4"/>
  <c r="E49" i="4"/>
  <c r="R48" i="4"/>
  <c r="Q48" i="4"/>
  <c r="P48" i="4"/>
  <c r="M48" i="4"/>
  <c r="N48" i="4" s="1"/>
  <c r="K48" i="4"/>
  <c r="L48" i="4" s="1"/>
  <c r="J48" i="4"/>
  <c r="G48" i="4"/>
  <c r="H48" i="4" s="1"/>
  <c r="E48" i="4"/>
  <c r="F48" i="4" s="1"/>
  <c r="R47" i="4"/>
  <c r="Q47" i="4"/>
  <c r="P47" i="4"/>
  <c r="M47" i="4"/>
  <c r="N47" i="4" s="1"/>
  <c r="K47" i="4"/>
  <c r="L47" i="4" s="1"/>
  <c r="J47" i="4"/>
  <c r="G47" i="4"/>
  <c r="H47" i="4" s="1"/>
  <c r="E47" i="4"/>
  <c r="F47" i="4" s="1"/>
  <c r="R46" i="4"/>
  <c r="Q46" i="4"/>
  <c r="P46" i="4"/>
  <c r="M46" i="4"/>
  <c r="N46" i="4" s="1"/>
  <c r="K46" i="4"/>
  <c r="L46" i="4" s="1"/>
  <c r="J46" i="4"/>
  <c r="G46" i="4"/>
  <c r="H46" i="4" s="1"/>
  <c r="E46" i="4"/>
  <c r="F46" i="4" s="1"/>
  <c r="R45" i="4"/>
  <c r="Q45" i="4"/>
  <c r="P45" i="4"/>
  <c r="M45" i="4"/>
  <c r="N45" i="4" s="1"/>
  <c r="K45" i="4"/>
  <c r="L45" i="4" s="1"/>
  <c r="J45" i="4"/>
  <c r="G45" i="4"/>
  <c r="H45" i="4" s="1"/>
  <c r="E45" i="4"/>
  <c r="F45" i="4" s="1"/>
  <c r="R44" i="4"/>
  <c r="Q44" i="4"/>
  <c r="P44" i="4"/>
  <c r="M44" i="4"/>
  <c r="N44" i="4" s="1"/>
  <c r="K44" i="4"/>
  <c r="L44" i="4" s="1"/>
  <c r="J44" i="4"/>
  <c r="G44" i="4"/>
  <c r="H44" i="4" s="1"/>
  <c r="E44" i="4"/>
  <c r="F44" i="4" s="1"/>
  <c r="R43" i="4"/>
  <c r="Q43" i="4"/>
  <c r="P43" i="4"/>
  <c r="M43" i="4"/>
  <c r="N43" i="4" s="1"/>
  <c r="K43" i="4"/>
  <c r="L43" i="4" s="1"/>
  <c r="J43" i="4"/>
  <c r="G43" i="4"/>
  <c r="H43" i="4" s="1"/>
  <c r="E43" i="4"/>
  <c r="F43" i="4" s="1"/>
  <c r="R42" i="4"/>
  <c r="Q42" i="4"/>
  <c r="P42" i="4"/>
  <c r="M42" i="4"/>
  <c r="N42" i="4" s="1"/>
  <c r="K42" i="4"/>
  <c r="L42" i="4" s="1"/>
  <c r="J42" i="4"/>
  <c r="G42" i="4"/>
  <c r="H42" i="4" s="1"/>
  <c r="E42" i="4"/>
  <c r="F42" i="4" s="1"/>
  <c r="R41" i="4"/>
  <c r="Q41" i="4"/>
  <c r="P41" i="4"/>
  <c r="M41" i="4"/>
  <c r="N41" i="4" s="1"/>
  <c r="K41" i="4"/>
  <c r="L41" i="4" s="1"/>
  <c r="J41" i="4"/>
  <c r="G41" i="4"/>
  <c r="H41" i="4" s="1"/>
  <c r="E41" i="4"/>
  <c r="F41" i="4" s="1"/>
  <c r="R40" i="4"/>
  <c r="Q40" i="4"/>
  <c r="P40" i="4"/>
  <c r="M40" i="4"/>
  <c r="N40" i="4" s="1"/>
  <c r="K40" i="4"/>
  <c r="L40" i="4" s="1"/>
  <c r="J40" i="4"/>
  <c r="G40" i="4"/>
  <c r="H40" i="4" s="1"/>
  <c r="E40" i="4"/>
  <c r="F40" i="4" s="1"/>
  <c r="R39" i="4"/>
  <c r="Q39" i="4"/>
  <c r="P39" i="4"/>
  <c r="M39" i="4"/>
  <c r="N39" i="4" s="1"/>
  <c r="K39" i="4"/>
  <c r="L39" i="4" s="1"/>
  <c r="J39" i="4"/>
  <c r="G39" i="4"/>
  <c r="H39" i="4" s="1"/>
  <c r="E39" i="4"/>
  <c r="F39" i="4" s="1"/>
  <c r="R38" i="4"/>
  <c r="Q38" i="4"/>
  <c r="P38" i="4"/>
  <c r="M38" i="4"/>
  <c r="N38" i="4" s="1"/>
  <c r="K38" i="4"/>
  <c r="L38" i="4" s="1"/>
  <c r="J38" i="4"/>
  <c r="G38" i="4"/>
  <c r="H38" i="4" s="1"/>
  <c r="E38" i="4"/>
  <c r="F38" i="4" s="1"/>
  <c r="R37" i="4"/>
  <c r="Q37" i="4"/>
  <c r="P37" i="4"/>
  <c r="M37" i="4"/>
  <c r="N37" i="4" s="1"/>
  <c r="K37" i="4"/>
  <c r="L37" i="4" s="1"/>
  <c r="J37" i="4"/>
  <c r="G37" i="4"/>
  <c r="H37" i="4" s="1"/>
  <c r="E37" i="4"/>
  <c r="F37" i="4" s="1"/>
  <c r="R36" i="4"/>
  <c r="Q36" i="4"/>
  <c r="P36" i="4"/>
  <c r="M36" i="4"/>
  <c r="N36" i="4" s="1"/>
  <c r="K36" i="4"/>
  <c r="L36" i="4" s="1"/>
  <c r="J36" i="4"/>
  <c r="G36" i="4"/>
  <c r="H36" i="4" s="1"/>
  <c r="E36" i="4"/>
  <c r="F36" i="4" s="1"/>
  <c r="R35" i="4"/>
  <c r="Q35" i="4"/>
  <c r="P35" i="4"/>
  <c r="M35" i="4"/>
  <c r="N35" i="4" s="1"/>
  <c r="K35" i="4"/>
  <c r="L35" i="4" s="1"/>
  <c r="J35" i="4"/>
  <c r="G35" i="4"/>
  <c r="H35" i="4" s="1"/>
  <c r="E35" i="4"/>
  <c r="F35" i="4" s="1"/>
  <c r="R34" i="4"/>
  <c r="Q34" i="4"/>
  <c r="P34" i="4"/>
  <c r="M34" i="4"/>
  <c r="N34" i="4" s="1"/>
  <c r="K34" i="4"/>
  <c r="L34" i="4" s="1"/>
  <c r="J34" i="4"/>
  <c r="G34" i="4"/>
  <c r="H34" i="4" s="1"/>
  <c r="E34" i="4"/>
  <c r="F34" i="4" s="1"/>
  <c r="R33" i="4"/>
  <c r="Q33" i="4"/>
  <c r="P33" i="4"/>
  <c r="M33" i="4"/>
  <c r="N33" i="4" s="1"/>
  <c r="K33" i="4"/>
  <c r="L33" i="4" s="1"/>
  <c r="J33" i="4"/>
  <c r="G33" i="4"/>
  <c r="H33" i="4" s="1"/>
  <c r="E33" i="4"/>
  <c r="F33" i="4" s="1"/>
  <c r="R32" i="4"/>
  <c r="Q32" i="4"/>
  <c r="P32" i="4"/>
  <c r="M32" i="4"/>
  <c r="N32" i="4" s="1"/>
  <c r="K32" i="4"/>
  <c r="L32" i="4" s="1"/>
  <c r="J32" i="4"/>
  <c r="G32" i="4"/>
  <c r="H32" i="4" s="1"/>
  <c r="E32" i="4"/>
  <c r="F32" i="4" s="1"/>
  <c r="R31" i="4"/>
  <c r="Q31" i="4"/>
  <c r="P31" i="4"/>
  <c r="M31" i="4"/>
  <c r="N31" i="4" s="1"/>
  <c r="K31" i="4"/>
  <c r="L31" i="4" s="1"/>
  <c r="J31" i="4"/>
  <c r="G31" i="4"/>
  <c r="H31" i="4" s="1"/>
  <c r="E31" i="4"/>
  <c r="F31" i="4" s="1"/>
  <c r="R30" i="4"/>
  <c r="Q30" i="4"/>
  <c r="P30" i="4"/>
  <c r="M30" i="4"/>
  <c r="N30" i="4" s="1"/>
  <c r="K30" i="4"/>
  <c r="L30" i="4" s="1"/>
  <c r="J30" i="4"/>
  <c r="G30" i="4"/>
  <c r="H30" i="4" s="1"/>
  <c r="E30" i="4"/>
  <c r="F30" i="4" s="1"/>
  <c r="R29" i="4"/>
  <c r="Q29" i="4"/>
  <c r="P29" i="4"/>
  <c r="M29" i="4"/>
  <c r="N29" i="4" s="1"/>
  <c r="K29" i="4"/>
  <c r="L29" i="4" s="1"/>
  <c r="J29" i="4"/>
  <c r="G29" i="4"/>
  <c r="H29" i="4" s="1"/>
  <c r="E29" i="4"/>
  <c r="F29" i="4" s="1"/>
  <c r="R28" i="4"/>
  <c r="Q28" i="4"/>
  <c r="P28" i="4"/>
  <c r="M28" i="4"/>
  <c r="N28" i="4" s="1"/>
  <c r="K28" i="4"/>
  <c r="L28" i="4" s="1"/>
  <c r="J28" i="4"/>
  <c r="G28" i="4"/>
  <c r="H28" i="4" s="1"/>
  <c r="E28" i="4"/>
  <c r="F28" i="4" s="1"/>
  <c r="R27" i="4"/>
  <c r="Q27" i="4"/>
  <c r="P27" i="4"/>
  <c r="M27" i="4"/>
  <c r="N27" i="4" s="1"/>
  <c r="K27" i="4"/>
  <c r="L27" i="4" s="1"/>
  <c r="J27" i="4"/>
  <c r="G27" i="4"/>
  <c r="H27" i="4" s="1"/>
  <c r="E27" i="4"/>
  <c r="F27" i="4" s="1"/>
  <c r="R26" i="4"/>
  <c r="Q26" i="4"/>
  <c r="P26" i="4"/>
  <c r="M26" i="4"/>
  <c r="N26" i="4" s="1"/>
  <c r="K26" i="4"/>
  <c r="L26" i="4" s="1"/>
  <c r="J26" i="4"/>
  <c r="G26" i="4"/>
  <c r="H26" i="4" s="1"/>
  <c r="E26" i="4"/>
  <c r="F26" i="4" s="1"/>
  <c r="R25" i="4"/>
  <c r="Q25" i="4"/>
  <c r="P25" i="4"/>
  <c r="M25" i="4"/>
  <c r="N25" i="4" s="1"/>
  <c r="K25" i="4"/>
  <c r="L25" i="4" s="1"/>
  <c r="J25" i="4"/>
  <c r="G25" i="4"/>
  <c r="H25" i="4" s="1"/>
  <c r="E25" i="4"/>
  <c r="F25" i="4" s="1"/>
  <c r="R24" i="4"/>
  <c r="Q24" i="4"/>
  <c r="P24" i="4"/>
  <c r="M24" i="4"/>
  <c r="N24" i="4" s="1"/>
  <c r="K24" i="4"/>
  <c r="L24" i="4" s="1"/>
  <c r="J24" i="4"/>
  <c r="G24" i="4"/>
  <c r="H24" i="4" s="1"/>
  <c r="E24" i="4"/>
  <c r="F24" i="4" s="1"/>
  <c r="R23" i="4"/>
  <c r="Q23" i="4"/>
  <c r="P23" i="4"/>
  <c r="M23" i="4"/>
  <c r="N23" i="4" s="1"/>
  <c r="K23" i="4"/>
  <c r="L23" i="4" s="1"/>
  <c r="J23" i="4"/>
  <c r="G23" i="4"/>
  <c r="H23" i="4" s="1"/>
  <c r="E23" i="4"/>
  <c r="F23" i="4" s="1"/>
  <c r="R22" i="4"/>
  <c r="Q22" i="4"/>
  <c r="P22" i="4"/>
  <c r="M22" i="4"/>
  <c r="N22" i="4" s="1"/>
  <c r="K22" i="4"/>
  <c r="L22" i="4" s="1"/>
  <c r="J22" i="4"/>
  <c r="G22" i="4"/>
  <c r="H22" i="4" s="1"/>
  <c r="E22" i="4"/>
  <c r="F22" i="4" s="1"/>
  <c r="R21" i="4"/>
  <c r="Q21" i="4"/>
  <c r="P21" i="4"/>
  <c r="M21" i="4"/>
  <c r="N21" i="4" s="1"/>
  <c r="K21" i="4"/>
  <c r="L21" i="4" s="1"/>
  <c r="J21" i="4"/>
  <c r="G21" i="4"/>
  <c r="H21" i="4" s="1"/>
  <c r="E21" i="4"/>
  <c r="F21" i="4" s="1"/>
  <c r="R20" i="4"/>
  <c r="Q20" i="4"/>
  <c r="P20" i="4"/>
  <c r="M20" i="4"/>
  <c r="N20" i="4" s="1"/>
  <c r="K20" i="4"/>
  <c r="L20" i="4" s="1"/>
  <c r="J20" i="4"/>
  <c r="G20" i="4"/>
  <c r="H20" i="4" s="1"/>
  <c r="E20" i="4"/>
  <c r="F20" i="4" s="1"/>
  <c r="R19" i="4"/>
  <c r="Q19" i="4"/>
  <c r="P19" i="4"/>
  <c r="M19" i="4"/>
  <c r="N19" i="4" s="1"/>
  <c r="K19" i="4"/>
  <c r="L19" i="4" s="1"/>
  <c r="J19" i="4"/>
  <c r="G19" i="4"/>
  <c r="H19" i="4" s="1"/>
  <c r="E19" i="4"/>
  <c r="F19" i="4" s="1"/>
  <c r="R18" i="4"/>
  <c r="Q18" i="4"/>
  <c r="P18" i="4"/>
  <c r="M18" i="4"/>
  <c r="N18" i="4" s="1"/>
  <c r="K18" i="4"/>
  <c r="L18" i="4" s="1"/>
  <c r="J18" i="4"/>
  <c r="G18" i="4"/>
  <c r="H18" i="4" s="1"/>
  <c r="E18" i="4"/>
  <c r="F18" i="4" s="1"/>
  <c r="R17" i="4"/>
  <c r="Q17" i="4"/>
  <c r="P17" i="4"/>
  <c r="M17" i="4"/>
  <c r="N17" i="4" s="1"/>
  <c r="K17" i="4"/>
  <c r="L17" i="4" s="1"/>
  <c r="J17" i="4"/>
  <c r="G17" i="4"/>
  <c r="H17" i="4" s="1"/>
  <c r="E17" i="4"/>
  <c r="F17" i="4" s="1"/>
  <c r="R16" i="4"/>
  <c r="Q16" i="4"/>
  <c r="P16" i="4"/>
  <c r="M16" i="4"/>
  <c r="N16" i="4" s="1"/>
  <c r="K16" i="4"/>
  <c r="L16" i="4" s="1"/>
  <c r="J16" i="4"/>
  <c r="G16" i="4"/>
  <c r="H16" i="4" s="1"/>
  <c r="E16" i="4"/>
  <c r="F16" i="4" s="1"/>
  <c r="R15" i="4"/>
  <c r="Q15" i="4"/>
  <c r="P15" i="4"/>
  <c r="M15" i="4"/>
  <c r="N15" i="4" s="1"/>
  <c r="K15" i="4"/>
  <c r="L15" i="4" s="1"/>
  <c r="J15" i="4"/>
  <c r="G15" i="4"/>
  <c r="H15" i="4" s="1"/>
  <c r="E15" i="4"/>
  <c r="F15" i="4" s="1"/>
  <c r="R14" i="4"/>
  <c r="Q14" i="4"/>
  <c r="P14" i="4"/>
  <c r="M14" i="4"/>
  <c r="N14" i="4" s="1"/>
  <c r="K14" i="4"/>
  <c r="L14" i="4" s="1"/>
  <c r="J14" i="4"/>
  <c r="G14" i="4"/>
  <c r="H14" i="4" s="1"/>
  <c r="E14" i="4"/>
  <c r="F14" i="4" s="1"/>
  <c r="R13" i="4"/>
  <c r="Q13" i="4"/>
  <c r="P13" i="4"/>
  <c r="M13" i="4"/>
  <c r="N13" i="4" s="1"/>
  <c r="K13" i="4"/>
  <c r="L13" i="4" s="1"/>
  <c r="J13" i="4"/>
  <c r="G13" i="4"/>
  <c r="H13" i="4" s="1"/>
  <c r="E13" i="4"/>
  <c r="F13" i="4" s="1"/>
  <c r="R12" i="4"/>
  <c r="Q12" i="4"/>
  <c r="P12" i="4"/>
  <c r="M12" i="4"/>
  <c r="N12" i="4" s="1"/>
  <c r="K12" i="4"/>
  <c r="L12" i="4" s="1"/>
  <c r="J12" i="4"/>
  <c r="G12" i="4"/>
  <c r="H12" i="4" s="1"/>
  <c r="E12" i="4"/>
  <c r="F12" i="4" s="1"/>
  <c r="R11" i="4"/>
  <c r="Q11" i="4"/>
  <c r="P11" i="4"/>
  <c r="M11" i="4"/>
  <c r="N11" i="4" s="1"/>
  <c r="K11" i="4"/>
  <c r="L11" i="4" s="1"/>
  <c r="J11" i="4"/>
  <c r="G11" i="4"/>
  <c r="E11" i="4"/>
  <c r="F11" i="4" s="1"/>
  <c r="K55" i="3"/>
  <c r="R50" i="3"/>
  <c r="Q50" i="3"/>
  <c r="P50" i="3"/>
  <c r="M50" i="3"/>
  <c r="N50" i="3" s="1"/>
  <c r="K50" i="3"/>
  <c r="L50" i="3" s="1"/>
  <c r="J50" i="3"/>
  <c r="G50" i="3"/>
  <c r="H50" i="3" s="1"/>
  <c r="F50" i="3"/>
  <c r="E50" i="3"/>
  <c r="R49" i="3"/>
  <c r="Q49" i="3"/>
  <c r="P49" i="3"/>
  <c r="M49" i="3"/>
  <c r="N49" i="3" s="1"/>
  <c r="K49" i="3"/>
  <c r="L49" i="3" s="1"/>
  <c r="J49" i="3"/>
  <c r="G49" i="3"/>
  <c r="H49" i="3" s="1"/>
  <c r="F49" i="3"/>
  <c r="E49" i="3"/>
  <c r="R48" i="3"/>
  <c r="Q48" i="3"/>
  <c r="P48" i="3"/>
  <c r="M48" i="3"/>
  <c r="N48" i="3" s="1"/>
  <c r="K48" i="3"/>
  <c r="L48" i="3" s="1"/>
  <c r="J48" i="3"/>
  <c r="G48" i="3"/>
  <c r="H48" i="3" s="1"/>
  <c r="F48" i="3"/>
  <c r="E48" i="3"/>
  <c r="R47" i="3"/>
  <c r="Q47" i="3"/>
  <c r="P47" i="3"/>
  <c r="M47" i="3"/>
  <c r="N47" i="3" s="1"/>
  <c r="K47" i="3"/>
  <c r="L47" i="3" s="1"/>
  <c r="J47" i="3"/>
  <c r="G47" i="3"/>
  <c r="H47" i="3" s="1"/>
  <c r="F47" i="3"/>
  <c r="E47" i="3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G45" i="3"/>
  <c r="H45" i="3" s="1"/>
  <c r="E45" i="3"/>
  <c r="F45" i="3" s="1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M43" i="3"/>
  <c r="N43" i="3" s="1"/>
  <c r="K43" i="3"/>
  <c r="L43" i="3" s="1"/>
  <c r="J43" i="3"/>
  <c r="G43" i="3"/>
  <c r="H43" i="3" s="1"/>
  <c r="E43" i="3"/>
  <c r="F43" i="3" s="1"/>
  <c r="R42" i="3"/>
  <c r="Q42" i="3"/>
  <c r="P42" i="3"/>
  <c r="M42" i="3"/>
  <c r="N42" i="3" s="1"/>
  <c r="K42" i="3"/>
  <c r="L42" i="3" s="1"/>
  <c r="J42" i="3"/>
  <c r="G42" i="3"/>
  <c r="H42" i="3" s="1"/>
  <c r="E42" i="3"/>
  <c r="F42" i="3" s="1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M39" i="3"/>
  <c r="N39" i="3" s="1"/>
  <c r="K39" i="3"/>
  <c r="L39" i="3" s="1"/>
  <c r="J39" i="3"/>
  <c r="G39" i="3"/>
  <c r="H39" i="3" s="1"/>
  <c r="E39" i="3"/>
  <c r="F39" i="3" s="1"/>
  <c r="R38" i="3"/>
  <c r="Q38" i="3"/>
  <c r="P38" i="3"/>
  <c r="M38" i="3"/>
  <c r="N38" i="3" s="1"/>
  <c r="K38" i="3"/>
  <c r="L38" i="3" s="1"/>
  <c r="J38" i="3"/>
  <c r="G38" i="3"/>
  <c r="H38" i="3" s="1"/>
  <c r="E38" i="3"/>
  <c r="F38" i="3" s="1"/>
  <c r="R37" i="3"/>
  <c r="Q37" i="3"/>
  <c r="P37" i="3"/>
  <c r="M37" i="3"/>
  <c r="N37" i="3" s="1"/>
  <c r="K37" i="3"/>
  <c r="L37" i="3" s="1"/>
  <c r="J37" i="3"/>
  <c r="G37" i="3"/>
  <c r="H37" i="3" s="1"/>
  <c r="E37" i="3"/>
  <c r="F37" i="3" s="1"/>
  <c r="R36" i="3"/>
  <c r="Q36" i="3"/>
  <c r="P36" i="3"/>
  <c r="M36" i="3"/>
  <c r="N36" i="3" s="1"/>
  <c r="K36" i="3"/>
  <c r="L36" i="3" s="1"/>
  <c r="J36" i="3"/>
  <c r="G36" i="3"/>
  <c r="H36" i="3" s="1"/>
  <c r="E36" i="3"/>
  <c r="F36" i="3" s="1"/>
  <c r="R35" i="3"/>
  <c r="Q35" i="3"/>
  <c r="P35" i="3"/>
  <c r="M35" i="3"/>
  <c r="N35" i="3" s="1"/>
  <c r="K35" i="3"/>
  <c r="L35" i="3" s="1"/>
  <c r="J35" i="3"/>
  <c r="G35" i="3"/>
  <c r="H35" i="3" s="1"/>
  <c r="E35" i="3"/>
  <c r="F35" i="3" s="1"/>
  <c r="R34" i="3"/>
  <c r="Q34" i="3"/>
  <c r="P34" i="3"/>
  <c r="M34" i="3"/>
  <c r="N34" i="3" s="1"/>
  <c r="K34" i="3"/>
  <c r="L34" i="3" s="1"/>
  <c r="J34" i="3"/>
  <c r="G34" i="3"/>
  <c r="H34" i="3" s="1"/>
  <c r="E34" i="3"/>
  <c r="F34" i="3" s="1"/>
  <c r="R33" i="3"/>
  <c r="Q33" i="3"/>
  <c r="P33" i="3"/>
  <c r="M33" i="3"/>
  <c r="N33" i="3" s="1"/>
  <c r="K33" i="3"/>
  <c r="L33" i="3" s="1"/>
  <c r="J33" i="3"/>
  <c r="G33" i="3"/>
  <c r="H33" i="3" s="1"/>
  <c r="E33" i="3"/>
  <c r="F33" i="3" s="1"/>
  <c r="R32" i="3"/>
  <c r="Q32" i="3"/>
  <c r="P32" i="3"/>
  <c r="M32" i="3"/>
  <c r="N32" i="3" s="1"/>
  <c r="K32" i="3"/>
  <c r="L32" i="3" s="1"/>
  <c r="J32" i="3"/>
  <c r="G32" i="3"/>
  <c r="H32" i="3" s="1"/>
  <c r="E32" i="3"/>
  <c r="F32" i="3" s="1"/>
  <c r="R31" i="3"/>
  <c r="Q31" i="3"/>
  <c r="P31" i="3"/>
  <c r="M31" i="3"/>
  <c r="N31" i="3" s="1"/>
  <c r="K31" i="3"/>
  <c r="L31" i="3" s="1"/>
  <c r="J31" i="3"/>
  <c r="G31" i="3"/>
  <c r="H31" i="3" s="1"/>
  <c r="E31" i="3"/>
  <c r="F31" i="3" s="1"/>
  <c r="R30" i="3"/>
  <c r="Q30" i="3"/>
  <c r="P30" i="3"/>
  <c r="M30" i="3"/>
  <c r="N30" i="3" s="1"/>
  <c r="K30" i="3"/>
  <c r="L30" i="3" s="1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M27" i="3"/>
  <c r="N27" i="3" s="1"/>
  <c r="K27" i="3"/>
  <c r="L27" i="3" s="1"/>
  <c r="J27" i="3"/>
  <c r="G27" i="3"/>
  <c r="H27" i="3" s="1"/>
  <c r="E27" i="3"/>
  <c r="F27" i="3" s="1"/>
  <c r="R26" i="3"/>
  <c r="Q26" i="3"/>
  <c r="P26" i="3"/>
  <c r="M26" i="3"/>
  <c r="N26" i="3" s="1"/>
  <c r="K26" i="3"/>
  <c r="L26" i="3" s="1"/>
  <c r="J26" i="3"/>
  <c r="G26" i="3"/>
  <c r="H26" i="3" s="1"/>
  <c r="E26" i="3"/>
  <c r="F26" i="3" s="1"/>
  <c r="R25" i="3"/>
  <c r="Q25" i="3"/>
  <c r="P25" i="3"/>
  <c r="M25" i="3"/>
  <c r="N25" i="3" s="1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M23" i="3"/>
  <c r="N23" i="3" s="1"/>
  <c r="K23" i="3"/>
  <c r="L23" i="3" s="1"/>
  <c r="J23" i="3"/>
  <c r="G23" i="3"/>
  <c r="H23" i="3" s="1"/>
  <c r="E23" i="3"/>
  <c r="F23" i="3" s="1"/>
  <c r="R22" i="3"/>
  <c r="Q22" i="3"/>
  <c r="P22" i="3"/>
  <c r="M22" i="3"/>
  <c r="N22" i="3" s="1"/>
  <c r="K22" i="3"/>
  <c r="L22" i="3" s="1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M19" i="3"/>
  <c r="N19" i="3" s="1"/>
  <c r="K19" i="3"/>
  <c r="L19" i="3" s="1"/>
  <c r="J19" i="3"/>
  <c r="G19" i="3"/>
  <c r="H19" i="3" s="1"/>
  <c r="E19" i="3"/>
  <c r="F19" i="3" s="1"/>
  <c r="R18" i="3"/>
  <c r="Q18" i="3"/>
  <c r="P18" i="3"/>
  <c r="M18" i="3"/>
  <c r="N18" i="3" s="1"/>
  <c r="K18" i="3"/>
  <c r="L18" i="3" s="1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G17" i="3"/>
  <c r="H17" i="3" s="1"/>
  <c r="E17" i="3"/>
  <c r="F17" i="3" s="1"/>
  <c r="R16" i="3"/>
  <c r="Q16" i="3"/>
  <c r="P16" i="3"/>
  <c r="M16" i="3"/>
  <c r="N16" i="3" s="1"/>
  <c r="K16" i="3"/>
  <c r="L16" i="3" s="1"/>
  <c r="J16" i="3"/>
  <c r="G16" i="3"/>
  <c r="H16" i="3" s="1"/>
  <c r="E16" i="3"/>
  <c r="F16" i="3" s="1"/>
  <c r="R15" i="3"/>
  <c r="Q15" i="3"/>
  <c r="P15" i="3"/>
  <c r="M15" i="3"/>
  <c r="N15" i="3" s="1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E14" i="3"/>
  <c r="F14" i="3" s="1"/>
  <c r="R13" i="3"/>
  <c r="Q13" i="3"/>
  <c r="P13" i="3"/>
  <c r="M13" i="3"/>
  <c r="N13" i="3" s="1"/>
  <c r="K13" i="3"/>
  <c r="L13" i="3" s="1"/>
  <c r="J13" i="3"/>
  <c r="G13" i="3"/>
  <c r="H13" i="3" s="1"/>
  <c r="E13" i="3"/>
  <c r="F13" i="3" s="1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G11" i="3"/>
  <c r="E11" i="3"/>
  <c r="F11" i="3" s="1"/>
  <c r="K55" i="2"/>
  <c r="R50" i="2"/>
  <c r="Q50" i="2"/>
  <c r="P50" i="2"/>
  <c r="N50" i="2"/>
  <c r="M50" i="2"/>
  <c r="L50" i="2"/>
  <c r="K50" i="2"/>
  <c r="J50" i="2"/>
  <c r="G50" i="2"/>
  <c r="H50" i="2" s="1"/>
  <c r="E50" i="2"/>
  <c r="F50" i="2" s="1"/>
  <c r="R49" i="2"/>
  <c r="Q49" i="2"/>
  <c r="P49" i="2"/>
  <c r="N49" i="2"/>
  <c r="M49" i="2"/>
  <c r="L49" i="2"/>
  <c r="K49" i="2"/>
  <c r="J49" i="2"/>
  <c r="G49" i="2"/>
  <c r="H49" i="2" s="1"/>
  <c r="E49" i="2"/>
  <c r="F49" i="2" s="1"/>
  <c r="R48" i="2"/>
  <c r="Q48" i="2"/>
  <c r="P48" i="2"/>
  <c r="N48" i="2"/>
  <c r="M48" i="2"/>
  <c r="L48" i="2"/>
  <c r="K48" i="2"/>
  <c r="J48" i="2"/>
  <c r="G48" i="2"/>
  <c r="H48" i="2" s="1"/>
  <c r="E48" i="2"/>
  <c r="F48" i="2" s="1"/>
  <c r="R47" i="2"/>
  <c r="Q47" i="2"/>
  <c r="P47" i="2"/>
  <c r="N47" i="2"/>
  <c r="M47" i="2"/>
  <c r="L47" i="2"/>
  <c r="K47" i="2"/>
  <c r="J47" i="2"/>
  <c r="G47" i="2"/>
  <c r="H47" i="2" s="1"/>
  <c r="E47" i="2"/>
  <c r="F47" i="2" s="1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E11" i="2"/>
  <c r="F11" i="2" s="1"/>
  <c r="K55" i="1"/>
  <c r="R50" i="1"/>
  <c r="Q50" i="1"/>
  <c r="P50" i="1"/>
  <c r="N50" i="1"/>
  <c r="M50" i="1"/>
  <c r="L50" i="1"/>
  <c r="K50" i="1"/>
  <c r="J50" i="1"/>
  <c r="G50" i="1"/>
  <c r="H50" i="1" s="1"/>
  <c r="E50" i="1"/>
  <c r="F50" i="1" s="1"/>
  <c r="R49" i="1"/>
  <c r="Q49" i="1"/>
  <c r="P49" i="1"/>
  <c r="N49" i="1"/>
  <c r="M49" i="1"/>
  <c r="L49" i="1"/>
  <c r="K49" i="1"/>
  <c r="J49" i="1"/>
  <c r="G49" i="1"/>
  <c r="H49" i="1" s="1"/>
  <c r="E49" i="1"/>
  <c r="F49" i="1" s="1"/>
  <c r="R48" i="1"/>
  <c r="Q48" i="1"/>
  <c r="P48" i="1"/>
  <c r="N48" i="1"/>
  <c r="M48" i="1"/>
  <c r="L48" i="1"/>
  <c r="K48" i="1"/>
  <c r="J48" i="1"/>
  <c r="G48" i="1"/>
  <c r="H48" i="1" s="1"/>
  <c r="E48" i="1"/>
  <c r="F48" i="1" s="1"/>
  <c r="R47" i="1"/>
  <c r="Q47" i="1"/>
  <c r="P47" i="1"/>
  <c r="N47" i="1"/>
  <c r="M47" i="1"/>
  <c r="L47" i="1"/>
  <c r="K47" i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K53" i="1" s="1"/>
  <c r="E11" i="1"/>
  <c r="F11" i="1" s="1"/>
  <c r="K53" i="7" l="1"/>
  <c r="H11" i="7"/>
  <c r="K53" i="3"/>
  <c r="K53" i="5"/>
  <c r="H11" i="5"/>
  <c r="K52" i="5"/>
  <c r="K54" i="4"/>
  <c r="K53" i="4"/>
  <c r="H11" i="4"/>
  <c r="K54" i="1"/>
  <c r="H11" i="1"/>
  <c r="K52" i="1"/>
  <c r="K54" i="2"/>
  <c r="K52" i="2"/>
  <c r="K53" i="2"/>
  <c r="H11" i="2"/>
  <c r="H11" i="3"/>
  <c r="K54" i="3"/>
  <c r="K52" i="3"/>
  <c r="K54" i="6"/>
  <c r="K52" i="6"/>
  <c r="K53" i="6"/>
  <c r="H11" i="6"/>
  <c r="K52" i="4"/>
  <c r="K54" i="5"/>
  <c r="K52" i="7"/>
  <c r="K54" i="7"/>
</calcChain>
</file>

<file path=xl/sharedStrings.xml><?xml version="1.0" encoding="utf-8"?>
<sst xmlns="http://schemas.openxmlformats.org/spreadsheetml/2006/main" count="1301" uniqueCount="339">
  <si>
    <t>DAFTAR NILAI SISWA SMAN 9 SEMARANG SEMESTER GASAL TAHUN PELAJARAN 2017/2018</t>
  </si>
  <si>
    <t>Guru :</t>
  </si>
  <si>
    <t>Rosita Nurdiani S.Pd.</t>
  </si>
  <si>
    <t>Kelas X-MIPA 1</t>
  </si>
  <si>
    <t>Mapel :</t>
  </si>
  <si>
    <t>Bahasa Jawa [ Kelompok B (Wajib) ]</t>
  </si>
  <si>
    <t>didownload 10/10/2017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</si>
  <si>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</si>
  <si>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</si>
  <si>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</si>
  <si>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</si>
  <si>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</si>
  <si>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</si>
  <si>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</si>
  <si>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</si>
  <si>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</si>
  <si>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</si>
  <si>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</si>
  <si>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</si>
  <si>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</si>
  <si>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</si>
  <si>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</si>
  <si>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</si>
  <si>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</si>
  <si>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</si>
  <si>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</si>
  <si>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</si>
  <si>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</si>
  <si>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</si>
  <si>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</si>
  <si>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</si>
  <si>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</si>
  <si>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</si>
  <si>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</si>
  <si>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</si>
  <si>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</si>
  <si>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</si>
  <si>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</si>
  <si>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</si>
  <si>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</si>
  <si>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</si>
  <si>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</si>
  <si>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</si>
  <si>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</si>
  <si>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</si>
  <si>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</si>
  <si>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</si>
  <si>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</si>
  <si>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</si>
  <si>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</si>
  <si>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</si>
  <si>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</si>
  <si>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</si>
  <si>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</si>
  <si>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</si>
  <si>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</si>
  <si>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</si>
  <si>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</si>
  <si>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</si>
  <si>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</si>
  <si>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</si>
  <si>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</si>
  <si>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</si>
  <si>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</si>
  <si>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</si>
  <si>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FATIMAH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</si>
  <si>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</si>
  <si>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</si>
  <si>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</si>
  <si>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</si>
  <si>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</si>
  <si>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</si>
  <si>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RIF&amp;#039;AT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</si>
  <si>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</si>
  <si>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</si>
  <si>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</si>
  <si>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</si>
  <si>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</si>
  <si>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</si>
  <si>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</si>
  <si>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</si>
  <si>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</si>
  <si>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</si>
  <si>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</si>
  <si>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</si>
  <si>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</si>
  <si>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</si>
  <si>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</si>
  <si>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</si>
  <si>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AF&amp;#039;IDAH</t>
  </si>
  <si>
    <t>NAFI&amp;#039; WIDIAFURI</t>
  </si>
  <si>
    <t>NURILLAH DEWI SUCIATI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</si>
  <si>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</si>
  <si>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</si>
  <si>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</si>
  <si>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</si>
  <si>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</si>
  <si>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</si>
  <si>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</si>
  <si>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</si>
  <si>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</si>
  <si>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</si>
  <si>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</si>
  <si>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</si>
  <si>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</si>
  <si>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</si>
  <si>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</si>
  <si>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</si>
  <si>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</si>
  <si>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</si>
  <si>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</si>
  <si>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19870530</t>
  </si>
  <si>
    <t>Nip</t>
  </si>
  <si>
    <t>Kelas X-MIPA 2</t>
  </si>
  <si>
    <t>ADI PUTRA PRASETYA</t>
  </si>
  <si>
    <t>ADLAN JINGGLANG ATTHARIQ</t>
  </si>
  <si>
    <t>ALYA FERNANDA KHAIRANI</t>
  </si>
  <si>
    <t>ARISHA AMALIA PUTRI</t>
  </si>
  <si>
    <t>BAGAS MIFTAHUN NA&amp;#039;IM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</si>
  <si>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</si>
  <si>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</si>
  <si>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</si>
  <si>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</si>
  <si>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</si>
  <si>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</si>
  <si>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</si>
  <si>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</si>
  <si>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</si>
  <si>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</si>
  <si>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</si>
  <si>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</si>
  <si>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</si>
  <si>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</si>
  <si>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</si>
  <si>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</si>
  <si>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</si>
  <si>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</si>
  <si>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</si>
  <si>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</si>
  <si>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</si>
  <si>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</si>
  <si>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</si>
  <si>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</si>
  <si>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</si>
  <si>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</si>
  <si>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</si>
  <si>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</si>
  <si>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</si>
  <si>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</si>
  <si>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</si>
  <si>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</si>
  <si>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</si>
  <si>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</si>
  <si>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</si>
  <si>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</si>
  <si>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</si>
  <si>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</si>
  <si>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</si>
  <si>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</si>
  <si>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</si>
  <si>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</si>
  <si>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</si>
  <si>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</si>
  <si>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</si>
  <si>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</si>
  <si>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</si>
  <si>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</si>
  <si>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</si>
  <si>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</si>
  <si>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</si>
  <si>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</si>
  <si>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&amp;#039;ALAHUDIN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</si>
  <si>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</si>
  <si>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</si>
  <si>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</si>
  <si>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</si>
  <si>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</si>
  <si>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</si>
  <si>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</si>
  <si>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</si>
  <si>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</si>
  <si>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</si>
  <si>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</si>
  <si>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</si>
  <si>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</si>
  <si>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</si>
  <si>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</si>
  <si>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Kelas X-MIPA 4</t>
  </si>
  <si>
    <t>ADITIYA CAHYO PURWOPUTRO</t>
  </si>
  <si>
    <t>AGUNG SURYANSYAH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</si>
  <si>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</si>
  <si>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</si>
  <si>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</si>
  <si>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</si>
  <si>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</si>
  <si>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</si>
  <si>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</si>
  <si>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</si>
  <si>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</si>
  <si>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</si>
  <si>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</si>
  <si>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</si>
  <si>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FRANSISCA ADELIA SERENITY</t>
  </si>
  <si>
    <t>FRANSISKA PUSPITA SARI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</si>
  <si>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</si>
  <si>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</si>
  <si>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</si>
  <si>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</si>
  <si>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</si>
  <si>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</si>
  <si>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</si>
  <si>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</si>
  <si>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</si>
  <si>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</si>
  <si>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</si>
  <si>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</si>
  <si>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</si>
  <si>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</si>
  <si>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</si>
  <si>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</si>
  <si>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</si>
  <si>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</si>
  <si>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</si>
  <si>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NAFI&amp;#039;A</t>
  </si>
  <si>
    <t>Kelas X-MIPA 5</t>
  </si>
  <si>
    <t>AGNES KRISTINA WIDYAWATI</t>
  </si>
  <si>
    <t>ANDIEN ANGGITA AULIYA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</si>
  <si>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</si>
  <si>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</si>
  <si>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</si>
  <si>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</si>
  <si>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</si>
  <si>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</si>
  <si>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</si>
  <si>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</si>
  <si>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</si>
  <si>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</si>
  <si>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</si>
  <si>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F.X. HERRY CHRISTYANTO</t>
  </si>
  <si>
    <t>FADHILLA SETIANINGRUM</t>
  </si>
  <si>
    <t>GARINDA KUSUMA PUTRI</t>
  </si>
  <si>
    <t>HANIFAH MEITA PUTRI</t>
  </si>
  <si>
    <t>IRENE ARDELIA CANDRA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</si>
  <si>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</si>
  <si>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</si>
  <si>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</si>
  <si>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</si>
  <si>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</si>
  <si>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</si>
  <si>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</si>
  <si>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</si>
  <si>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</si>
  <si>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</si>
  <si>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</si>
  <si>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</si>
  <si>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</si>
  <si>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</si>
  <si>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</si>
  <si>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</si>
  <si>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</si>
  <si>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</si>
  <si>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Kelas X-MIPA 6</t>
  </si>
  <si>
    <t>AFNAN MUHAMMAD DZUHRI</t>
  </si>
  <si>
    <t>ANANGGADIPA ANDARU ADI</t>
  </si>
  <si>
    <t>ANISAH ZAHRA RIZKI PUTRI</t>
  </si>
  <si>
    <t>ARDHIANSYAH WIRA YUDHA</t>
  </si>
  <si>
    <t>ARDIO RAHARDIAN PUTRA GANY</t>
  </si>
  <si>
    <t>AURA DEWANGGA BUANA PUTRA</t>
  </si>
  <si>
    <t>BAYU NUGRAHA</t>
  </si>
  <si>
    <t>BUNGA ALAMMANDA SYAH</t>
  </si>
  <si>
    <t>DEVI PUJI SEPTIYANI</t>
  </si>
  <si>
    <t>DEWI FEBRIANTI</t>
  </si>
  <si>
    <t>DIAH AYU DWI NURAVITRI</t>
  </si>
  <si>
    <t>EKA FEBRIANTI CAHYANING PURNOMO</t>
  </si>
  <si>
    <t>FARAH HASNA KHOLIS</t>
  </si>
  <si>
    <t>FIRA NURHALIZA</t>
  </si>
  <si>
    <t>FITRI INDAH PRASTITI</t>
  </si>
  <si>
    <t>INDRIANA RAHMA NIDYA</t>
  </si>
  <si>
    <t>LUWIS ANA AGAVE</t>
  </si>
  <si>
    <t>MAXBILDA YUDAR SYAFA&amp;#039;&amp;#039;AT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</si>
  <si>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</si>
  <si>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</si>
  <si>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</si>
  <si>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</si>
  <si>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</si>
  <si>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</si>
  <si>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</si>
  <si>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</si>
  <si>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</si>
  <si>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</si>
  <si>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</si>
  <si>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</si>
  <si>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</si>
  <si>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</si>
  <si>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</si>
  <si>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</si>
  <si>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Kelas X-MIPA 7</t>
  </si>
  <si>
    <t>ACHMAD ROBIYANSYAH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</si>
  <si>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</si>
  <si>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</si>
  <si>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</si>
  <si>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</si>
  <si>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</si>
  <si>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</si>
  <si>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</si>
  <si>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</si>
  <si>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</si>
  <si>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</si>
  <si>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</si>
  <si>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</si>
  <si>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</si>
  <si>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</si>
  <si>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JESSICA ADELIA</t>
  </si>
  <si>
    <t>KEVIN NEVARA FAHLEVY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</si>
  <si>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</si>
  <si>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</si>
  <si>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</si>
  <si>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</si>
  <si>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</si>
  <si>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</si>
  <si>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</si>
  <si>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</si>
  <si>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</si>
  <si>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</si>
  <si>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</si>
  <si>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</si>
  <si>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</si>
  <si>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</si>
  <si>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</si>
  <si>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YOLANDA OVYANI</t>
  </si>
  <si>
    <t>ZELA OLDINA PUTRI ARIANI</t>
  </si>
  <si>
    <t>Memiliki kemampuan dalam mangidentifikasi tembang pangkur, menganalisis unsur pembangun cerkak, menyajikan pawarta, mendiskripsikan rumah adat jawa dan menulis Aksara Jawa.</t>
  </si>
  <si>
    <t>sangat trampil dalam mangidentifikasi tembang pangkur, menganalisis unsur pembangun cerkak, menyajikan pawarta, mendiskripsikan rumah adat jawa dan menulis Aksara Jawa.</t>
  </si>
  <si>
    <t>Memiliki kemampuan dalam mangidentifikasi tembang pangkur, menganalisis unsur pembangun cerkak, menyajikan pawarta, mendiskripsikan rumah adat jawa tapi untuk menulis Aksara Jawa perlu ditingkatkan.</t>
  </si>
  <si>
    <t>sangat trampil dalam mangidentifikasi tembang pangkur, menganalisis unsur pembangun cerkak, menyajikan pawarta, mendiskripsikan rumah adat jawa tapi untuk  menulis Aksara Jawa perlu ditingkatkan lagi.</t>
  </si>
  <si>
    <t>Memiliki kemampuan dalam mangidentifikasi tembang pangkur, menganalisis unsur pembangun cerkak, menyajikan pawar tatapi untuk  mendiskripsikan rumah adat jawa dan menulis Aksara Jawa perlu ditingkatkan.</t>
  </si>
  <si>
    <t>sangat trampil dalam mangidentifikasi tembang pangkur, menganalisis unsur pembangun cerkak, menyajikan pawarta tapi untuk mendiskripsikan rumah adat jawa dan menulis Aksara Jawa perlu ditingkatkan lagi.</t>
  </si>
  <si>
    <t>Memiliki kemampuan dalam mangidentifikasi tembang pangkur, menganalisis unsur pembangun cerkak tapi untuk menyajikan pawarta, mendiskripsikan rumah adat jawa dan menulis Aksara Jawa perlu ditingkatkan.</t>
  </si>
  <si>
    <t>sangat trampil dalam mangidentifikasi tembang pangkur, menganalisis unsur pembangun cerkak tapi untuk menyajikan pawarta, mendiskripsikan rumah adat jawa dan menulis Aksara Jawa perlu ditingkatkan lagi.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</si>
</sst>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7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11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E11" sqref="E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416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416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76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8" t="s">
        <v>17</v>
      </c>
      <c r="F8" s="59"/>
      <c r="G8" s="59"/>
      <c r="H8" s="59"/>
      <c r="I8" s="59"/>
      <c r="J8" s="60"/>
      <c r="K8" s="55" t="s">
        <v>18</v>
      </c>
      <c r="L8" s="56"/>
      <c r="M8" s="56"/>
      <c r="N8" s="56"/>
      <c r="O8" s="56"/>
      <c r="P8" s="57"/>
      <c r="Q8" s="73" t="s">
        <v>19</v>
      </c>
      <c r="R8" s="73"/>
      <c r="S8" s="18"/>
      <c r="T8" s="72" t="s">
        <v>20</v>
      </c>
      <c r="U8" s="72"/>
      <c r="V8" s="72"/>
      <c r="W8" s="72"/>
      <c r="X8" s="72"/>
      <c r="Y8" s="72"/>
      <c r="Z8" s="72"/>
      <c r="AA8" s="72"/>
      <c r="AB8" s="72"/>
      <c r="AC8" s="72"/>
      <c r="AD8" s="72"/>
      <c r="AE8" s="33"/>
      <c r="AF8" s="52" t="s">
        <v>21</v>
      </c>
      <c r="AG8" s="52"/>
      <c r="AH8" s="52"/>
      <c r="AI8" s="52"/>
      <c r="AJ8" s="52"/>
      <c r="AK8" s="52"/>
      <c r="AL8" s="52"/>
      <c r="AM8" s="52"/>
      <c r="AN8" s="52"/>
      <c r="AO8" s="52"/>
      <c r="AP8" s="33"/>
      <c r="AQ8" s="69" t="s">
        <v>19</v>
      </c>
      <c r="AR8" s="69"/>
      <c r="AS8" s="69"/>
      <c r="AT8" s="69"/>
      <c r="AU8" s="69"/>
      <c r="AV8" s="69"/>
      <c r="AW8" s="69"/>
      <c r="AX8" s="69"/>
      <c r="AY8" s="69"/>
      <c r="AZ8" s="69"/>
      <c r="BA8" s="7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2" t="s">
        <v>22</v>
      </c>
      <c r="F9" s="72"/>
      <c r="G9" s="61" t="s">
        <v>23</v>
      </c>
      <c r="H9" s="62"/>
      <c r="I9" s="62"/>
      <c r="J9" s="63"/>
      <c r="K9" s="52" t="s">
        <v>22</v>
      </c>
      <c r="L9" s="52"/>
      <c r="M9" s="64" t="s">
        <v>23</v>
      </c>
      <c r="N9" s="65"/>
      <c r="O9" s="65"/>
      <c r="P9" s="66"/>
      <c r="Q9" s="53" t="s">
        <v>22</v>
      </c>
      <c r="R9" s="53" t="s">
        <v>23</v>
      </c>
      <c r="S9" s="18"/>
      <c r="T9" s="74" t="s">
        <v>24</v>
      </c>
      <c r="U9" s="74" t="s">
        <v>25</v>
      </c>
      <c r="V9" s="74" t="s">
        <v>26</v>
      </c>
      <c r="W9" s="74" t="s">
        <v>27</v>
      </c>
      <c r="X9" s="74" t="s">
        <v>28</v>
      </c>
      <c r="Y9" s="74" t="s">
        <v>29</v>
      </c>
      <c r="Z9" s="74" t="s">
        <v>30</v>
      </c>
      <c r="AA9" s="74" t="s">
        <v>31</v>
      </c>
      <c r="AB9" s="74" t="s">
        <v>32</v>
      </c>
      <c r="AC9" s="74" t="s">
        <v>33</v>
      </c>
      <c r="AD9" s="71" t="s">
        <v>34</v>
      </c>
      <c r="AE9" s="33"/>
      <c r="AF9" s="44" t="s">
        <v>35</v>
      </c>
      <c r="AG9" s="44" t="s">
        <v>36</v>
      </c>
      <c r="AH9" s="44" t="s">
        <v>37</v>
      </c>
      <c r="AI9" s="44" t="s">
        <v>38</v>
      </c>
      <c r="AJ9" s="44" t="s">
        <v>39</v>
      </c>
      <c r="AK9" s="44" t="s">
        <v>40</v>
      </c>
      <c r="AL9" s="44" t="s">
        <v>41</v>
      </c>
      <c r="AM9" s="44" t="s">
        <v>42</v>
      </c>
      <c r="AN9" s="44" t="s">
        <v>43</v>
      </c>
      <c r="AO9" s="44" t="s">
        <v>44</v>
      </c>
      <c r="AP9" s="33"/>
      <c r="AQ9" s="68" t="s">
        <v>45</v>
      </c>
      <c r="AR9" s="68"/>
      <c r="AS9" s="68" t="s">
        <v>46</v>
      </c>
      <c r="AT9" s="68"/>
      <c r="AU9" s="68" t="s">
        <v>47</v>
      </c>
      <c r="AV9" s="68"/>
      <c r="AW9" s="68"/>
      <c r="AX9" s="68" t="s">
        <v>48</v>
      </c>
      <c r="AY9" s="68"/>
      <c r="AZ9" s="68"/>
      <c r="BA9" s="7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4"/>
      <c r="R10" s="54"/>
      <c r="S10" s="18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1"/>
      <c r="AE10" s="33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7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44748</v>
      </c>
      <c r="C11" s="19" t="s">
        <v>53</v>
      </c>
      <c r="D11" s="18"/>
      <c r="E11" s="19">
        <f t="shared" ref="E11:E50" si="0">IF((COUNTA(T11:AA11)&gt;0),(ROUND( AVERAGE(T11:AA11),0)),"")</f>
        <v>88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88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mangidentifikasi tembang pangkur, menganalisis unsur pembangun cerkak, menyajikan pawarta, mendiskripsikan rumah adat jawa dan menulis Aksara Jawa.</v>
      </c>
      <c r="K11" s="19">
        <f t="shared" ref="K11:K50" si="4">IF((COUNTA(AF11:AN11)&gt;0),AVERAGE(AF11:AN11),"")</f>
        <v>85.75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85.75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trampil dalam mangidentifikasi tembang pangkur, menganalisis unsur pembangun cerkak, menyajikan pawarta, mendiskripsikan rumah adat jawa dan menulis Aksara Jawa.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88</v>
      </c>
      <c r="U11" s="1">
        <v>89</v>
      </c>
      <c r="V11" s="1">
        <v>81</v>
      </c>
      <c r="W11" s="1">
        <f>T11+4</f>
        <v>92</v>
      </c>
      <c r="X11" s="1"/>
      <c r="Y11" s="1"/>
      <c r="Z11" s="1"/>
      <c r="AA11" s="1"/>
      <c r="AB11" s="1"/>
      <c r="AC11" s="1"/>
      <c r="AD11" s="1"/>
      <c r="AE11" s="18"/>
      <c r="AF11" s="1">
        <v>75</v>
      </c>
      <c r="AG11" s="1">
        <f>U11+5</f>
        <v>94</v>
      </c>
      <c r="AH11" s="1">
        <f>W11+3</f>
        <v>95</v>
      </c>
      <c r="AI11" s="1">
        <f>AF11+4</f>
        <v>79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54</v>
      </c>
      <c r="FD11" s="47"/>
      <c r="FE11" s="47"/>
      <c r="FG11" s="46" t="s">
        <v>55</v>
      </c>
      <c r="FH11" s="46"/>
      <c r="FI11" s="46"/>
    </row>
    <row r="12" spans="1:167" x14ac:dyDescent="0.25">
      <c r="A12" s="19">
        <v>2</v>
      </c>
      <c r="B12" s="19">
        <v>44764</v>
      </c>
      <c r="C12" s="19" t="s">
        <v>56</v>
      </c>
      <c r="D12" s="18"/>
      <c r="E12" s="19">
        <f t="shared" si="0"/>
        <v>86</v>
      </c>
      <c r="F12" s="19" t="str">
        <f t="shared" si="1"/>
        <v>A</v>
      </c>
      <c r="G12" s="19">
        <f>IF((COUNTA(T12:AC12)&gt;0),(ROUND((AVERAGE(T12:AD12)),0)),"")</f>
        <v>86</v>
      </c>
      <c r="H12" s="19" t="str">
        <f t="shared" si="2"/>
        <v>A</v>
      </c>
      <c r="I12" s="35">
        <v>1</v>
      </c>
      <c r="J12" s="19" t="str">
        <f t="shared" si="3"/>
        <v>Memiliki kemampuan dalam mangidentifikasi tembang pangkur, menganalisis unsur pembangun cerkak, menyajikan pawarta, mendiskripsikan rumah adat jawa dan menulis Aksara Jawa.</v>
      </c>
      <c r="K12" s="19">
        <f t="shared" si="4"/>
        <v>86.75</v>
      </c>
      <c r="L12" s="19" t="str">
        <f t="shared" si="5"/>
        <v>A</v>
      </c>
      <c r="M12" s="19">
        <f t="shared" si="6"/>
        <v>86.75</v>
      </c>
      <c r="N12" s="19" t="str">
        <f t="shared" si="7"/>
        <v>A</v>
      </c>
      <c r="O12" s="35">
        <v>1</v>
      </c>
      <c r="P12" s="19" t="str">
        <f t="shared" si="8"/>
        <v>sangat trampil dalam mangidentifikasi tembang pangkur, menganalisis unsur pembangun cerkak, menyajikan pawarta, mendiskripsikan rumah adat jawa dan menulis Aksara Jawa.</v>
      </c>
      <c r="Q12" s="19" t="str">
        <f t="shared" si="9"/>
        <v>B</v>
      </c>
      <c r="R12" s="19" t="str">
        <f t="shared" si="10"/>
        <v>B</v>
      </c>
      <c r="S12" s="18"/>
      <c r="T12" s="1">
        <v>88</v>
      </c>
      <c r="U12" s="1">
        <v>83</v>
      </c>
      <c r="V12" s="1">
        <v>80</v>
      </c>
      <c r="W12" s="1">
        <f t="shared" ref="W12:W46" si="11">T12+4</f>
        <v>92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f t="shared" ref="AG12:AG46" si="12">U12+5</f>
        <v>88</v>
      </c>
      <c r="AH12" s="1">
        <f t="shared" ref="AH12:AH46" si="13">W12+3</f>
        <v>95</v>
      </c>
      <c r="AI12" s="1">
        <f t="shared" ref="AI12:AI46" si="14">AF12+4</f>
        <v>84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44780</v>
      </c>
      <c r="C13" s="19" t="s">
        <v>65</v>
      </c>
      <c r="D13" s="18"/>
      <c r="E13" s="19">
        <f t="shared" si="0"/>
        <v>89</v>
      </c>
      <c r="F13" s="19" t="str">
        <f t="shared" si="1"/>
        <v>A</v>
      </c>
      <c r="G13" s="19">
        <f>IF((COUNTA(T12:AC12)&gt;0),(ROUND((AVERAGE(T13:AD13)),0)),"")</f>
        <v>89</v>
      </c>
      <c r="H13" s="19" t="str">
        <f t="shared" si="2"/>
        <v>A</v>
      </c>
      <c r="I13" s="35">
        <v>1</v>
      </c>
      <c r="J13" s="19" t="str">
        <f t="shared" si="3"/>
        <v>Memiliki kemampuan dalam mangidentifikasi tembang pangkur, menganalisis unsur pembangun cerkak, menyajikan pawarta, mendiskripsikan rumah adat jawa dan menulis Aksara Jawa.</v>
      </c>
      <c r="K13" s="19">
        <f t="shared" si="4"/>
        <v>86</v>
      </c>
      <c r="L13" s="19" t="str">
        <f t="shared" si="5"/>
        <v>A</v>
      </c>
      <c r="M13" s="19">
        <f t="shared" si="6"/>
        <v>86</v>
      </c>
      <c r="N13" s="19" t="str">
        <f t="shared" si="7"/>
        <v>A</v>
      </c>
      <c r="O13" s="35">
        <v>1</v>
      </c>
      <c r="P13" s="19" t="str">
        <f t="shared" si="8"/>
        <v>sangat trampil dalam mangidentifikasi tembang pangkur, menganalisis unsur pembangun cerkak, menyajikan pawarta, mendiskripsikan rumah adat jawa dan menulis Aksara Jawa.</v>
      </c>
      <c r="Q13" s="19" t="str">
        <f t="shared" si="9"/>
        <v>B</v>
      </c>
      <c r="R13" s="19" t="str">
        <f t="shared" si="10"/>
        <v>B</v>
      </c>
      <c r="S13" s="18"/>
      <c r="T13" s="1">
        <v>89</v>
      </c>
      <c r="U13" s="1">
        <v>87</v>
      </c>
      <c r="V13" s="1">
        <v>87</v>
      </c>
      <c r="W13" s="1">
        <f t="shared" si="11"/>
        <v>93</v>
      </c>
      <c r="X13" s="1"/>
      <c r="Y13" s="1"/>
      <c r="Z13" s="1"/>
      <c r="AA13" s="1"/>
      <c r="AB13" s="1"/>
      <c r="AC13" s="1"/>
      <c r="AD13" s="1"/>
      <c r="AE13" s="18"/>
      <c r="AF13" s="1">
        <v>76</v>
      </c>
      <c r="AG13" s="1">
        <f t="shared" si="12"/>
        <v>92</v>
      </c>
      <c r="AH13" s="1">
        <f t="shared" si="13"/>
        <v>96</v>
      </c>
      <c r="AI13" s="1">
        <f t="shared" si="14"/>
        <v>80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2">
        <v>1</v>
      </c>
      <c r="FH13" s="39" t="s">
        <v>331</v>
      </c>
      <c r="FI13" s="39" t="s">
        <v>332</v>
      </c>
      <c r="FJ13" s="41">
        <v>9361</v>
      </c>
      <c r="FK13" s="41">
        <v>9371</v>
      </c>
    </row>
    <row r="14" spans="1:167" x14ac:dyDescent="0.25">
      <c r="A14" s="19">
        <v>4</v>
      </c>
      <c r="B14" s="19">
        <v>44796</v>
      </c>
      <c r="C14" s="19" t="s">
        <v>66</v>
      </c>
      <c r="D14" s="18"/>
      <c r="E14" s="19">
        <f t="shared" si="0"/>
        <v>88</v>
      </c>
      <c r="F14" s="19" t="str">
        <f t="shared" si="1"/>
        <v>A</v>
      </c>
      <c r="G14" s="19">
        <f>IF((COUNTA(T12:AC12)&gt;0),(ROUND((AVERAGE(T14:AD14)),0)),"")</f>
        <v>88</v>
      </c>
      <c r="H14" s="19" t="str">
        <f t="shared" si="2"/>
        <v>A</v>
      </c>
      <c r="I14" s="35">
        <v>1</v>
      </c>
      <c r="J14" s="19" t="str">
        <f t="shared" si="3"/>
        <v>Memiliki kemampuan dalam mangidentifikasi tembang pangkur, menganalisis unsur pembangun cerkak, menyajikan pawarta, mendiskripsikan rumah adat jawa dan menulis Aksara Jawa.</v>
      </c>
      <c r="K14" s="19">
        <f t="shared" si="4"/>
        <v>88.25</v>
      </c>
      <c r="L14" s="19" t="str">
        <f t="shared" si="5"/>
        <v>A</v>
      </c>
      <c r="M14" s="19">
        <f t="shared" si="6"/>
        <v>88.25</v>
      </c>
      <c r="N14" s="19" t="str">
        <f t="shared" si="7"/>
        <v>A</v>
      </c>
      <c r="O14" s="35">
        <v>1</v>
      </c>
      <c r="P14" s="19" t="str">
        <f t="shared" si="8"/>
        <v>sangat trampil dalam mangidentifikasi tembang pangkur, menganalisis unsur pembangun cerkak, menyajikan pawarta, mendiskripsikan rumah adat jawa dan menulis Aksara Jawa.</v>
      </c>
      <c r="Q14" s="19" t="str">
        <f t="shared" si="9"/>
        <v>B</v>
      </c>
      <c r="R14" s="19" t="str">
        <f t="shared" si="10"/>
        <v>B</v>
      </c>
      <c r="S14" s="18"/>
      <c r="T14" s="1">
        <v>89</v>
      </c>
      <c r="U14" s="1">
        <v>88</v>
      </c>
      <c r="V14" s="1">
        <v>80</v>
      </c>
      <c r="W14" s="1">
        <f t="shared" si="11"/>
        <v>93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f t="shared" si="12"/>
        <v>93</v>
      </c>
      <c r="AH14" s="1">
        <f t="shared" si="13"/>
        <v>96</v>
      </c>
      <c r="AI14" s="1">
        <f t="shared" si="14"/>
        <v>84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2"/>
      <c r="FH14" s="40"/>
      <c r="FI14" s="40"/>
      <c r="FJ14" s="41"/>
      <c r="FK14" s="41"/>
    </row>
    <row r="15" spans="1:167" x14ac:dyDescent="0.25">
      <c r="A15" s="19">
        <v>5</v>
      </c>
      <c r="B15" s="19">
        <v>44812</v>
      </c>
      <c r="C15" s="19" t="s">
        <v>67</v>
      </c>
      <c r="D15" s="18"/>
      <c r="E15" s="19">
        <f t="shared" si="0"/>
        <v>85</v>
      </c>
      <c r="F15" s="19" t="str">
        <f t="shared" si="1"/>
        <v>A</v>
      </c>
      <c r="G15" s="19">
        <f>IF((COUNTA(T12:AC12)&gt;0),(ROUND((AVERAGE(T15:AD15)),0)),"")</f>
        <v>85</v>
      </c>
      <c r="H15" s="19" t="str">
        <f t="shared" si="2"/>
        <v>A</v>
      </c>
      <c r="I15" s="35">
        <v>1</v>
      </c>
      <c r="J15" s="19" t="str">
        <f t="shared" si="3"/>
        <v>Memiliki kemampuan dalam mangidentifikasi tembang pangkur, menganalisis unsur pembangun cerkak, menyajikan pawarta, mendiskripsikan rumah adat jawa dan menulis Aksara Jawa.</v>
      </c>
      <c r="K15" s="19">
        <f t="shared" si="4"/>
        <v>82.25</v>
      </c>
      <c r="L15" s="19" t="str">
        <f t="shared" si="5"/>
        <v>B</v>
      </c>
      <c r="M15" s="19">
        <f t="shared" si="6"/>
        <v>82.25</v>
      </c>
      <c r="N15" s="19" t="str">
        <f t="shared" si="7"/>
        <v>B</v>
      </c>
      <c r="O15" s="35">
        <v>2</v>
      </c>
      <c r="P15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15" s="19" t="str">
        <f t="shared" si="9"/>
        <v>B</v>
      </c>
      <c r="R15" s="19" t="str">
        <f t="shared" si="10"/>
        <v>B</v>
      </c>
      <c r="S15" s="18"/>
      <c r="T15" s="1">
        <v>87</v>
      </c>
      <c r="U15" s="1">
        <v>80</v>
      </c>
      <c r="V15" s="1">
        <v>80</v>
      </c>
      <c r="W15" s="1">
        <f t="shared" si="11"/>
        <v>91</v>
      </c>
      <c r="X15" s="1"/>
      <c r="Y15" s="1"/>
      <c r="Z15" s="1"/>
      <c r="AA15" s="1"/>
      <c r="AB15" s="1"/>
      <c r="AC15" s="1"/>
      <c r="AD15" s="1"/>
      <c r="AE15" s="18"/>
      <c r="AF15" s="1">
        <v>73</v>
      </c>
      <c r="AG15" s="1">
        <f t="shared" si="12"/>
        <v>85</v>
      </c>
      <c r="AH15" s="1">
        <f t="shared" si="13"/>
        <v>94</v>
      </c>
      <c r="AI15" s="1">
        <f t="shared" si="14"/>
        <v>77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2">
        <v>2</v>
      </c>
      <c r="FH15" s="39" t="s">
        <v>333</v>
      </c>
      <c r="FI15" s="39" t="s">
        <v>334</v>
      </c>
      <c r="FJ15" s="41">
        <v>9362</v>
      </c>
      <c r="FK15" s="41">
        <v>9372</v>
      </c>
    </row>
    <row r="16" spans="1:167" x14ac:dyDescent="0.25">
      <c r="A16" s="19">
        <v>6</v>
      </c>
      <c r="B16" s="19">
        <v>44828</v>
      </c>
      <c r="C16" s="19" t="s">
        <v>68</v>
      </c>
      <c r="D16" s="18"/>
      <c r="E16" s="19">
        <f t="shared" si="0"/>
        <v>90</v>
      </c>
      <c r="F16" s="19" t="str">
        <f t="shared" si="1"/>
        <v>A</v>
      </c>
      <c r="G16" s="19">
        <f>IF((COUNTA(T12:AC12)&gt;0),(ROUND((AVERAGE(T16:AD16)),0)),"")</f>
        <v>90</v>
      </c>
      <c r="H16" s="19" t="str">
        <f t="shared" si="2"/>
        <v>A</v>
      </c>
      <c r="I16" s="35">
        <v>1</v>
      </c>
      <c r="J16" s="19" t="str">
        <f t="shared" si="3"/>
        <v>Memiliki kemampuan dalam mangidentifikasi tembang pangkur, menganalisis unsur pembangun cerkak, menyajikan pawarta, mendiskripsikan rumah adat jawa dan menulis Aksara Jawa.</v>
      </c>
      <c r="K16" s="19">
        <f t="shared" si="4"/>
        <v>92.75</v>
      </c>
      <c r="L16" s="19" t="str">
        <f t="shared" si="5"/>
        <v>A</v>
      </c>
      <c r="M16" s="19">
        <f t="shared" si="6"/>
        <v>92.75</v>
      </c>
      <c r="N16" s="19" t="str">
        <f t="shared" si="7"/>
        <v>A</v>
      </c>
      <c r="O16" s="35">
        <v>1</v>
      </c>
      <c r="P16" s="19" t="str">
        <f t="shared" si="8"/>
        <v>sangat trampil dalam mangidentifikasi tembang pangkur, menganalisis unsur pembangun cerkak, menyajikan pawarta, mendiskripsikan rumah adat jawa dan menulis Aksara Jawa.</v>
      </c>
      <c r="Q16" s="19" t="str">
        <f t="shared" si="9"/>
        <v>B</v>
      </c>
      <c r="R16" s="19" t="str">
        <f t="shared" si="10"/>
        <v>B</v>
      </c>
      <c r="S16" s="18"/>
      <c r="T16" s="1">
        <v>90</v>
      </c>
      <c r="U16" s="1">
        <v>89</v>
      </c>
      <c r="V16" s="1">
        <v>86</v>
      </c>
      <c r="W16" s="1">
        <f t="shared" si="11"/>
        <v>94</v>
      </c>
      <c r="X16" s="1"/>
      <c r="Y16" s="1"/>
      <c r="Z16" s="1"/>
      <c r="AA16" s="1"/>
      <c r="AB16" s="1"/>
      <c r="AC16" s="1"/>
      <c r="AD16" s="1"/>
      <c r="AE16" s="18"/>
      <c r="AF16" s="1">
        <v>88</v>
      </c>
      <c r="AG16" s="1">
        <f t="shared" si="12"/>
        <v>94</v>
      </c>
      <c r="AH16" s="1">
        <f t="shared" si="13"/>
        <v>97</v>
      </c>
      <c r="AI16" s="1">
        <f t="shared" si="14"/>
        <v>92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2"/>
      <c r="FH16" s="40"/>
      <c r="FI16" s="40"/>
      <c r="FJ16" s="41"/>
      <c r="FK16" s="41"/>
    </row>
    <row r="17" spans="1:167" x14ac:dyDescent="0.25">
      <c r="A17" s="19">
        <v>7</v>
      </c>
      <c r="B17" s="19">
        <v>44844</v>
      </c>
      <c r="C17" s="19" t="s">
        <v>69</v>
      </c>
      <c r="D17" s="18"/>
      <c r="E17" s="19">
        <f t="shared" si="0"/>
        <v>86</v>
      </c>
      <c r="F17" s="19" t="str">
        <f t="shared" si="1"/>
        <v>A</v>
      </c>
      <c r="G17" s="19">
        <f>IF((COUNTA(T12:AC12)&gt;0),(ROUND((AVERAGE(T17:AD17)),0)),"")</f>
        <v>86</v>
      </c>
      <c r="H17" s="19" t="str">
        <f t="shared" si="2"/>
        <v>A</v>
      </c>
      <c r="I17" s="35">
        <v>1</v>
      </c>
      <c r="J17" s="19" t="str">
        <f t="shared" si="3"/>
        <v>Memiliki kemampuan dalam mangidentifikasi tembang pangkur, menganalisis unsur pembangun cerkak, menyajikan pawarta, mendiskripsikan rumah adat jawa dan menulis Aksara Jawa.</v>
      </c>
      <c r="K17" s="19">
        <f t="shared" si="4"/>
        <v>84.75</v>
      </c>
      <c r="L17" s="19" t="str">
        <f t="shared" si="5"/>
        <v>A</v>
      </c>
      <c r="M17" s="19">
        <f t="shared" si="6"/>
        <v>84.75</v>
      </c>
      <c r="N17" s="19" t="str">
        <f t="shared" si="7"/>
        <v>A</v>
      </c>
      <c r="O17" s="35">
        <v>1</v>
      </c>
      <c r="P17" s="19" t="str">
        <f t="shared" si="8"/>
        <v>sangat trampil dalam mangidentifikasi tembang pangkur, menganalisis unsur pembangun cerkak, menyajikan pawarta, mendiskripsikan rumah adat jawa dan menulis Aksara Jawa.</v>
      </c>
      <c r="Q17" s="19" t="str">
        <f t="shared" si="9"/>
        <v>B</v>
      </c>
      <c r="R17" s="19" t="str">
        <f t="shared" si="10"/>
        <v>B</v>
      </c>
      <c r="S17" s="18"/>
      <c r="T17" s="1">
        <v>88</v>
      </c>
      <c r="U17" s="1">
        <v>79</v>
      </c>
      <c r="V17" s="1">
        <v>86</v>
      </c>
      <c r="W17" s="1">
        <f t="shared" si="11"/>
        <v>92</v>
      </c>
      <c r="X17" s="1"/>
      <c r="Y17" s="1"/>
      <c r="Z17" s="1"/>
      <c r="AA17" s="1"/>
      <c r="AB17" s="1"/>
      <c r="AC17" s="1"/>
      <c r="AD17" s="1"/>
      <c r="AE17" s="18"/>
      <c r="AF17" s="1">
        <v>78</v>
      </c>
      <c r="AG17" s="1">
        <f t="shared" si="12"/>
        <v>84</v>
      </c>
      <c r="AH17" s="1">
        <f t="shared" si="13"/>
        <v>95</v>
      </c>
      <c r="AI17" s="1">
        <f t="shared" si="14"/>
        <v>82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39" t="s">
        <v>335</v>
      </c>
      <c r="FI17" s="39" t="s">
        <v>336</v>
      </c>
      <c r="FJ17" s="41">
        <v>9363</v>
      </c>
      <c r="FK17" s="41">
        <v>9373</v>
      </c>
    </row>
    <row r="18" spans="1:167" x14ac:dyDescent="0.25">
      <c r="A18" s="19">
        <v>8</v>
      </c>
      <c r="B18" s="19">
        <v>44860</v>
      </c>
      <c r="C18" s="19" t="s">
        <v>70</v>
      </c>
      <c r="D18" s="18"/>
      <c r="E18" s="19">
        <f t="shared" si="0"/>
        <v>82</v>
      </c>
      <c r="F18" s="19" t="str">
        <f t="shared" si="1"/>
        <v>B</v>
      </c>
      <c r="G18" s="19">
        <f>IF((COUNTA(T12:AC12)&gt;0),(ROUND((AVERAGE(T18:AD18)),0)),"")</f>
        <v>82</v>
      </c>
      <c r="H18" s="19" t="str">
        <f t="shared" si="2"/>
        <v>B</v>
      </c>
      <c r="I18" s="35">
        <v>2</v>
      </c>
      <c r="J18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18" s="19">
        <f t="shared" si="4"/>
        <v>83.75</v>
      </c>
      <c r="L18" s="19" t="str">
        <f t="shared" si="5"/>
        <v>B</v>
      </c>
      <c r="M18" s="19">
        <f t="shared" si="6"/>
        <v>83.75</v>
      </c>
      <c r="N18" s="19" t="str">
        <f t="shared" si="7"/>
        <v>B</v>
      </c>
      <c r="O18" s="35">
        <v>2</v>
      </c>
      <c r="P18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18" s="19" t="str">
        <f t="shared" si="9"/>
        <v>B</v>
      </c>
      <c r="R18" s="19" t="str">
        <f t="shared" si="10"/>
        <v>B</v>
      </c>
      <c r="S18" s="18"/>
      <c r="T18" s="1">
        <v>83</v>
      </c>
      <c r="U18" s="1">
        <v>78</v>
      </c>
      <c r="V18" s="1">
        <v>80</v>
      </c>
      <c r="W18" s="1">
        <f t="shared" si="11"/>
        <v>87</v>
      </c>
      <c r="X18" s="1"/>
      <c r="Y18" s="1"/>
      <c r="Z18" s="1"/>
      <c r="AA18" s="1"/>
      <c r="AB18" s="1"/>
      <c r="AC18" s="1"/>
      <c r="AD18" s="1"/>
      <c r="AE18" s="18"/>
      <c r="AF18" s="1">
        <v>79</v>
      </c>
      <c r="AG18" s="1">
        <f t="shared" si="12"/>
        <v>83</v>
      </c>
      <c r="AH18" s="1">
        <f t="shared" si="13"/>
        <v>90</v>
      </c>
      <c r="AI18" s="1">
        <f t="shared" si="14"/>
        <v>83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0"/>
      <c r="FI18" s="40"/>
      <c r="FJ18" s="41"/>
      <c r="FK18" s="41"/>
    </row>
    <row r="19" spans="1:167" x14ac:dyDescent="0.25">
      <c r="A19" s="19">
        <v>9</v>
      </c>
      <c r="B19" s="19">
        <v>44876</v>
      </c>
      <c r="C19" s="19" t="s">
        <v>71</v>
      </c>
      <c r="D19" s="18"/>
      <c r="E19" s="19">
        <f t="shared" si="0"/>
        <v>87</v>
      </c>
      <c r="F19" s="19" t="str">
        <f t="shared" si="1"/>
        <v>A</v>
      </c>
      <c r="G19" s="19">
        <f>IF((COUNTA(T12:AC12)&gt;0),(ROUND((AVERAGE(T19:AD19)),0)),"")</f>
        <v>87</v>
      </c>
      <c r="H19" s="19" t="str">
        <f t="shared" si="2"/>
        <v>A</v>
      </c>
      <c r="I19" s="35">
        <v>1</v>
      </c>
      <c r="J19" s="19" t="str">
        <f t="shared" si="3"/>
        <v>Memiliki kemampuan dalam mangidentifikasi tembang pangkur, menganalisis unsur pembangun cerkak, menyajikan pawarta, mendiskripsikan rumah adat jawa dan menulis Aksara Jawa.</v>
      </c>
      <c r="K19" s="19">
        <f t="shared" si="4"/>
        <v>84.75</v>
      </c>
      <c r="L19" s="19" t="str">
        <f t="shared" si="5"/>
        <v>A</v>
      </c>
      <c r="M19" s="19">
        <f t="shared" si="6"/>
        <v>84.75</v>
      </c>
      <c r="N19" s="19" t="str">
        <f t="shared" si="7"/>
        <v>A</v>
      </c>
      <c r="O19" s="35">
        <v>1</v>
      </c>
      <c r="P19" s="19" t="str">
        <f t="shared" si="8"/>
        <v>sangat trampil dalam mangidentifikasi tembang pangkur, menganalisis unsur pembangun cerkak, menyajikan pawarta, mendiskripsikan rumah adat jawa dan menulis Aksara Jawa.</v>
      </c>
      <c r="Q19" s="19" t="str">
        <f t="shared" si="9"/>
        <v>B</v>
      </c>
      <c r="R19" s="19" t="str">
        <f t="shared" si="10"/>
        <v>B</v>
      </c>
      <c r="S19" s="18"/>
      <c r="T19" s="1">
        <v>90</v>
      </c>
      <c r="U19" s="1">
        <v>81</v>
      </c>
      <c r="V19" s="1">
        <v>83</v>
      </c>
      <c r="W19" s="1">
        <f t="shared" si="11"/>
        <v>94</v>
      </c>
      <c r="X19" s="1"/>
      <c r="Y19" s="1"/>
      <c r="Z19" s="1"/>
      <c r="AA19" s="1"/>
      <c r="AB19" s="1"/>
      <c r="AC19" s="1"/>
      <c r="AD19" s="1"/>
      <c r="AE19" s="18"/>
      <c r="AF19" s="1">
        <v>76</v>
      </c>
      <c r="AG19" s="1">
        <f t="shared" si="12"/>
        <v>86</v>
      </c>
      <c r="AH19" s="1">
        <f t="shared" si="13"/>
        <v>97</v>
      </c>
      <c r="AI19" s="1">
        <f t="shared" si="14"/>
        <v>80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39" t="s">
        <v>337</v>
      </c>
      <c r="FI19" s="39" t="s">
        <v>338</v>
      </c>
      <c r="FJ19" s="41">
        <v>9364</v>
      </c>
      <c r="FK19" s="41">
        <v>9374</v>
      </c>
    </row>
    <row r="20" spans="1:167" x14ac:dyDescent="0.25">
      <c r="A20" s="19">
        <v>10</v>
      </c>
      <c r="B20" s="19">
        <v>44892</v>
      </c>
      <c r="C20" s="19" t="s">
        <v>72</v>
      </c>
      <c r="D20" s="18"/>
      <c r="E20" s="19">
        <f t="shared" si="0"/>
        <v>85</v>
      </c>
      <c r="F20" s="19" t="str">
        <f t="shared" si="1"/>
        <v>A</v>
      </c>
      <c r="G20" s="19">
        <f>IF((COUNTA(T12:AC12)&gt;0),(ROUND((AVERAGE(T20:AD20)),0)),"")</f>
        <v>85</v>
      </c>
      <c r="H20" s="19" t="str">
        <f t="shared" si="2"/>
        <v>A</v>
      </c>
      <c r="I20" s="35">
        <v>1</v>
      </c>
      <c r="J20" s="19" t="str">
        <f t="shared" si="3"/>
        <v>Memiliki kemampuan dalam mangidentifikasi tembang pangkur, menganalisis unsur pembangun cerkak, menyajikan pawarta, mendiskripsikan rumah adat jawa dan menulis Aksara Jawa.</v>
      </c>
      <c r="K20" s="19">
        <f t="shared" si="4"/>
        <v>84.75</v>
      </c>
      <c r="L20" s="19" t="str">
        <f t="shared" si="5"/>
        <v>A</v>
      </c>
      <c r="M20" s="19">
        <f t="shared" si="6"/>
        <v>84.75</v>
      </c>
      <c r="N20" s="19" t="str">
        <f t="shared" si="7"/>
        <v>A</v>
      </c>
      <c r="O20" s="35">
        <v>1</v>
      </c>
      <c r="P20" s="19" t="str">
        <f t="shared" si="8"/>
        <v>sangat trampil dalam mangidentifikasi tembang pangkur, menganalisis unsur pembangun cerkak, menyajikan pawarta, mendiskripsikan rumah adat jawa dan menulis Aksara Jawa.</v>
      </c>
      <c r="Q20" s="19" t="str">
        <f t="shared" si="9"/>
        <v>B</v>
      </c>
      <c r="R20" s="19" t="str">
        <f t="shared" si="10"/>
        <v>B</v>
      </c>
      <c r="S20" s="18"/>
      <c r="T20" s="1">
        <v>86</v>
      </c>
      <c r="U20" s="1">
        <v>77</v>
      </c>
      <c r="V20" s="1">
        <v>86</v>
      </c>
      <c r="W20" s="1">
        <f t="shared" si="11"/>
        <v>90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f t="shared" si="12"/>
        <v>82</v>
      </c>
      <c r="AH20" s="1">
        <f t="shared" si="13"/>
        <v>93</v>
      </c>
      <c r="AI20" s="1">
        <f t="shared" si="14"/>
        <v>84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0"/>
      <c r="FI20" s="40"/>
      <c r="FJ20" s="41"/>
      <c r="FK20" s="41"/>
    </row>
    <row r="21" spans="1:167" x14ac:dyDescent="0.25">
      <c r="A21" s="19">
        <v>11</v>
      </c>
      <c r="B21" s="19">
        <v>44908</v>
      </c>
      <c r="C21" s="19" t="s">
        <v>73</v>
      </c>
      <c r="D21" s="18"/>
      <c r="E21" s="19">
        <f t="shared" si="0"/>
        <v>85</v>
      </c>
      <c r="F21" s="19" t="str">
        <f t="shared" si="1"/>
        <v>A</v>
      </c>
      <c r="G21" s="19">
        <f>IF((COUNTA(T12:AC12)&gt;0),(ROUND((AVERAGE(T21:AD21)),0)),"")</f>
        <v>85</v>
      </c>
      <c r="H21" s="19" t="str">
        <f t="shared" si="2"/>
        <v>A</v>
      </c>
      <c r="I21" s="35">
        <v>1</v>
      </c>
      <c r="J21" s="19" t="str">
        <f t="shared" si="3"/>
        <v>Memiliki kemampuan dalam mangidentifikasi tembang pangkur, menganalisis unsur pembangun cerkak, menyajikan pawarta, mendiskripsikan rumah adat jawa dan menulis Aksara Jawa.</v>
      </c>
      <c r="K21" s="19">
        <f t="shared" si="4"/>
        <v>84.25</v>
      </c>
      <c r="L21" s="19" t="str">
        <f t="shared" si="5"/>
        <v>A</v>
      </c>
      <c r="M21" s="19">
        <f t="shared" si="6"/>
        <v>84.25</v>
      </c>
      <c r="N21" s="19" t="str">
        <f t="shared" si="7"/>
        <v>A</v>
      </c>
      <c r="O21" s="35">
        <v>1</v>
      </c>
      <c r="P21" s="19" t="str">
        <f t="shared" si="8"/>
        <v>sangat trampil dalam mangidentifikasi tembang pangkur, menganalisis unsur pembangun cerkak, menyajikan pawarta, mendiskripsikan rumah adat jawa dan menulis Aksara Jawa.</v>
      </c>
      <c r="Q21" s="19" t="str">
        <f t="shared" si="9"/>
        <v>B</v>
      </c>
      <c r="R21" s="19" t="str">
        <f t="shared" si="10"/>
        <v>B</v>
      </c>
      <c r="S21" s="18"/>
      <c r="T21" s="1">
        <v>85</v>
      </c>
      <c r="U21" s="1">
        <v>80</v>
      </c>
      <c r="V21" s="1">
        <v>87</v>
      </c>
      <c r="W21" s="1">
        <f t="shared" si="11"/>
        <v>89</v>
      </c>
      <c r="X21" s="1"/>
      <c r="Y21" s="1"/>
      <c r="Z21" s="1"/>
      <c r="AA21" s="1"/>
      <c r="AB21" s="1"/>
      <c r="AC21" s="1"/>
      <c r="AD21" s="1"/>
      <c r="AE21" s="18"/>
      <c r="AF21" s="1">
        <v>78</v>
      </c>
      <c r="AG21" s="1">
        <f t="shared" si="12"/>
        <v>85</v>
      </c>
      <c r="AH21" s="1">
        <f t="shared" si="13"/>
        <v>92</v>
      </c>
      <c r="AI21" s="1">
        <f t="shared" si="14"/>
        <v>82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9365</v>
      </c>
      <c r="FK21" s="41">
        <v>9375</v>
      </c>
    </row>
    <row r="22" spans="1:167" x14ac:dyDescent="0.25">
      <c r="A22" s="19">
        <v>12</v>
      </c>
      <c r="B22" s="19">
        <v>44924</v>
      </c>
      <c r="C22" s="19" t="s">
        <v>74</v>
      </c>
      <c r="D22" s="18"/>
      <c r="E22" s="19">
        <f t="shared" si="0"/>
        <v>82</v>
      </c>
      <c r="F22" s="19" t="str">
        <f t="shared" si="1"/>
        <v>B</v>
      </c>
      <c r="G22" s="19">
        <f>IF((COUNTA(T12:AC12)&gt;0),(ROUND((AVERAGE(T22:AD22)),0)),"")</f>
        <v>82</v>
      </c>
      <c r="H22" s="19" t="str">
        <f t="shared" si="2"/>
        <v>B</v>
      </c>
      <c r="I22" s="35">
        <v>2</v>
      </c>
      <c r="J22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22" s="19">
        <f t="shared" si="4"/>
        <v>86.25</v>
      </c>
      <c r="L22" s="19" t="str">
        <f t="shared" si="5"/>
        <v>A</v>
      </c>
      <c r="M22" s="19">
        <f t="shared" si="6"/>
        <v>86.25</v>
      </c>
      <c r="N22" s="19" t="str">
        <f t="shared" si="7"/>
        <v>A</v>
      </c>
      <c r="O22" s="35">
        <v>1</v>
      </c>
      <c r="P22" s="19" t="str">
        <f t="shared" si="8"/>
        <v>sangat trampil dalam mangidentifikasi tembang pangkur, menganalisis unsur pembangun cerkak, menyajikan pawarta, mendiskripsikan rumah adat jawa dan menulis Aksara Jawa.</v>
      </c>
      <c r="Q22" s="19" t="str">
        <f t="shared" si="9"/>
        <v>B</v>
      </c>
      <c r="R22" s="19" t="str">
        <f t="shared" si="10"/>
        <v>B</v>
      </c>
      <c r="S22" s="18"/>
      <c r="T22" s="1">
        <v>80</v>
      </c>
      <c r="U22" s="1">
        <v>81</v>
      </c>
      <c r="V22" s="1">
        <v>84</v>
      </c>
      <c r="W22" s="1">
        <f t="shared" si="11"/>
        <v>84</v>
      </c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f t="shared" si="12"/>
        <v>86</v>
      </c>
      <c r="AH22" s="1">
        <f t="shared" si="13"/>
        <v>87</v>
      </c>
      <c r="AI22" s="1">
        <f t="shared" si="14"/>
        <v>88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44940</v>
      </c>
      <c r="C23" s="19" t="s">
        <v>75</v>
      </c>
      <c r="D23" s="18"/>
      <c r="E23" s="19">
        <f t="shared" si="0"/>
        <v>85</v>
      </c>
      <c r="F23" s="19" t="str">
        <f t="shared" si="1"/>
        <v>A</v>
      </c>
      <c r="G23" s="19">
        <f>IF((COUNTA(T12:AC12)&gt;0),(ROUND((AVERAGE(T23:AD23)),0)),"")</f>
        <v>85</v>
      </c>
      <c r="H23" s="19" t="str">
        <f t="shared" si="2"/>
        <v>A</v>
      </c>
      <c r="I23" s="35">
        <v>1</v>
      </c>
      <c r="J23" s="19" t="str">
        <f t="shared" si="3"/>
        <v>Memiliki kemampuan dalam mangidentifikasi tembang pangkur, menganalisis unsur pembangun cerkak, menyajikan pawarta, mendiskripsikan rumah adat jawa dan menulis Aksara Jawa.</v>
      </c>
      <c r="K23" s="19">
        <f t="shared" si="4"/>
        <v>89.75</v>
      </c>
      <c r="L23" s="19" t="str">
        <f t="shared" si="5"/>
        <v>A</v>
      </c>
      <c r="M23" s="19">
        <f t="shared" si="6"/>
        <v>89.75</v>
      </c>
      <c r="N23" s="19" t="str">
        <f t="shared" si="7"/>
        <v>A</v>
      </c>
      <c r="O23" s="35">
        <v>1</v>
      </c>
      <c r="P23" s="19" t="str">
        <f t="shared" si="8"/>
        <v>sangat trampil dalam mangidentifikasi tembang pangkur, menganalisis unsur pembangun cerkak, menyajikan pawarta, mendiskripsikan rumah adat jawa dan menulis Aksara Jawa.</v>
      </c>
      <c r="Q23" s="19" t="str">
        <f t="shared" si="9"/>
        <v>B</v>
      </c>
      <c r="R23" s="19" t="str">
        <f t="shared" si="10"/>
        <v>B</v>
      </c>
      <c r="S23" s="18"/>
      <c r="T23" s="1">
        <v>88</v>
      </c>
      <c r="U23" s="1">
        <v>81</v>
      </c>
      <c r="V23" s="1">
        <v>77</v>
      </c>
      <c r="W23" s="1">
        <f t="shared" si="11"/>
        <v>92</v>
      </c>
      <c r="X23" s="1"/>
      <c r="Y23" s="1"/>
      <c r="Z23" s="1"/>
      <c r="AA23" s="1"/>
      <c r="AB23" s="1"/>
      <c r="AC23" s="1"/>
      <c r="AD23" s="1"/>
      <c r="AE23" s="18"/>
      <c r="AF23" s="1">
        <v>87</v>
      </c>
      <c r="AG23" s="1">
        <f t="shared" si="12"/>
        <v>86</v>
      </c>
      <c r="AH23" s="1">
        <f t="shared" si="13"/>
        <v>95</v>
      </c>
      <c r="AI23" s="1">
        <f t="shared" si="14"/>
        <v>91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9366</v>
      </c>
      <c r="FK23" s="41">
        <v>9376</v>
      </c>
    </row>
    <row r="24" spans="1:167" x14ac:dyDescent="0.25">
      <c r="A24" s="19">
        <v>14</v>
      </c>
      <c r="B24" s="19">
        <v>44956</v>
      </c>
      <c r="C24" s="19" t="s">
        <v>76</v>
      </c>
      <c r="D24" s="18"/>
      <c r="E24" s="19">
        <f t="shared" si="0"/>
        <v>82</v>
      </c>
      <c r="F24" s="19" t="str">
        <f t="shared" si="1"/>
        <v>B</v>
      </c>
      <c r="G24" s="19">
        <f>IF((COUNTA(T12:AC12)&gt;0),(ROUND((AVERAGE(T24:AD24)),0)),"")</f>
        <v>82</v>
      </c>
      <c r="H24" s="19" t="str">
        <f t="shared" si="2"/>
        <v>B</v>
      </c>
      <c r="I24" s="35">
        <v>2</v>
      </c>
      <c r="J24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24" s="19">
        <f t="shared" si="4"/>
        <v>80.5</v>
      </c>
      <c r="L24" s="19" t="str">
        <f t="shared" si="5"/>
        <v>B</v>
      </c>
      <c r="M24" s="19">
        <f t="shared" si="6"/>
        <v>80.5</v>
      </c>
      <c r="N24" s="19" t="str">
        <f t="shared" si="7"/>
        <v>B</v>
      </c>
      <c r="O24" s="35">
        <v>2</v>
      </c>
      <c r="P24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24" s="19" t="str">
        <f t="shared" si="9"/>
        <v>B</v>
      </c>
      <c r="R24" s="19" t="str">
        <f t="shared" si="10"/>
        <v>B</v>
      </c>
      <c r="S24" s="18"/>
      <c r="T24" s="1">
        <v>87</v>
      </c>
      <c r="U24" s="1">
        <v>73</v>
      </c>
      <c r="V24" s="1">
        <v>78</v>
      </c>
      <c r="W24" s="1">
        <f t="shared" si="11"/>
        <v>91</v>
      </c>
      <c r="X24" s="1"/>
      <c r="Y24" s="1"/>
      <c r="Z24" s="1"/>
      <c r="AA24" s="1"/>
      <c r="AB24" s="1"/>
      <c r="AC24" s="1"/>
      <c r="AD24" s="1"/>
      <c r="AE24" s="18"/>
      <c r="AF24" s="1">
        <v>73</v>
      </c>
      <c r="AG24" s="1">
        <f t="shared" si="12"/>
        <v>78</v>
      </c>
      <c r="AH24" s="1">
        <f t="shared" si="13"/>
        <v>94</v>
      </c>
      <c r="AI24" s="1">
        <f t="shared" si="14"/>
        <v>77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44972</v>
      </c>
      <c r="C25" s="19" t="s">
        <v>77</v>
      </c>
      <c r="D25" s="18"/>
      <c r="E25" s="19">
        <f t="shared" si="0"/>
        <v>83</v>
      </c>
      <c r="F25" s="19" t="str">
        <f t="shared" si="1"/>
        <v>B</v>
      </c>
      <c r="G25" s="19">
        <f>IF((COUNTA(T12:AC12)&gt;0),(ROUND((AVERAGE(T25:AD25)),0)),"")</f>
        <v>83</v>
      </c>
      <c r="H25" s="19" t="str">
        <f t="shared" si="2"/>
        <v>B</v>
      </c>
      <c r="I25" s="35">
        <v>2</v>
      </c>
      <c r="J25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25" s="19">
        <f t="shared" si="4"/>
        <v>82.75</v>
      </c>
      <c r="L25" s="19" t="str">
        <f t="shared" si="5"/>
        <v>B</v>
      </c>
      <c r="M25" s="19">
        <f t="shared" si="6"/>
        <v>82.75</v>
      </c>
      <c r="N25" s="19" t="str">
        <f t="shared" si="7"/>
        <v>B</v>
      </c>
      <c r="O25" s="35">
        <v>2</v>
      </c>
      <c r="P25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25" s="19" t="str">
        <f t="shared" si="9"/>
        <v>B</v>
      </c>
      <c r="R25" s="19" t="str">
        <f t="shared" si="10"/>
        <v>B</v>
      </c>
      <c r="S25" s="18"/>
      <c r="T25" s="1">
        <v>79</v>
      </c>
      <c r="U25" s="1">
        <v>84</v>
      </c>
      <c r="V25" s="1">
        <v>86</v>
      </c>
      <c r="W25" s="1">
        <f t="shared" si="11"/>
        <v>83</v>
      </c>
      <c r="X25" s="1"/>
      <c r="Y25" s="1"/>
      <c r="Z25" s="1"/>
      <c r="AA25" s="1"/>
      <c r="AB25" s="1"/>
      <c r="AC25" s="1"/>
      <c r="AD25" s="1"/>
      <c r="AE25" s="18"/>
      <c r="AF25" s="1">
        <v>76</v>
      </c>
      <c r="AG25" s="1">
        <f t="shared" si="12"/>
        <v>89</v>
      </c>
      <c r="AH25" s="1">
        <f t="shared" si="13"/>
        <v>86</v>
      </c>
      <c r="AI25" s="1">
        <f t="shared" si="14"/>
        <v>80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7" t="s">
        <v>78</v>
      </c>
      <c r="FD25" s="67"/>
      <c r="FE25" s="67"/>
      <c r="FG25" s="42">
        <v>7</v>
      </c>
      <c r="FH25" s="43"/>
      <c r="FI25" s="43"/>
      <c r="FJ25" s="41">
        <v>9367</v>
      </c>
      <c r="FK25" s="41">
        <v>9377</v>
      </c>
    </row>
    <row r="26" spans="1:167" x14ac:dyDescent="0.25">
      <c r="A26" s="19">
        <v>16</v>
      </c>
      <c r="B26" s="19">
        <v>44988</v>
      </c>
      <c r="C26" s="19" t="s">
        <v>79</v>
      </c>
      <c r="D26" s="18"/>
      <c r="E26" s="19">
        <f t="shared" si="0"/>
        <v>84</v>
      </c>
      <c r="F26" s="19" t="str">
        <f t="shared" si="1"/>
        <v>B</v>
      </c>
      <c r="G26" s="19">
        <f>IF((COUNTA(T12:AC12)&gt;0),(ROUND((AVERAGE(T26:AD26)),0)),"")</f>
        <v>84</v>
      </c>
      <c r="H26" s="19" t="str">
        <f t="shared" si="2"/>
        <v>B</v>
      </c>
      <c r="I26" s="35">
        <v>2</v>
      </c>
      <c r="J26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26" s="19">
        <f t="shared" si="4"/>
        <v>84.75</v>
      </c>
      <c r="L26" s="19" t="str">
        <f t="shared" si="5"/>
        <v>A</v>
      </c>
      <c r="M26" s="19">
        <f t="shared" si="6"/>
        <v>84.75</v>
      </c>
      <c r="N26" s="19" t="str">
        <f t="shared" si="7"/>
        <v>A</v>
      </c>
      <c r="O26" s="35">
        <v>1</v>
      </c>
      <c r="P26" s="19" t="str">
        <f t="shared" si="8"/>
        <v>sangat trampil dalam mangidentifikasi tembang pangkur, menganalisis unsur pembangun cerkak, menyajikan pawarta, mendiskripsikan rumah adat jawa dan menulis Aksara Jawa.</v>
      </c>
      <c r="Q26" s="19" t="str">
        <f t="shared" si="9"/>
        <v>B</v>
      </c>
      <c r="R26" s="19" t="str">
        <f t="shared" si="10"/>
        <v>B</v>
      </c>
      <c r="S26" s="18"/>
      <c r="T26" s="1">
        <v>88</v>
      </c>
      <c r="U26" s="1">
        <v>81</v>
      </c>
      <c r="V26" s="1">
        <v>74</v>
      </c>
      <c r="W26" s="1">
        <f t="shared" si="11"/>
        <v>92</v>
      </c>
      <c r="X26" s="1"/>
      <c r="Y26" s="1"/>
      <c r="Z26" s="1"/>
      <c r="AA26" s="1"/>
      <c r="AB26" s="1"/>
      <c r="AC26" s="1"/>
      <c r="AD26" s="1"/>
      <c r="AE26" s="18"/>
      <c r="AF26" s="1">
        <v>77</v>
      </c>
      <c r="AG26" s="1">
        <f t="shared" si="12"/>
        <v>86</v>
      </c>
      <c r="AH26" s="1">
        <f t="shared" si="13"/>
        <v>95</v>
      </c>
      <c r="AI26" s="1">
        <f t="shared" si="14"/>
        <v>81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45004</v>
      </c>
      <c r="C27" s="19" t="s">
        <v>80</v>
      </c>
      <c r="D27" s="18"/>
      <c r="E27" s="19">
        <f t="shared" si="0"/>
        <v>87</v>
      </c>
      <c r="F27" s="19" t="str">
        <f t="shared" si="1"/>
        <v>A</v>
      </c>
      <c r="G27" s="19">
        <f>IF((COUNTA(T12:AC12)&gt;0),(ROUND((AVERAGE(T27:AD27)),0)),"")</f>
        <v>87</v>
      </c>
      <c r="H27" s="19" t="str">
        <f t="shared" si="2"/>
        <v>A</v>
      </c>
      <c r="I27" s="35">
        <v>1</v>
      </c>
      <c r="J27" s="19" t="str">
        <f t="shared" si="3"/>
        <v>Memiliki kemampuan dalam mangidentifikasi tembang pangkur, menganalisis unsur pembangun cerkak, menyajikan pawarta, mendiskripsikan rumah adat jawa dan menulis Aksara Jawa.</v>
      </c>
      <c r="K27" s="19">
        <f t="shared" si="4"/>
        <v>85.5</v>
      </c>
      <c r="L27" s="19" t="str">
        <f t="shared" si="5"/>
        <v>A</v>
      </c>
      <c r="M27" s="19">
        <f t="shared" si="6"/>
        <v>85.5</v>
      </c>
      <c r="N27" s="19" t="str">
        <f t="shared" si="7"/>
        <v>A</v>
      </c>
      <c r="O27" s="35">
        <v>1</v>
      </c>
      <c r="P27" s="19" t="str">
        <f t="shared" si="8"/>
        <v>sangat trampil dalam mangidentifikasi tembang pangkur, menganalisis unsur pembangun cerkak, menyajikan pawarta, mendiskripsikan rumah adat jawa dan menulis Aksara Jawa.</v>
      </c>
      <c r="Q27" s="19" t="str">
        <f t="shared" si="9"/>
        <v>B</v>
      </c>
      <c r="R27" s="19" t="str">
        <f t="shared" si="10"/>
        <v>B</v>
      </c>
      <c r="S27" s="18"/>
      <c r="T27" s="1">
        <v>86</v>
      </c>
      <c r="U27" s="1">
        <v>90</v>
      </c>
      <c r="V27" s="1">
        <v>81</v>
      </c>
      <c r="W27" s="1">
        <f t="shared" si="11"/>
        <v>90</v>
      </c>
      <c r="X27" s="1"/>
      <c r="Y27" s="1"/>
      <c r="Z27" s="1"/>
      <c r="AA27" s="1"/>
      <c r="AB27" s="1"/>
      <c r="AC27" s="1"/>
      <c r="AD27" s="1"/>
      <c r="AE27" s="18"/>
      <c r="AF27" s="1">
        <v>75</v>
      </c>
      <c r="AG27" s="1">
        <f t="shared" si="12"/>
        <v>95</v>
      </c>
      <c r="AH27" s="1">
        <f t="shared" si="13"/>
        <v>93</v>
      </c>
      <c r="AI27" s="1">
        <f t="shared" si="14"/>
        <v>79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2">
        <v>8</v>
      </c>
      <c r="FH27" s="43"/>
      <c r="FI27" s="43"/>
      <c r="FJ27" s="41">
        <v>9368</v>
      </c>
      <c r="FK27" s="41">
        <v>9378</v>
      </c>
    </row>
    <row r="28" spans="1:167" x14ac:dyDescent="0.25">
      <c r="A28" s="19">
        <v>18</v>
      </c>
      <c r="B28" s="19">
        <v>45020</v>
      </c>
      <c r="C28" s="19" t="s">
        <v>81</v>
      </c>
      <c r="D28" s="18"/>
      <c r="E28" s="19">
        <f t="shared" si="0"/>
        <v>88</v>
      </c>
      <c r="F28" s="19" t="str">
        <f t="shared" si="1"/>
        <v>A</v>
      </c>
      <c r="G28" s="19">
        <f>IF((COUNTA(T12:AC12)&gt;0),(ROUND((AVERAGE(T28:AD28)),0)),"")</f>
        <v>88</v>
      </c>
      <c r="H28" s="19" t="str">
        <f t="shared" si="2"/>
        <v>A</v>
      </c>
      <c r="I28" s="35">
        <v>1</v>
      </c>
      <c r="J28" s="19" t="str">
        <f t="shared" si="3"/>
        <v>Memiliki kemampuan dalam mangidentifikasi tembang pangkur, menganalisis unsur pembangun cerkak, menyajikan pawarta, mendiskripsikan rumah adat jawa dan menulis Aksara Jawa.</v>
      </c>
      <c r="K28" s="19">
        <f t="shared" si="4"/>
        <v>84</v>
      </c>
      <c r="L28" s="19" t="str">
        <f t="shared" si="5"/>
        <v>B</v>
      </c>
      <c r="M28" s="19">
        <f t="shared" si="6"/>
        <v>84</v>
      </c>
      <c r="N28" s="19" t="str">
        <f t="shared" si="7"/>
        <v>B</v>
      </c>
      <c r="O28" s="35">
        <v>2</v>
      </c>
      <c r="P28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28" s="19" t="str">
        <f t="shared" si="9"/>
        <v>B</v>
      </c>
      <c r="R28" s="19" t="str">
        <f t="shared" si="10"/>
        <v>B</v>
      </c>
      <c r="S28" s="18"/>
      <c r="T28" s="1">
        <v>87</v>
      </c>
      <c r="U28" s="1">
        <v>85</v>
      </c>
      <c r="V28" s="1">
        <v>88</v>
      </c>
      <c r="W28" s="1">
        <f t="shared" si="11"/>
        <v>91</v>
      </c>
      <c r="X28" s="1"/>
      <c r="Y28" s="1"/>
      <c r="Z28" s="1"/>
      <c r="AA28" s="1"/>
      <c r="AB28" s="1"/>
      <c r="AC28" s="1"/>
      <c r="AD28" s="1"/>
      <c r="AE28" s="18"/>
      <c r="AF28" s="1">
        <v>74</v>
      </c>
      <c r="AG28" s="1">
        <f t="shared" si="12"/>
        <v>90</v>
      </c>
      <c r="AH28" s="1">
        <f t="shared" si="13"/>
        <v>94</v>
      </c>
      <c r="AI28" s="1">
        <f t="shared" si="14"/>
        <v>78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45036</v>
      </c>
      <c r="C29" s="19" t="s">
        <v>82</v>
      </c>
      <c r="D29" s="18"/>
      <c r="E29" s="19">
        <f t="shared" si="0"/>
        <v>84</v>
      </c>
      <c r="F29" s="19" t="str">
        <f t="shared" si="1"/>
        <v>B</v>
      </c>
      <c r="G29" s="19">
        <f>IF((COUNTA(T12:AC12)&gt;0),(ROUND((AVERAGE(T29:AD29)),0)),"")</f>
        <v>84</v>
      </c>
      <c r="H29" s="19" t="str">
        <f t="shared" si="2"/>
        <v>B</v>
      </c>
      <c r="I29" s="35">
        <v>2</v>
      </c>
      <c r="J29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29" s="19">
        <f t="shared" si="4"/>
        <v>86.25</v>
      </c>
      <c r="L29" s="19" t="str">
        <f t="shared" si="5"/>
        <v>A</v>
      </c>
      <c r="M29" s="19">
        <f t="shared" si="6"/>
        <v>86.25</v>
      </c>
      <c r="N29" s="19" t="str">
        <f t="shared" si="7"/>
        <v>A</v>
      </c>
      <c r="O29" s="35">
        <v>1</v>
      </c>
      <c r="P29" s="19" t="str">
        <f t="shared" si="8"/>
        <v>sangat trampil dalam mangidentifikasi tembang pangkur, menganalisis unsur pembangun cerkak, menyajikan pawarta, mendiskripsikan rumah adat jawa dan menulis Aksara Jawa.</v>
      </c>
      <c r="Q29" s="19" t="str">
        <f t="shared" si="9"/>
        <v>B</v>
      </c>
      <c r="R29" s="19" t="str">
        <f t="shared" si="10"/>
        <v>B</v>
      </c>
      <c r="S29" s="18"/>
      <c r="T29" s="1">
        <v>85</v>
      </c>
      <c r="U29" s="1">
        <v>80</v>
      </c>
      <c r="V29" s="1">
        <v>82</v>
      </c>
      <c r="W29" s="1">
        <f t="shared" si="11"/>
        <v>89</v>
      </c>
      <c r="X29" s="1"/>
      <c r="Y29" s="1"/>
      <c r="Z29" s="1"/>
      <c r="AA29" s="1"/>
      <c r="AB29" s="1"/>
      <c r="AC29" s="1"/>
      <c r="AD29" s="1"/>
      <c r="AE29" s="18"/>
      <c r="AF29" s="1">
        <v>82</v>
      </c>
      <c r="AG29" s="1">
        <f t="shared" si="12"/>
        <v>85</v>
      </c>
      <c r="AH29" s="1">
        <f t="shared" si="13"/>
        <v>92</v>
      </c>
      <c r="AI29" s="1">
        <f t="shared" si="14"/>
        <v>86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2">
        <v>9</v>
      </c>
      <c r="FH29" s="43"/>
      <c r="FI29" s="43"/>
      <c r="FJ29" s="41">
        <v>9369</v>
      </c>
      <c r="FK29" s="41">
        <v>9379</v>
      </c>
    </row>
    <row r="30" spans="1:167" x14ac:dyDescent="0.25">
      <c r="A30" s="19">
        <v>20</v>
      </c>
      <c r="B30" s="19">
        <v>45052</v>
      </c>
      <c r="C30" s="19" t="s">
        <v>83</v>
      </c>
      <c r="D30" s="18"/>
      <c r="E30" s="19">
        <f t="shared" si="0"/>
        <v>87</v>
      </c>
      <c r="F30" s="19" t="str">
        <f t="shared" si="1"/>
        <v>A</v>
      </c>
      <c r="G30" s="19">
        <f>IF((COUNTA(T12:AC12)&gt;0),(ROUND((AVERAGE(T30:AD30)),0)),"")</f>
        <v>87</v>
      </c>
      <c r="H30" s="19" t="str">
        <f t="shared" si="2"/>
        <v>A</v>
      </c>
      <c r="I30" s="35">
        <v>1</v>
      </c>
      <c r="J30" s="19" t="str">
        <f t="shared" si="3"/>
        <v>Memiliki kemampuan dalam mangidentifikasi tembang pangkur, menganalisis unsur pembangun cerkak, menyajikan pawarta, mendiskripsikan rumah adat jawa dan menulis Aksara Jawa.</v>
      </c>
      <c r="K30" s="19">
        <f t="shared" si="4"/>
        <v>83.75</v>
      </c>
      <c r="L30" s="19" t="str">
        <f t="shared" si="5"/>
        <v>B</v>
      </c>
      <c r="M30" s="19">
        <f t="shared" si="6"/>
        <v>83.75</v>
      </c>
      <c r="N30" s="19" t="str">
        <f t="shared" si="7"/>
        <v>B</v>
      </c>
      <c r="O30" s="35">
        <v>2</v>
      </c>
      <c r="P30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30" s="19" t="str">
        <f t="shared" si="9"/>
        <v>B</v>
      </c>
      <c r="R30" s="19" t="str">
        <f t="shared" si="10"/>
        <v>B</v>
      </c>
      <c r="S30" s="18"/>
      <c r="T30" s="1">
        <v>89</v>
      </c>
      <c r="U30" s="1">
        <v>80</v>
      </c>
      <c r="V30" s="1">
        <v>86</v>
      </c>
      <c r="W30" s="1">
        <f t="shared" si="11"/>
        <v>93</v>
      </c>
      <c r="X30" s="1"/>
      <c r="Y30" s="1"/>
      <c r="Z30" s="1"/>
      <c r="AA30" s="1"/>
      <c r="AB30" s="1"/>
      <c r="AC30" s="1"/>
      <c r="AD30" s="1"/>
      <c r="AE30" s="18"/>
      <c r="AF30" s="1">
        <v>75</v>
      </c>
      <c r="AG30" s="1">
        <f t="shared" si="12"/>
        <v>85</v>
      </c>
      <c r="AH30" s="1">
        <f t="shared" si="13"/>
        <v>96</v>
      </c>
      <c r="AI30" s="1">
        <f t="shared" si="14"/>
        <v>79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45068</v>
      </c>
      <c r="C31" s="19" t="s">
        <v>84</v>
      </c>
      <c r="D31" s="18"/>
      <c r="E31" s="19">
        <f t="shared" si="0"/>
        <v>87</v>
      </c>
      <c r="F31" s="19" t="str">
        <f t="shared" si="1"/>
        <v>A</v>
      </c>
      <c r="G31" s="19">
        <f>IF((COUNTA(T12:AC12)&gt;0),(ROUND((AVERAGE(T31:AD31)),0)),"")</f>
        <v>87</v>
      </c>
      <c r="H31" s="19" t="str">
        <f t="shared" si="2"/>
        <v>A</v>
      </c>
      <c r="I31" s="35">
        <v>1</v>
      </c>
      <c r="J31" s="19" t="str">
        <f t="shared" si="3"/>
        <v>Memiliki kemampuan dalam mangidentifikasi tembang pangkur, menganalisis unsur pembangun cerkak, menyajikan pawarta, mendiskripsikan rumah adat jawa dan menulis Aksara Jawa.</v>
      </c>
      <c r="K31" s="19">
        <f t="shared" si="4"/>
        <v>86.75</v>
      </c>
      <c r="L31" s="19" t="str">
        <f t="shared" si="5"/>
        <v>A</v>
      </c>
      <c r="M31" s="19">
        <f t="shared" si="6"/>
        <v>86.75</v>
      </c>
      <c r="N31" s="19" t="str">
        <f t="shared" si="7"/>
        <v>A</v>
      </c>
      <c r="O31" s="35">
        <v>1</v>
      </c>
      <c r="P31" s="19" t="str">
        <f t="shared" si="8"/>
        <v>sangat trampil dalam mangidentifikasi tembang pangkur, menganalisis unsur pembangun cerkak, menyajikan pawarta, mendiskripsikan rumah adat jawa dan menulis Aksara Jawa.</v>
      </c>
      <c r="Q31" s="19" t="str">
        <f t="shared" si="9"/>
        <v>B</v>
      </c>
      <c r="R31" s="19" t="str">
        <f t="shared" si="10"/>
        <v>B</v>
      </c>
      <c r="S31" s="18"/>
      <c r="T31" s="1">
        <v>88</v>
      </c>
      <c r="U31" s="1">
        <v>81</v>
      </c>
      <c r="V31" s="1">
        <v>86</v>
      </c>
      <c r="W31" s="1">
        <f t="shared" si="11"/>
        <v>92</v>
      </c>
      <c r="X31" s="1"/>
      <c r="Y31" s="1"/>
      <c r="Z31" s="1"/>
      <c r="AA31" s="1"/>
      <c r="AB31" s="1"/>
      <c r="AC31" s="1"/>
      <c r="AD31" s="1"/>
      <c r="AE31" s="18"/>
      <c r="AF31" s="1">
        <v>81</v>
      </c>
      <c r="AG31" s="1">
        <f t="shared" si="12"/>
        <v>86</v>
      </c>
      <c r="AH31" s="1">
        <f t="shared" si="13"/>
        <v>95</v>
      </c>
      <c r="AI31" s="1">
        <f t="shared" si="14"/>
        <v>85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9370</v>
      </c>
      <c r="FK31" s="41">
        <v>9380</v>
      </c>
    </row>
    <row r="32" spans="1:167" x14ac:dyDescent="0.25">
      <c r="A32" s="19">
        <v>22</v>
      </c>
      <c r="B32" s="19">
        <v>45084</v>
      </c>
      <c r="C32" s="19" t="s">
        <v>85</v>
      </c>
      <c r="D32" s="18"/>
      <c r="E32" s="19">
        <f t="shared" si="0"/>
        <v>86</v>
      </c>
      <c r="F32" s="19" t="str">
        <f t="shared" si="1"/>
        <v>A</v>
      </c>
      <c r="G32" s="19">
        <f>IF((COUNTA(T12:AC12)&gt;0),(ROUND((AVERAGE(T32:AD32)),0)),"")</f>
        <v>86</v>
      </c>
      <c r="H32" s="19" t="str">
        <f t="shared" si="2"/>
        <v>A</v>
      </c>
      <c r="I32" s="35">
        <v>1</v>
      </c>
      <c r="J32" s="19" t="str">
        <f t="shared" si="3"/>
        <v>Memiliki kemampuan dalam mangidentifikasi tembang pangkur, menganalisis unsur pembangun cerkak, menyajikan pawarta, mendiskripsikan rumah adat jawa dan menulis Aksara Jawa.</v>
      </c>
      <c r="K32" s="19">
        <f t="shared" si="4"/>
        <v>84.5</v>
      </c>
      <c r="L32" s="19" t="str">
        <f t="shared" si="5"/>
        <v>A</v>
      </c>
      <c r="M32" s="19">
        <f t="shared" si="6"/>
        <v>84.5</v>
      </c>
      <c r="N32" s="19" t="str">
        <f t="shared" si="7"/>
        <v>A</v>
      </c>
      <c r="O32" s="35">
        <v>1</v>
      </c>
      <c r="P32" s="19" t="str">
        <f t="shared" si="8"/>
        <v>sangat trampil dalam mangidentifikasi tembang pangkur, menganalisis unsur pembangun cerkak, menyajikan pawarta, mendiskripsikan rumah adat jawa dan menulis Aksara Jawa.</v>
      </c>
      <c r="Q32" s="19" t="str">
        <f t="shared" si="9"/>
        <v>B</v>
      </c>
      <c r="R32" s="19" t="str">
        <f t="shared" si="10"/>
        <v>B</v>
      </c>
      <c r="S32" s="18"/>
      <c r="T32" s="1">
        <v>86</v>
      </c>
      <c r="U32" s="1">
        <v>80</v>
      </c>
      <c r="V32" s="1">
        <v>86</v>
      </c>
      <c r="W32" s="1">
        <f t="shared" si="11"/>
        <v>90</v>
      </c>
      <c r="X32" s="1"/>
      <c r="Y32" s="1"/>
      <c r="Z32" s="1"/>
      <c r="AA32" s="1"/>
      <c r="AB32" s="1"/>
      <c r="AC32" s="1"/>
      <c r="AD32" s="1"/>
      <c r="AE32" s="18"/>
      <c r="AF32" s="1">
        <v>78</v>
      </c>
      <c r="AG32" s="1">
        <f t="shared" si="12"/>
        <v>85</v>
      </c>
      <c r="AH32" s="1">
        <f t="shared" si="13"/>
        <v>93</v>
      </c>
      <c r="AI32" s="1">
        <f t="shared" si="14"/>
        <v>82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45100</v>
      </c>
      <c r="C33" s="19" t="s">
        <v>86</v>
      </c>
      <c r="D33" s="18"/>
      <c r="E33" s="19">
        <f t="shared" si="0"/>
        <v>88</v>
      </c>
      <c r="F33" s="19" t="str">
        <f t="shared" si="1"/>
        <v>A</v>
      </c>
      <c r="G33" s="19">
        <f>IF((COUNTA(T12:AC12)&gt;0),(ROUND((AVERAGE(T33:AD33)),0)),"")</f>
        <v>88</v>
      </c>
      <c r="H33" s="19" t="str">
        <f t="shared" si="2"/>
        <v>A</v>
      </c>
      <c r="I33" s="35">
        <v>1</v>
      </c>
      <c r="J33" s="19" t="str">
        <f t="shared" si="3"/>
        <v>Memiliki kemampuan dalam mangidentifikasi tembang pangkur, menganalisis unsur pembangun cerkak, menyajikan pawarta, mendiskripsikan rumah adat jawa dan menulis Aksara Jawa.</v>
      </c>
      <c r="K33" s="19">
        <f t="shared" si="4"/>
        <v>85.75</v>
      </c>
      <c r="L33" s="19" t="str">
        <f t="shared" si="5"/>
        <v>A</v>
      </c>
      <c r="M33" s="19">
        <f t="shared" si="6"/>
        <v>85.75</v>
      </c>
      <c r="N33" s="19" t="str">
        <f t="shared" si="7"/>
        <v>A</v>
      </c>
      <c r="O33" s="35">
        <v>1</v>
      </c>
      <c r="P33" s="19" t="str">
        <f t="shared" si="8"/>
        <v>sangat trampil dalam mangidentifikasi tembang pangkur, menganalisis unsur pembangun cerkak, menyajikan pawarta, mendiskripsikan rumah adat jawa dan menulis Aksara Jawa.</v>
      </c>
      <c r="Q33" s="19" t="str">
        <f t="shared" si="9"/>
        <v>B</v>
      </c>
      <c r="R33" s="19" t="str">
        <f t="shared" si="10"/>
        <v>B</v>
      </c>
      <c r="S33" s="18"/>
      <c r="T33" s="1">
        <v>88</v>
      </c>
      <c r="U33" s="1">
        <v>85</v>
      </c>
      <c r="V33" s="1">
        <v>86</v>
      </c>
      <c r="W33" s="1">
        <f t="shared" si="11"/>
        <v>92</v>
      </c>
      <c r="X33" s="1"/>
      <c r="Y33" s="1"/>
      <c r="Z33" s="1"/>
      <c r="AA33" s="1"/>
      <c r="AB33" s="1"/>
      <c r="AC33" s="1"/>
      <c r="AD33" s="1"/>
      <c r="AE33" s="18"/>
      <c r="AF33" s="1">
        <v>77</v>
      </c>
      <c r="AG33" s="1">
        <f t="shared" si="12"/>
        <v>90</v>
      </c>
      <c r="AH33" s="1">
        <f t="shared" si="13"/>
        <v>95</v>
      </c>
      <c r="AI33" s="1">
        <f t="shared" si="14"/>
        <v>81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45116</v>
      </c>
      <c r="C34" s="19" t="s">
        <v>87</v>
      </c>
      <c r="D34" s="18"/>
      <c r="E34" s="19">
        <f t="shared" si="0"/>
        <v>85</v>
      </c>
      <c r="F34" s="19" t="str">
        <f t="shared" si="1"/>
        <v>A</v>
      </c>
      <c r="G34" s="19">
        <f>IF((COUNTA(T12:AC12)&gt;0),(ROUND((AVERAGE(T34:AD34)),0)),"")</f>
        <v>85</v>
      </c>
      <c r="H34" s="19" t="str">
        <f t="shared" si="2"/>
        <v>A</v>
      </c>
      <c r="I34" s="35">
        <v>1</v>
      </c>
      <c r="J34" s="19" t="str">
        <f t="shared" si="3"/>
        <v>Memiliki kemampuan dalam mangidentifikasi tembang pangkur, menganalisis unsur pembangun cerkak, menyajikan pawarta, mendiskripsikan rumah adat jawa dan menulis Aksara Jawa.</v>
      </c>
      <c r="K34" s="19">
        <f t="shared" si="4"/>
        <v>83.25</v>
      </c>
      <c r="L34" s="19" t="str">
        <f t="shared" si="5"/>
        <v>B</v>
      </c>
      <c r="M34" s="19">
        <f t="shared" si="6"/>
        <v>83.25</v>
      </c>
      <c r="N34" s="19" t="str">
        <f t="shared" si="7"/>
        <v>B</v>
      </c>
      <c r="O34" s="35">
        <v>2</v>
      </c>
      <c r="P34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34" s="19" t="str">
        <f t="shared" si="9"/>
        <v>B</v>
      </c>
      <c r="R34" s="19" t="str">
        <f t="shared" si="10"/>
        <v>B</v>
      </c>
      <c r="S34" s="18"/>
      <c r="T34" s="1">
        <v>89</v>
      </c>
      <c r="U34" s="1">
        <v>76</v>
      </c>
      <c r="V34" s="1">
        <v>81</v>
      </c>
      <c r="W34" s="1">
        <f t="shared" si="11"/>
        <v>93</v>
      </c>
      <c r="X34" s="1"/>
      <c r="Y34" s="1"/>
      <c r="Z34" s="1"/>
      <c r="AA34" s="1"/>
      <c r="AB34" s="1"/>
      <c r="AC34" s="1"/>
      <c r="AD34" s="1"/>
      <c r="AE34" s="18"/>
      <c r="AF34" s="1">
        <v>76</v>
      </c>
      <c r="AG34" s="1">
        <f t="shared" si="12"/>
        <v>81</v>
      </c>
      <c r="AH34" s="1">
        <f t="shared" si="13"/>
        <v>96</v>
      </c>
      <c r="AI34" s="1">
        <f t="shared" si="14"/>
        <v>80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45132</v>
      </c>
      <c r="C35" s="19" t="s">
        <v>88</v>
      </c>
      <c r="D35" s="18"/>
      <c r="E35" s="19">
        <f t="shared" si="0"/>
        <v>88</v>
      </c>
      <c r="F35" s="19" t="str">
        <f t="shared" si="1"/>
        <v>A</v>
      </c>
      <c r="G35" s="19">
        <f>IF((COUNTA(T12:AC12)&gt;0),(ROUND((AVERAGE(T35:AD35)),0)),"")</f>
        <v>88</v>
      </c>
      <c r="H35" s="19" t="str">
        <f t="shared" si="2"/>
        <v>A</v>
      </c>
      <c r="I35" s="35">
        <v>1</v>
      </c>
      <c r="J35" s="19" t="str">
        <f t="shared" si="3"/>
        <v>Memiliki kemampuan dalam mangidentifikasi tembang pangkur, menganalisis unsur pembangun cerkak, menyajikan pawarta, mendiskripsikan rumah adat jawa dan menulis Aksara Jawa.</v>
      </c>
      <c r="K35" s="19">
        <f t="shared" si="4"/>
        <v>87.75</v>
      </c>
      <c r="L35" s="19" t="str">
        <f t="shared" si="5"/>
        <v>A</v>
      </c>
      <c r="M35" s="19">
        <f t="shared" si="6"/>
        <v>87.75</v>
      </c>
      <c r="N35" s="19" t="str">
        <f t="shared" si="7"/>
        <v>A</v>
      </c>
      <c r="O35" s="35">
        <v>1</v>
      </c>
      <c r="P35" s="19" t="str">
        <f t="shared" si="8"/>
        <v>sangat trampil dalam mangidentifikasi tembang pangkur, menganalisis unsur pembangun cerkak, menyajikan pawarta, mendiskripsikan rumah adat jawa dan menulis Aksara Jawa.</v>
      </c>
      <c r="Q35" s="19" t="str">
        <f t="shared" si="9"/>
        <v>B</v>
      </c>
      <c r="R35" s="19" t="str">
        <f t="shared" si="10"/>
        <v>B</v>
      </c>
      <c r="S35" s="18"/>
      <c r="T35" s="1">
        <v>90</v>
      </c>
      <c r="U35" s="1">
        <v>85</v>
      </c>
      <c r="V35" s="1">
        <v>84</v>
      </c>
      <c r="W35" s="1">
        <f t="shared" si="11"/>
        <v>94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f t="shared" si="12"/>
        <v>90</v>
      </c>
      <c r="AH35" s="1">
        <f t="shared" si="13"/>
        <v>97</v>
      </c>
      <c r="AI35" s="1">
        <f t="shared" si="14"/>
        <v>84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45148</v>
      </c>
      <c r="C36" s="19" t="s">
        <v>89</v>
      </c>
      <c r="D36" s="18"/>
      <c r="E36" s="19">
        <f t="shared" si="0"/>
        <v>90</v>
      </c>
      <c r="F36" s="19" t="str">
        <f t="shared" si="1"/>
        <v>A</v>
      </c>
      <c r="G36" s="19">
        <f>IF((COUNTA(T12:AC12)&gt;0),(ROUND((AVERAGE(T36:AD36)),0)),"")</f>
        <v>90</v>
      </c>
      <c r="H36" s="19" t="str">
        <f t="shared" si="2"/>
        <v>A</v>
      </c>
      <c r="I36" s="35">
        <v>1</v>
      </c>
      <c r="J36" s="19" t="str">
        <f t="shared" si="3"/>
        <v>Memiliki kemampuan dalam mangidentifikasi tembang pangkur, menganalisis unsur pembangun cerkak, menyajikan pawarta, mendiskripsikan rumah adat jawa dan menulis Aksara Jawa.</v>
      </c>
      <c r="K36" s="19">
        <f t="shared" si="4"/>
        <v>85.5</v>
      </c>
      <c r="L36" s="19" t="str">
        <f t="shared" si="5"/>
        <v>A</v>
      </c>
      <c r="M36" s="19">
        <f t="shared" si="6"/>
        <v>85.5</v>
      </c>
      <c r="N36" s="19" t="str">
        <f t="shared" si="7"/>
        <v>A</v>
      </c>
      <c r="O36" s="35">
        <v>1</v>
      </c>
      <c r="P36" s="19" t="str">
        <f t="shared" si="8"/>
        <v>sangat trampil dalam mangidentifikasi tembang pangkur, menganalisis unsur pembangun cerkak, menyajikan pawarta, mendiskripsikan rumah adat jawa dan menulis Aksara Jawa.</v>
      </c>
      <c r="Q36" s="19" t="str">
        <f t="shared" si="9"/>
        <v>B</v>
      </c>
      <c r="R36" s="19" t="str">
        <f t="shared" si="10"/>
        <v>B</v>
      </c>
      <c r="S36" s="18"/>
      <c r="T36" s="1">
        <v>90</v>
      </c>
      <c r="U36" s="1">
        <v>88</v>
      </c>
      <c r="V36" s="1">
        <v>87</v>
      </c>
      <c r="W36" s="1">
        <f t="shared" si="11"/>
        <v>94</v>
      </c>
      <c r="X36" s="1"/>
      <c r="Y36" s="1"/>
      <c r="Z36" s="1"/>
      <c r="AA36" s="1"/>
      <c r="AB36" s="1"/>
      <c r="AC36" s="1"/>
      <c r="AD36" s="1"/>
      <c r="AE36" s="18"/>
      <c r="AF36" s="1">
        <v>74</v>
      </c>
      <c r="AG36" s="1">
        <f t="shared" si="12"/>
        <v>93</v>
      </c>
      <c r="AH36" s="1">
        <f t="shared" si="13"/>
        <v>97</v>
      </c>
      <c r="AI36" s="1">
        <f t="shared" si="14"/>
        <v>78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45164</v>
      </c>
      <c r="C37" s="19" t="s">
        <v>90</v>
      </c>
      <c r="D37" s="18"/>
      <c r="E37" s="19">
        <f t="shared" si="0"/>
        <v>87</v>
      </c>
      <c r="F37" s="19" t="str">
        <f t="shared" si="1"/>
        <v>A</v>
      </c>
      <c r="G37" s="19">
        <f>IF((COUNTA(T12:AC12)&gt;0),(ROUND((AVERAGE(T37:AD37)),0)),"")</f>
        <v>87</v>
      </c>
      <c r="H37" s="19" t="str">
        <f t="shared" si="2"/>
        <v>A</v>
      </c>
      <c r="I37" s="35">
        <v>1</v>
      </c>
      <c r="J37" s="19" t="str">
        <f t="shared" si="3"/>
        <v>Memiliki kemampuan dalam mangidentifikasi tembang pangkur, menganalisis unsur pembangun cerkak, menyajikan pawarta, mendiskripsikan rumah adat jawa dan menulis Aksara Jawa.</v>
      </c>
      <c r="K37" s="19">
        <f t="shared" si="4"/>
        <v>83.75</v>
      </c>
      <c r="L37" s="19" t="str">
        <f t="shared" si="5"/>
        <v>B</v>
      </c>
      <c r="M37" s="19">
        <f t="shared" si="6"/>
        <v>83.75</v>
      </c>
      <c r="N37" s="19" t="str">
        <f t="shared" si="7"/>
        <v>B</v>
      </c>
      <c r="O37" s="35">
        <v>2</v>
      </c>
      <c r="P37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37" s="19" t="str">
        <f t="shared" si="9"/>
        <v>B</v>
      </c>
      <c r="R37" s="19" t="str">
        <f t="shared" si="10"/>
        <v>B</v>
      </c>
      <c r="S37" s="18"/>
      <c r="T37" s="1">
        <v>84</v>
      </c>
      <c r="U37" s="1">
        <v>81</v>
      </c>
      <c r="V37" s="1">
        <v>93</v>
      </c>
      <c r="W37" s="1">
        <f t="shared" si="11"/>
        <v>88</v>
      </c>
      <c r="X37" s="1"/>
      <c r="Y37" s="1"/>
      <c r="Z37" s="1"/>
      <c r="AA37" s="1"/>
      <c r="AB37" s="1"/>
      <c r="AC37" s="1"/>
      <c r="AD37" s="1"/>
      <c r="AE37" s="18"/>
      <c r="AF37" s="1">
        <v>77</v>
      </c>
      <c r="AG37" s="1">
        <f t="shared" si="12"/>
        <v>86</v>
      </c>
      <c r="AH37" s="1">
        <f t="shared" si="13"/>
        <v>91</v>
      </c>
      <c r="AI37" s="1">
        <f t="shared" si="14"/>
        <v>81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45180</v>
      </c>
      <c r="C38" s="19" t="s">
        <v>91</v>
      </c>
      <c r="D38" s="18"/>
      <c r="E38" s="19">
        <f t="shared" si="0"/>
        <v>78</v>
      </c>
      <c r="F38" s="19" t="str">
        <f t="shared" si="1"/>
        <v>B</v>
      </c>
      <c r="G38" s="19">
        <f>IF((COUNTA(T12:AC12)&gt;0),(ROUND((AVERAGE(T38:AD38)),0)),"")</f>
        <v>78</v>
      </c>
      <c r="H38" s="19" t="str">
        <f t="shared" si="2"/>
        <v>B</v>
      </c>
      <c r="I38" s="35">
        <v>2</v>
      </c>
      <c r="J38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38" s="19">
        <f t="shared" si="4"/>
        <v>85.5</v>
      </c>
      <c r="L38" s="19" t="str">
        <f t="shared" si="5"/>
        <v>A</v>
      </c>
      <c r="M38" s="19">
        <f t="shared" si="6"/>
        <v>85.5</v>
      </c>
      <c r="N38" s="19" t="str">
        <f t="shared" si="7"/>
        <v>A</v>
      </c>
      <c r="O38" s="35">
        <v>1</v>
      </c>
      <c r="P38" s="19" t="str">
        <f t="shared" si="8"/>
        <v>sangat trampil dalam mangidentifikasi tembang pangkur, menganalisis unsur pembangun cerkak, menyajikan pawarta, mendiskripsikan rumah adat jawa dan menulis Aksara Jawa.</v>
      </c>
      <c r="Q38" s="19" t="str">
        <f t="shared" si="9"/>
        <v>B</v>
      </c>
      <c r="R38" s="19" t="str">
        <f t="shared" si="10"/>
        <v>B</v>
      </c>
      <c r="S38" s="18"/>
      <c r="T38" s="1">
        <v>84</v>
      </c>
      <c r="U38" s="1">
        <v>70</v>
      </c>
      <c r="V38" s="1">
        <v>70</v>
      </c>
      <c r="W38" s="1">
        <f t="shared" si="11"/>
        <v>88</v>
      </c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>
        <f t="shared" si="12"/>
        <v>75</v>
      </c>
      <c r="AH38" s="1">
        <f t="shared" si="13"/>
        <v>91</v>
      </c>
      <c r="AI38" s="1">
        <f t="shared" si="14"/>
        <v>90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45196</v>
      </c>
      <c r="C39" s="19" t="s">
        <v>92</v>
      </c>
      <c r="D39" s="18"/>
      <c r="E39" s="19">
        <f t="shared" si="0"/>
        <v>89</v>
      </c>
      <c r="F39" s="19" t="str">
        <f t="shared" si="1"/>
        <v>A</v>
      </c>
      <c r="G39" s="19">
        <f>IF((COUNTA(T12:AC12)&gt;0),(ROUND((AVERAGE(T39:AD39)),0)),"")</f>
        <v>89</v>
      </c>
      <c r="H39" s="19" t="str">
        <f t="shared" si="2"/>
        <v>A</v>
      </c>
      <c r="I39" s="35">
        <v>1</v>
      </c>
      <c r="J39" s="19" t="str">
        <f t="shared" si="3"/>
        <v>Memiliki kemampuan dalam mangidentifikasi tembang pangkur, menganalisis unsur pembangun cerkak, menyajikan pawarta, mendiskripsikan rumah adat jawa dan menulis Aksara Jawa.</v>
      </c>
      <c r="K39" s="19">
        <f t="shared" si="4"/>
        <v>87.75</v>
      </c>
      <c r="L39" s="19" t="str">
        <f t="shared" si="5"/>
        <v>A</v>
      </c>
      <c r="M39" s="19">
        <f t="shared" si="6"/>
        <v>87.75</v>
      </c>
      <c r="N39" s="19" t="str">
        <f t="shared" si="7"/>
        <v>A</v>
      </c>
      <c r="O39" s="35">
        <v>1</v>
      </c>
      <c r="P39" s="19" t="str">
        <f t="shared" si="8"/>
        <v>sangat trampil dalam mangidentifikasi tembang pangkur, menganalisis unsur pembangun cerkak, menyajikan pawarta, mendiskripsikan rumah adat jawa dan menulis Aksara Jawa.</v>
      </c>
      <c r="Q39" s="19" t="str">
        <f t="shared" si="9"/>
        <v>B</v>
      </c>
      <c r="R39" s="19" t="str">
        <f t="shared" si="10"/>
        <v>B</v>
      </c>
      <c r="S39" s="18"/>
      <c r="T39" s="1">
        <v>90</v>
      </c>
      <c r="U39" s="1">
        <v>83</v>
      </c>
      <c r="V39" s="1">
        <v>90</v>
      </c>
      <c r="W39" s="1">
        <f t="shared" si="11"/>
        <v>94</v>
      </c>
      <c r="X39" s="1"/>
      <c r="Y39" s="1"/>
      <c r="Z39" s="1"/>
      <c r="AA39" s="1"/>
      <c r="AB39" s="1"/>
      <c r="AC39" s="1"/>
      <c r="AD39" s="1"/>
      <c r="AE39" s="18"/>
      <c r="AF39" s="1">
        <v>81</v>
      </c>
      <c r="AG39" s="1">
        <f t="shared" si="12"/>
        <v>88</v>
      </c>
      <c r="AH39" s="1">
        <f t="shared" si="13"/>
        <v>97</v>
      </c>
      <c r="AI39" s="1">
        <f t="shared" si="14"/>
        <v>85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45212</v>
      </c>
      <c r="C40" s="19" t="s">
        <v>93</v>
      </c>
      <c r="D40" s="18"/>
      <c r="E40" s="19">
        <f t="shared" si="0"/>
        <v>86</v>
      </c>
      <c r="F40" s="19" t="str">
        <f t="shared" si="1"/>
        <v>A</v>
      </c>
      <c r="G40" s="19">
        <f>IF((COUNTA(T12:AC12)&gt;0),(ROUND((AVERAGE(T40:AD40)),0)),"")</f>
        <v>86</v>
      </c>
      <c r="H40" s="19" t="str">
        <f t="shared" si="2"/>
        <v>A</v>
      </c>
      <c r="I40" s="35">
        <v>1</v>
      </c>
      <c r="J40" s="19" t="str">
        <f t="shared" si="3"/>
        <v>Memiliki kemampuan dalam mangidentifikasi tembang pangkur, menganalisis unsur pembangun cerkak, menyajikan pawarta, mendiskripsikan rumah adat jawa dan menulis Aksara Jawa.</v>
      </c>
      <c r="K40" s="19">
        <f t="shared" si="4"/>
        <v>83.25</v>
      </c>
      <c r="L40" s="19" t="str">
        <f t="shared" si="5"/>
        <v>B</v>
      </c>
      <c r="M40" s="19">
        <f t="shared" si="6"/>
        <v>83.25</v>
      </c>
      <c r="N40" s="19" t="str">
        <f t="shared" si="7"/>
        <v>B</v>
      </c>
      <c r="O40" s="35">
        <v>2</v>
      </c>
      <c r="P40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40" s="19" t="str">
        <f t="shared" si="9"/>
        <v>B</v>
      </c>
      <c r="R40" s="19" t="str">
        <f t="shared" si="10"/>
        <v>B</v>
      </c>
      <c r="S40" s="18"/>
      <c r="T40" s="1">
        <v>90</v>
      </c>
      <c r="U40" s="1">
        <v>73</v>
      </c>
      <c r="V40" s="1">
        <v>85</v>
      </c>
      <c r="W40" s="1">
        <f t="shared" si="11"/>
        <v>94</v>
      </c>
      <c r="X40" s="1"/>
      <c r="Y40" s="1"/>
      <c r="Z40" s="1"/>
      <c r="AA40" s="1"/>
      <c r="AB40" s="1"/>
      <c r="AC40" s="1"/>
      <c r="AD40" s="1"/>
      <c r="AE40" s="18"/>
      <c r="AF40" s="1">
        <v>77</v>
      </c>
      <c r="AG40" s="1">
        <f t="shared" si="12"/>
        <v>78</v>
      </c>
      <c r="AH40" s="1">
        <f t="shared" si="13"/>
        <v>97</v>
      </c>
      <c r="AI40" s="1">
        <f t="shared" si="14"/>
        <v>81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45228</v>
      </c>
      <c r="C41" s="19" t="s">
        <v>94</v>
      </c>
      <c r="D41" s="18"/>
      <c r="E41" s="19">
        <f t="shared" si="0"/>
        <v>83</v>
      </c>
      <c r="F41" s="19" t="str">
        <f t="shared" si="1"/>
        <v>B</v>
      </c>
      <c r="G41" s="19">
        <f>IF((COUNTA(T12:AC12)&gt;0),(ROUND((AVERAGE(T41:AD41)),0)),"")</f>
        <v>83</v>
      </c>
      <c r="H41" s="19" t="str">
        <f t="shared" si="2"/>
        <v>B</v>
      </c>
      <c r="I41" s="35">
        <v>2</v>
      </c>
      <c r="J41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41" s="19">
        <f t="shared" si="4"/>
        <v>81</v>
      </c>
      <c r="L41" s="19" t="str">
        <f t="shared" si="5"/>
        <v>B</v>
      </c>
      <c r="M41" s="19">
        <f t="shared" si="6"/>
        <v>81</v>
      </c>
      <c r="N41" s="19" t="str">
        <f t="shared" si="7"/>
        <v>B</v>
      </c>
      <c r="O41" s="35">
        <v>2</v>
      </c>
      <c r="P41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41" s="19" t="str">
        <f t="shared" si="9"/>
        <v>B</v>
      </c>
      <c r="R41" s="19" t="str">
        <f t="shared" si="10"/>
        <v>B</v>
      </c>
      <c r="S41" s="18"/>
      <c r="T41" s="1">
        <v>88</v>
      </c>
      <c r="U41" s="1">
        <v>70</v>
      </c>
      <c r="V41" s="1">
        <v>80</v>
      </c>
      <c r="W41" s="1">
        <f t="shared" si="11"/>
        <v>92</v>
      </c>
      <c r="X41" s="1"/>
      <c r="Y41" s="1"/>
      <c r="Z41" s="1"/>
      <c r="AA41" s="1"/>
      <c r="AB41" s="1"/>
      <c r="AC41" s="1"/>
      <c r="AD41" s="1"/>
      <c r="AE41" s="18"/>
      <c r="AF41" s="1">
        <v>75</v>
      </c>
      <c r="AG41" s="1">
        <f t="shared" si="12"/>
        <v>75</v>
      </c>
      <c r="AH41" s="1">
        <f t="shared" si="13"/>
        <v>95</v>
      </c>
      <c r="AI41" s="1">
        <f t="shared" si="14"/>
        <v>79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45244</v>
      </c>
      <c r="C42" s="19" t="s">
        <v>95</v>
      </c>
      <c r="D42" s="18"/>
      <c r="E42" s="19">
        <f t="shared" si="0"/>
        <v>76</v>
      </c>
      <c r="F42" s="19" t="str">
        <f t="shared" si="1"/>
        <v>B</v>
      </c>
      <c r="G42" s="19">
        <f>IF((COUNTA(T12:AC12)&gt;0),(ROUND((AVERAGE(T42:AD42)),0)),"")</f>
        <v>76</v>
      </c>
      <c r="H42" s="19" t="str">
        <f t="shared" si="2"/>
        <v>B</v>
      </c>
      <c r="I42" s="35">
        <v>2</v>
      </c>
      <c r="J42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42" s="19">
        <f t="shared" si="4"/>
        <v>85</v>
      </c>
      <c r="L42" s="19" t="str">
        <f t="shared" si="5"/>
        <v>A</v>
      </c>
      <c r="M42" s="19">
        <f t="shared" si="6"/>
        <v>85</v>
      </c>
      <c r="N42" s="19" t="str">
        <f t="shared" si="7"/>
        <v>A</v>
      </c>
      <c r="O42" s="35">
        <v>1</v>
      </c>
      <c r="P42" s="19" t="str">
        <f t="shared" si="8"/>
        <v>sangat trampil dalam mangidentifikasi tembang pangkur, menganalisis unsur pembangun cerkak, menyajikan pawarta, mendiskripsikan rumah adat jawa dan menulis Aksara Jawa.</v>
      </c>
      <c r="Q42" s="19" t="str">
        <f t="shared" si="9"/>
        <v>B</v>
      </c>
      <c r="R42" s="19" t="str">
        <f t="shared" si="10"/>
        <v>B</v>
      </c>
      <c r="S42" s="18"/>
      <c r="T42" s="1">
        <v>76</v>
      </c>
      <c r="U42" s="1">
        <v>74</v>
      </c>
      <c r="V42" s="1">
        <v>75</v>
      </c>
      <c r="W42" s="1">
        <f t="shared" si="11"/>
        <v>80</v>
      </c>
      <c r="X42" s="1"/>
      <c r="Y42" s="1"/>
      <c r="Z42" s="1"/>
      <c r="AA42" s="1"/>
      <c r="AB42" s="1"/>
      <c r="AC42" s="1"/>
      <c r="AD42" s="1"/>
      <c r="AE42" s="18"/>
      <c r="AF42" s="1">
        <v>87</v>
      </c>
      <c r="AG42" s="1">
        <f t="shared" si="12"/>
        <v>79</v>
      </c>
      <c r="AH42" s="1">
        <f t="shared" si="13"/>
        <v>83</v>
      </c>
      <c r="AI42" s="1">
        <f t="shared" si="14"/>
        <v>91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45260</v>
      </c>
      <c r="C43" s="19" t="s">
        <v>96</v>
      </c>
      <c r="D43" s="18"/>
      <c r="E43" s="19">
        <f t="shared" si="0"/>
        <v>88</v>
      </c>
      <c r="F43" s="19" t="str">
        <f t="shared" si="1"/>
        <v>A</v>
      </c>
      <c r="G43" s="19">
        <f>IF((COUNTA(T12:AC12)&gt;0),(ROUND((AVERAGE(T43:AD43)),0)),"")</f>
        <v>88</v>
      </c>
      <c r="H43" s="19" t="str">
        <f t="shared" si="2"/>
        <v>A</v>
      </c>
      <c r="I43" s="35">
        <v>1</v>
      </c>
      <c r="J43" s="19" t="str">
        <f t="shared" si="3"/>
        <v>Memiliki kemampuan dalam mangidentifikasi tembang pangkur, menganalisis unsur pembangun cerkak, menyajikan pawarta, mendiskripsikan rumah adat jawa dan menulis Aksara Jawa.</v>
      </c>
      <c r="K43" s="19">
        <f t="shared" si="4"/>
        <v>88.5</v>
      </c>
      <c r="L43" s="19" t="str">
        <f t="shared" si="5"/>
        <v>A</v>
      </c>
      <c r="M43" s="19">
        <f t="shared" si="6"/>
        <v>88.5</v>
      </c>
      <c r="N43" s="19" t="str">
        <f t="shared" si="7"/>
        <v>A</v>
      </c>
      <c r="O43" s="35">
        <v>1</v>
      </c>
      <c r="P43" s="19" t="str">
        <f t="shared" si="8"/>
        <v>sangat trampil dalam mangidentifikasi tembang pangkur, menganalisis unsur pembangun cerkak, menyajikan pawarta, mendiskripsikan rumah adat jawa dan menulis Aksara Jawa.</v>
      </c>
      <c r="Q43" s="19" t="str">
        <f t="shared" si="9"/>
        <v>B</v>
      </c>
      <c r="R43" s="19" t="str">
        <f t="shared" si="10"/>
        <v>B</v>
      </c>
      <c r="S43" s="18"/>
      <c r="T43" s="1">
        <v>86</v>
      </c>
      <c r="U43" s="1">
        <v>88</v>
      </c>
      <c r="V43" s="1">
        <v>87</v>
      </c>
      <c r="W43" s="1">
        <f t="shared" si="11"/>
        <v>90</v>
      </c>
      <c r="X43" s="1"/>
      <c r="Y43" s="1"/>
      <c r="Z43" s="1"/>
      <c r="AA43" s="1"/>
      <c r="AB43" s="1"/>
      <c r="AC43" s="1"/>
      <c r="AD43" s="1"/>
      <c r="AE43" s="18"/>
      <c r="AF43" s="1">
        <v>82</v>
      </c>
      <c r="AG43" s="1">
        <f t="shared" si="12"/>
        <v>93</v>
      </c>
      <c r="AH43" s="1">
        <f t="shared" si="13"/>
        <v>93</v>
      </c>
      <c r="AI43" s="1">
        <f t="shared" si="14"/>
        <v>86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45276</v>
      </c>
      <c r="C44" s="19" t="s">
        <v>97</v>
      </c>
      <c r="D44" s="18"/>
      <c r="E44" s="19">
        <f t="shared" si="0"/>
        <v>84</v>
      </c>
      <c r="F44" s="19" t="str">
        <f t="shared" si="1"/>
        <v>B</v>
      </c>
      <c r="G44" s="19">
        <f>IF((COUNTA(T12:AC12)&gt;0),(ROUND((AVERAGE(T44:AD44)),0)),"")</f>
        <v>84</v>
      </c>
      <c r="H44" s="19" t="str">
        <f t="shared" si="2"/>
        <v>B</v>
      </c>
      <c r="I44" s="35">
        <v>2</v>
      </c>
      <c r="J44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44" s="19">
        <f t="shared" si="4"/>
        <v>89.25</v>
      </c>
      <c r="L44" s="19" t="str">
        <f t="shared" si="5"/>
        <v>A</v>
      </c>
      <c r="M44" s="19">
        <f t="shared" si="6"/>
        <v>89.25</v>
      </c>
      <c r="N44" s="19" t="str">
        <f t="shared" si="7"/>
        <v>A</v>
      </c>
      <c r="O44" s="35">
        <v>1</v>
      </c>
      <c r="P44" s="19" t="str">
        <f t="shared" si="8"/>
        <v>sangat trampil dalam mangidentifikasi tembang pangkur, menganalisis unsur pembangun cerkak, menyajikan pawarta, mendiskripsikan rumah adat jawa dan menulis Aksara Jawa.</v>
      </c>
      <c r="Q44" s="19" t="str">
        <f t="shared" si="9"/>
        <v>B</v>
      </c>
      <c r="R44" s="19" t="str">
        <f t="shared" si="10"/>
        <v>B</v>
      </c>
      <c r="S44" s="18"/>
      <c r="T44" s="1">
        <v>84</v>
      </c>
      <c r="U44" s="1">
        <v>83</v>
      </c>
      <c r="V44" s="1">
        <v>80</v>
      </c>
      <c r="W44" s="1">
        <f t="shared" si="11"/>
        <v>88</v>
      </c>
      <c r="X44" s="1"/>
      <c r="Y44" s="1"/>
      <c r="Z44" s="1"/>
      <c r="AA44" s="1"/>
      <c r="AB44" s="1"/>
      <c r="AC44" s="1"/>
      <c r="AD44" s="1"/>
      <c r="AE44" s="18"/>
      <c r="AF44" s="1">
        <v>87</v>
      </c>
      <c r="AG44" s="1">
        <f t="shared" si="12"/>
        <v>88</v>
      </c>
      <c r="AH44" s="1">
        <f t="shared" si="13"/>
        <v>91</v>
      </c>
      <c r="AI44" s="1">
        <f t="shared" si="14"/>
        <v>91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45292</v>
      </c>
      <c r="C45" s="19" t="s">
        <v>98</v>
      </c>
      <c r="D45" s="18"/>
      <c r="E45" s="19">
        <f t="shared" si="0"/>
        <v>84</v>
      </c>
      <c r="F45" s="19" t="str">
        <f t="shared" si="1"/>
        <v>B</v>
      </c>
      <c r="G45" s="19">
        <f>IF((COUNTA(T12:AC12)&gt;0),(ROUND((AVERAGE(T45:AD45)),0)),"")</f>
        <v>84</v>
      </c>
      <c r="H45" s="19" t="str">
        <f t="shared" si="2"/>
        <v>B</v>
      </c>
      <c r="I45" s="35">
        <v>2</v>
      </c>
      <c r="J45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45" s="19">
        <f t="shared" si="4"/>
        <v>84.5</v>
      </c>
      <c r="L45" s="19" t="str">
        <f t="shared" si="5"/>
        <v>A</v>
      </c>
      <c r="M45" s="19">
        <f t="shared" si="6"/>
        <v>84.5</v>
      </c>
      <c r="N45" s="19" t="str">
        <f t="shared" si="7"/>
        <v>A</v>
      </c>
      <c r="O45" s="35">
        <v>1</v>
      </c>
      <c r="P45" s="19" t="str">
        <f t="shared" si="8"/>
        <v>sangat trampil dalam mangidentifikasi tembang pangkur, menganalisis unsur pembangun cerkak, menyajikan pawarta, mendiskripsikan rumah adat jawa dan menulis Aksara Jawa.</v>
      </c>
      <c r="Q45" s="19" t="str">
        <f t="shared" si="9"/>
        <v>B</v>
      </c>
      <c r="R45" s="19" t="str">
        <f t="shared" si="10"/>
        <v>B</v>
      </c>
      <c r="S45" s="18"/>
      <c r="T45" s="1">
        <v>88</v>
      </c>
      <c r="U45" s="1">
        <v>72</v>
      </c>
      <c r="V45" s="1">
        <v>85</v>
      </c>
      <c r="W45" s="1">
        <f t="shared" si="11"/>
        <v>92</v>
      </c>
      <c r="X45" s="1"/>
      <c r="Y45" s="1"/>
      <c r="Z45" s="1"/>
      <c r="AA45" s="1"/>
      <c r="AB45" s="1"/>
      <c r="AC45" s="1"/>
      <c r="AD45" s="1"/>
      <c r="AE45" s="18"/>
      <c r="AF45" s="1">
        <v>81</v>
      </c>
      <c r="AG45" s="1">
        <f t="shared" si="12"/>
        <v>77</v>
      </c>
      <c r="AH45" s="1">
        <f t="shared" si="13"/>
        <v>95</v>
      </c>
      <c r="AI45" s="1">
        <f t="shared" si="14"/>
        <v>85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45308</v>
      </c>
      <c r="C46" s="19" t="s">
        <v>99</v>
      </c>
      <c r="D46" s="18"/>
      <c r="E46" s="19">
        <f t="shared" si="0"/>
        <v>81</v>
      </c>
      <c r="F46" s="19" t="str">
        <f t="shared" si="1"/>
        <v>B</v>
      </c>
      <c r="G46" s="19">
        <f>IF((COUNTA(T12:AC12)&gt;0),(ROUND((AVERAGE(T46:AD46)),0)),"")</f>
        <v>81</v>
      </c>
      <c r="H46" s="19" t="str">
        <f t="shared" si="2"/>
        <v>B</v>
      </c>
      <c r="I46" s="35">
        <v>2</v>
      </c>
      <c r="J46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46" s="19">
        <f t="shared" si="4"/>
        <v>79.25</v>
      </c>
      <c r="L46" s="19" t="str">
        <f t="shared" si="5"/>
        <v>B</v>
      </c>
      <c r="M46" s="19">
        <f t="shared" si="6"/>
        <v>79.25</v>
      </c>
      <c r="N46" s="19" t="str">
        <f t="shared" si="7"/>
        <v>B</v>
      </c>
      <c r="O46" s="35">
        <v>2</v>
      </c>
      <c r="P46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46" s="19" t="str">
        <f t="shared" si="9"/>
        <v>B</v>
      </c>
      <c r="R46" s="19" t="str">
        <f t="shared" si="10"/>
        <v>B</v>
      </c>
      <c r="S46" s="18"/>
      <c r="T46" s="1">
        <v>80</v>
      </c>
      <c r="U46" s="1">
        <v>73</v>
      </c>
      <c r="V46" s="1">
        <v>85</v>
      </c>
      <c r="W46" s="1">
        <f t="shared" si="11"/>
        <v>84</v>
      </c>
      <c r="X46" s="1"/>
      <c r="Y46" s="1"/>
      <c r="Z46" s="1"/>
      <c r="AA46" s="1"/>
      <c r="AB46" s="1"/>
      <c r="AC46" s="1"/>
      <c r="AD46" s="1"/>
      <c r="AE46" s="18"/>
      <c r="AF46" s="1">
        <v>74</v>
      </c>
      <c r="AG46" s="1">
        <f t="shared" si="12"/>
        <v>78</v>
      </c>
      <c r="AH46" s="1">
        <f t="shared" si="13"/>
        <v>87</v>
      </c>
      <c r="AI46" s="1">
        <f t="shared" si="14"/>
        <v>78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6" t="s">
        <v>101</v>
      </c>
      <c r="H52" s="76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6" t="s">
        <v>104</v>
      </c>
      <c r="H53" s="76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6" t="s">
        <v>106</v>
      </c>
      <c r="H54" s="76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6" t="s">
        <v>107</v>
      </c>
      <c r="H55" s="76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2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G17:FG18"/>
    <mergeCell ref="FG19:FG20"/>
    <mergeCell ref="FG15:FG16"/>
    <mergeCell ref="AJ9:AJ10"/>
    <mergeCell ref="AK9:AK10"/>
    <mergeCell ref="FG11:FI11"/>
    <mergeCell ref="FG13:FG14"/>
    <mergeCell ref="FC11:FE11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147" priority="1" operator="lessThan">
      <formula>$C$4</formula>
    </cfRule>
  </conditionalFormatting>
  <conditionalFormatting sqref="E12">
    <cfRule type="cellIs" dxfId="1146" priority="2" operator="lessThan">
      <formula>$C$4</formula>
    </cfRule>
  </conditionalFormatting>
  <conditionalFormatting sqref="E13">
    <cfRule type="cellIs" dxfId="1145" priority="3" operator="lessThan">
      <formula>$C$4</formula>
    </cfRule>
  </conditionalFormatting>
  <conditionalFormatting sqref="E14">
    <cfRule type="cellIs" dxfId="1144" priority="4" operator="lessThan">
      <formula>$C$4</formula>
    </cfRule>
  </conditionalFormatting>
  <conditionalFormatting sqref="E15">
    <cfRule type="cellIs" dxfId="1143" priority="5" operator="lessThan">
      <formula>$C$4</formula>
    </cfRule>
  </conditionalFormatting>
  <conditionalFormatting sqref="E16">
    <cfRule type="cellIs" dxfId="1142" priority="6" operator="lessThan">
      <formula>$C$4</formula>
    </cfRule>
  </conditionalFormatting>
  <conditionalFormatting sqref="E17">
    <cfRule type="cellIs" dxfId="1141" priority="7" operator="lessThan">
      <formula>$C$4</formula>
    </cfRule>
  </conditionalFormatting>
  <conditionalFormatting sqref="E18">
    <cfRule type="cellIs" dxfId="1140" priority="8" operator="lessThan">
      <formula>$C$4</formula>
    </cfRule>
  </conditionalFormatting>
  <conditionalFormatting sqref="E19">
    <cfRule type="cellIs" dxfId="1139" priority="9" operator="lessThan">
      <formula>$C$4</formula>
    </cfRule>
  </conditionalFormatting>
  <conditionalFormatting sqref="E20">
    <cfRule type="cellIs" dxfId="1138" priority="10" operator="lessThan">
      <formula>$C$4</formula>
    </cfRule>
  </conditionalFormatting>
  <conditionalFormatting sqref="E21">
    <cfRule type="cellIs" dxfId="1137" priority="11" operator="lessThan">
      <formula>$C$4</formula>
    </cfRule>
  </conditionalFormatting>
  <conditionalFormatting sqref="E22">
    <cfRule type="cellIs" dxfId="1136" priority="12" operator="lessThan">
      <formula>$C$4</formula>
    </cfRule>
  </conditionalFormatting>
  <conditionalFormatting sqref="E23">
    <cfRule type="cellIs" dxfId="1135" priority="13" operator="lessThan">
      <formula>$C$4</formula>
    </cfRule>
  </conditionalFormatting>
  <conditionalFormatting sqref="E24">
    <cfRule type="cellIs" dxfId="1134" priority="14" operator="lessThan">
      <formula>$C$4</formula>
    </cfRule>
  </conditionalFormatting>
  <conditionalFormatting sqref="E25">
    <cfRule type="cellIs" dxfId="1133" priority="15" operator="lessThan">
      <formula>$C$4</formula>
    </cfRule>
  </conditionalFormatting>
  <conditionalFormatting sqref="E26">
    <cfRule type="cellIs" dxfId="1132" priority="16" operator="lessThan">
      <formula>$C$4</formula>
    </cfRule>
  </conditionalFormatting>
  <conditionalFormatting sqref="E27">
    <cfRule type="cellIs" dxfId="1131" priority="17" operator="lessThan">
      <formula>$C$4</formula>
    </cfRule>
  </conditionalFormatting>
  <conditionalFormatting sqref="E28">
    <cfRule type="cellIs" dxfId="1130" priority="18" operator="lessThan">
      <formula>$C$4</formula>
    </cfRule>
  </conditionalFormatting>
  <conditionalFormatting sqref="E29">
    <cfRule type="cellIs" dxfId="1129" priority="19" operator="lessThan">
      <formula>$C$4</formula>
    </cfRule>
  </conditionalFormatting>
  <conditionalFormatting sqref="E30">
    <cfRule type="cellIs" dxfId="1128" priority="20" operator="lessThan">
      <formula>$C$4</formula>
    </cfRule>
  </conditionalFormatting>
  <conditionalFormatting sqref="E31">
    <cfRule type="cellIs" dxfId="1127" priority="21" operator="lessThan">
      <formula>$C$4</formula>
    </cfRule>
  </conditionalFormatting>
  <conditionalFormatting sqref="E32">
    <cfRule type="cellIs" dxfId="1126" priority="22" operator="lessThan">
      <formula>$C$4</formula>
    </cfRule>
  </conditionalFormatting>
  <conditionalFormatting sqref="E33">
    <cfRule type="cellIs" dxfId="1125" priority="23" operator="lessThan">
      <formula>$C$4</formula>
    </cfRule>
  </conditionalFormatting>
  <conditionalFormatting sqref="E34">
    <cfRule type="cellIs" dxfId="1124" priority="24" operator="lessThan">
      <formula>$C$4</formula>
    </cfRule>
  </conditionalFormatting>
  <conditionalFormatting sqref="E35">
    <cfRule type="cellIs" dxfId="1123" priority="25" operator="lessThan">
      <formula>$C$4</formula>
    </cfRule>
  </conditionalFormatting>
  <conditionalFormatting sqref="E36">
    <cfRule type="cellIs" dxfId="1122" priority="26" operator="lessThan">
      <formula>$C$4</formula>
    </cfRule>
  </conditionalFormatting>
  <conditionalFormatting sqref="E37">
    <cfRule type="cellIs" dxfId="1121" priority="27" operator="lessThan">
      <formula>$C$4</formula>
    </cfRule>
  </conditionalFormatting>
  <conditionalFormatting sqref="E38">
    <cfRule type="cellIs" dxfId="1120" priority="28" operator="lessThan">
      <formula>$C$4</formula>
    </cfRule>
  </conditionalFormatting>
  <conditionalFormatting sqref="E39">
    <cfRule type="cellIs" dxfId="1119" priority="29" operator="lessThan">
      <formula>$C$4</formula>
    </cfRule>
  </conditionalFormatting>
  <conditionalFormatting sqref="E40">
    <cfRule type="cellIs" dxfId="1118" priority="30" operator="lessThan">
      <formula>$C$4</formula>
    </cfRule>
  </conditionalFormatting>
  <conditionalFormatting sqref="E41">
    <cfRule type="cellIs" dxfId="1117" priority="31" operator="lessThan">
      <formula>$C$4</formula>
    </cfRule>
  </conditionalFormatting>
  <conditionalFormatting sqref="E42">
    <cfRule type="cellIs" dxfId="1116" priority="32" operator="lessThan">
      <formula>$C$4</formula>
    </cfRule>
  </conditionalFormatting>
  <conditionalFormatting sqref="E43">
    <cfRule type="cellIs" dxfId="1115" priority="33" operator="lessThan">
      <formula>$C$4</formula>
    </cfRule>
  </conditionalFormatting>
  <conditionalFormatting sqref="E44">
    <cfRule type="cellIs" dxfId="1114" priority="34" operator="lessThan">
      <formula>$C$4</formula>
    </cfRule>
  </conditionalFormatting>
  <conditionalFormatting sqref="E45">
    <cfRule type="cellIs" dxfId="1113" priority="35" operator="lessThan">
      <formula>$C$4</formula>
    </cfRule>
  </conditionalFormatting>
  <conditionalFormatting sqref="E46">
    <cfRule type="cellIs" dxfId="1112" priority="36" operator="lessThan">
      <formula>$C$4</formula>
    </cfRule>
  </conditionalFormatting>
  <conditionalFormatting sqref="E47">
    <cfRule type="cellIs" dxfId="1111" priority="37" operator="lessThan">
      <formula>$C$4</formula>
    </cfRule>
  </conditionalFormatting>
  <conditionalFormatting sqref="E48">
    <cfRule type="cellIs" dxfId="1110" priority="38" operator="lessThan">
      <formula>$C$4</formula>
    </cfRule>
  </conditionalFormatting>
  <conditionalFormatting sqref="E49">
    <cfRule type="cellIs" dxfId="1109" priority="39" operator="lessThan">
      <formula>$C$4</formula>
    </cfRule>
  </conditionalFormatting>
  <conditionalFormatting sqref="E50">
    <cfRule type="cellIs" dxfId="1108" priority="40" operator="lessThan">
      <formula>$C$4</formula>
    </cfRule>
  </conditionalFormatting>
  <conditionalFormatting sqref="G11">
    <cfRule type="cellIs" dxfId="1107" priority="41" operator="lessThan">
      <formula>$C$4</formula>
    </cfRule>
  </conditionalFormatting>
  <conditionalFormatting sqref="G12">
    <cfRule type="cellIs" dxfId="1106" priority="42" operator="lessThan">
      <formula>$C$4</formula>
    </cfRule>
  </conditionalFormatting>
  <conditionalFormatting sqref="G13">
    <cfRule type="cellIs" dxfId="1105" priority="43" operator="lessThan">
      <formula>$C$4</formula>
    </cfRule>
  </conditionalFormatting>
  <conditionalFormatting sqref="G14">
    <cfRule type="cellIs" dxfId="1104" priority="44" operator="lessThan">
      <formula>$C$4</formula>
    </cfRule>
  </conditionalFormatting>
  <conditionalFormatting sqref="G15">
    <cfRule type="cellIs" dxfId="1103" priority="45" operator="lessThan">
      <formula>$C$4</formula>
    </cfRule>
  </conditionalFormatting>
  <conditionalFormatting sqref="G16">
    <cfRule type="cellIs" dxfId="1102" priority="46" operator="lessThan">
      <formula>$C$4</formula>
    </cfRule>
  </conditionalFormatting>
  <conditionalFormatting sqref="G17">
    <cfRule type="cellIs" dxfId="1101" priority="47" operator="lessThan">
      <formula>$C$4</formula>
    </cfRule>
  </conditionalFormatting>
  <conditionalFormatting sqref="G18">
    <cfRule type="cellIs" dxfId="1100" priority="48" operator="lessThan">
      <formula>$C$4</formula>
    </cfRule>
  </conditionalFormatting>
  <conditionalFormatting sqref="G19">
    <cfRule type="cellIs" dxfId="1099" priority="49" operator="lessThan">
      <formula>$C$4</formula>
    </cfRule>
  </conditionalFormatting>
  <conditionalFormatting sqref="G20">
    <cfRule type="cellIs" dxfId="1098" priority="50" operator="lessThan">
      <formula>$C$4</formula>
    </cfRule>
  </conditionalFormatting>
  <conditionalFormatting sqref="G21">
    <cfRule type="cellIs" dxfId="1097" priority="51" operator="lessThan">
      <formula>$C$4</formula>
    </cfRule>
  </conditionalFormatting>
  <conditionalFormatting sqref="G22">
    <cfRule type="cellIs" dxfId="1096" priority="52" operator="lessThan">
      <formula>$C$4</formula>
    </cfRule>
  </conditionalFormatting>
  <conditionalFormatting sqref="G23">
    <cfRule type="cellIs" dxfId="1095" priority="53" operator="lessThan">
      <formula>$C$4</formula>
    </cfRule>
  </conditionalFormatting>
  <conditionalFormatting sqref="G24">
    <cfRule type="cellIs" dxfId="1094" priority="54" operator="lessThan">
      <formula>$C$4</formula>
    </cfRule>
  </conditionalFormatting>
  <conditionalFormatting sqref="G25">
    <cfRule type="cellIs" dxfId="1093" priority="55" operator="lessThan">
      <formula>$C$4</formula>
    </cfRule>
  </conditionalFormatting>
  <conditionalFormatting sqref="G26">
    <cfRule type="cellIs" dxfId="1092" priority="56" operator="lessThan">
      <formula>$C$4</formula>
    </cfRule>
  </conditionalFormatting>
  <conditionalFormatting sqref="G27">
    <cfRule type="cellIs" dxfId="1091" priority="57" operator="lessThan">
      <formula>$C$4</formula>
    </cfRule>
  </conditionalFormatting>
  <conditionalFormatting sqref="G28">
    <cfRule type="cellIs" dxfId="1090" priority="58" operator="lessThan">
      <formula>$C$4</formula>
    </cfRule>
  </conditionalFormatting>
  <conditionalFormatting sqref="G29">
    <cfRule type="cellIs" dxfId="1089" priority="59" operator="lessThan">
      <formula>$C$4</formula>
    </cfRule>
  </conditionalFormatting>
  <conditionalFormatting sqref="G30">
    <cfRule type="cellIs" dxfId="1088" priority="60" operator="lessThan">
      <formula>$C$4</formula>
    </cfRule>
  </conditionalFormatting>
  <conditionalFormatting sqref="G31">
    <cfRule type="cellIs" dxfId="1087" priority="61" operator="lessThan">
      <formula>$C$4</formula>
    </cfRule>
  </conditionalFormatting>
  <conditionalFormatting sqref="G32">
    <cfRule type="cellIs" dxfId="1086" priority="62" operator="lessThan">
      <formula>$C$4</formula>
    </cfRule>
  </conditionalFormatting>
  <conditionalFormatting sqref="G33">
    <cfRule type="cellIs" dxfId="1085" priority="63" operator="lessThan">
      <formula>$C$4</formula>
    </cfRule>
  </conditionalFormatting>
  <conditionalFormatting sqref="G34">
    <cfRule type="cellIs" dxfId="1084" priority="64" operator="lessThan">
      <formula>$C$4</formula>
    </cfRule>
  </conditionalFormatting>
  <conditionalFormatting sqref="G35">
    <cfRule type="cellIs" dxfId="1083" priority="65" operator="lessThan">
      <formula>$C$4</formula>
    </cfRule>
  </conditionalFormatting>
  <conditionalFormatting sqref="G36">
    <cfRule type="cellIs" dxfId="1082" priority="66" operator="lessThan">
      <formula>$C$4</formula>
    </cfRule>
  </conditionalFormatting>
  <conditionalFormatting sqref="G37">
    <cfRule type="cellIs" dxfId="1081" priority="67" operator="lessThan">
      <formula>$C$4</formula>
    </cfRule>
  </conditionalFormatting>
  <conditionalFormatting sqref="G38">
    <cfRule type="cellIs" dxfId="1080" priority="68" operator="lessThan">
      <formula>$C$4</formula>
    </cfRule>
  </conditionalFormatting>
  <conditionalFormatting sqref="G39">
    <cfRule type="cellIs" dxfId="1079" priority="69" operator="lessThan">
      <formula>$C$4</formula>
    </cfRule>
  </conditionalFormatting>
  <conditionalFormatting sqref="G40">
    <cfRule type="cellIs" dxfId="1078" priority="70" operator="lessThan">
      <formula>$C$4</formula>
    </cfRule>
  </conditionalFormatting>
  <conditionalFormatting sqref="G41">
    <cfRule type="cellIs" dxfId="1077" priority="71" operator="lessThan">
      <formula>$C$4</formula>
    </cfRule>
  </conditionalFormatting>
  <conditionalFormatting sqref="G42">
    <cfRule type="cellIs" dxfId="1076" priority="72" operator="lessThan">
      <formula>$C$4</formula>
    </cfRule>
  </conditionalFormatting>
  <conditionalFormatting sqref="G43">
    <cfRule type="cellIs" dxfId="1075" priority="73" operator="lessThan">
      <formula>$C$4</formula>
    </cfRule>
  </conditionalFormatting>
  <conditionalFormatting sqref="G44">
    <cfRule type="cellIs" dxfId="1074" priority="74" operator="lessThan">
      <formula>$C$4</formula>
    </cfRule>
  </conditionalFormatting>
  <conditionalFormatting sqref="G45">
    <cfRule type="cellIs" dxfId="1073" priority="75" operator="lessThan">
      <formula>$C$4</formula>
    </cfRule>
  </conditionalFormatting>
  <conditionalFormatting sqref="G46">
    <cfRule type="cellIs" dxfId="1072" priority="76" operator="lessThan">
      <formula>$C$4</formula>
    </cfRule>
  </conditionalFormatting>
  <conditionalFormatting sqref="G47">
    <cfRule type="cellIs" dxfId="1071" priority="77" operator="lessThan">
      <formula>$C$4</formula>
    </cfRule>
  </conditionalFormatting>
  <conditionalFormatting sqref="G48">
    <cfRule type="cellIs" dxfId="1070" priority="78" operator="lessThan">
      <formula>$C$4</formula>
    </cfRule>
  </conditionalFormatting>
  <conditionalFormatting sqref="G49">
    <cfRule type="cellIs" dxfId="1069" priority="79" operator="lessThan">
      <formula>$C$4</formula>
    </cfRule>
  </conditionalFormatting>
  <conditionalFormatting sqref="G50">
    <cfRule type="cellIs" dxfId="1068" priority="80" operator="lessThan">
      <formula>$C$4</formula>
    </cfRule>
  </conditionalFormatting>
  <conditionalFormatting sqref="K11">
    <cfRule type="cellIs" dxfId="1067" priority="81" operator="lessThan">
      <formula>$C$4</formula>
    </cfRule>
  </conditionalFormatting>
  <conditionalFormatting sqref="K12">
    <cfRule type="cellIs" dxfId="1066" priority="82" operator="lessThan">
      <formula>$C$4</formula>
    </cfRule>
  </conditionalFormatting>
  <conditionalFormatting sqref="K13">
    <cfRule type="cellIs" dxfId="1065" priority="83" operator="lessThan">
      <formula>$C$4</formula>
    </cfRule>
  </conditionalFormatting>
  <conditionalFormatting sqref="K14">
    <cfRule type="cellIs" dxfId="1064" priority="84" operator="lessThan">
      <formula>$C$4</formula>
    </cfRule>
  </conditionalFormatting>
  <conditionalFormatting sqref="K15">
    <cfRule type="cellIs" dxfId="1063" priority="85" operator="lessThan">
      <formula>$C$4</formula>
    </cfRule>
  </conditionalFormatting>
  <conditionalFormatting sqref="K16">
    <cfRule type="cellIs" dxfId="1062" priority="86" operator="lessThan">
      <formula>$C$4</formula>
    </cfRule>
  </conditionalFormatting>
  <conditionalFormatting sqref="K17">
    <cfRule type="cellIs" dxfId="1061" priority="87" operator="lessThan">
      <formula>$C$4</formula>
    </cfRule>
  </conditionalFormatting>
  <conditionalFormatting sqref="K18">
    <cfRule type="cellIs" dxfId="1060" priority="88" operator="lessThan">
      <formula>$C$4</formula>
    </cfRule>
  </conditionalFormatting>
  <conditionalFormatting sqref="K19">
    <cfRule type="cellIs" dxfId="1059" priority="89" operator="lessThan">
      <formula>$C$4</formula>
    </cfRule>
  </conditionalFormatting>
  <conditionalFormatting sqref="K20">
    <cfRule type="cellIs" dxfId="1058" priority="90" operator="lessThan">
      <formula>$C$4</formula>
    </cfRule>
  </conditionalFormatting>
  <conditionalFormatting sqref="K21">
    <cfRule type="cellIs" dxfId="1057" priority="91" operator="lessThan">
      <formula>$C$4</formula>
    </cfRule>
  </conditionalFormatting>
  <conditionalFormatting sqref="K22">
    <cfRule type="cellIs" dxfId="1056" priority="92" operator="lessThan">
      <formula>$C$4</formula>
    </cfRule>
  </conditionalFormatting>
  <conditionalFormatting sqref="K23">
    <cfRule type="cellIs" dxfId="1055" priority="93" operator="lessThan">
      <formula>$C$4</formula>
    </cfRule>
  </conditionalFormatting>
  <conditionalFormatting sqref="K24">
    <cfRule type="cellIs" dxfId="1054" priority="94" operator="lessThan">
      <formula>$C$4</formula>
    </cfRule>
  </conditionalFormatting>
  <conditionalFormatting sqref="K25">
    <cfRule type="cellIs" dxfId="1053" priority="95" operator="lessThan">
      <formula>$C$4</formula>
    </cfRule>
  </conditionalFormatting>
  <conditionalFormatting sqref="K26">
    <cfRule type="cellIs" dxfId="1052" priority="96" operator="lessThan">
      <formula>$C$4</formula>
    </cfRule>
  </conditionalFormatting>
  <conditionalFormatting sqref="K27">
    <cfRule type="cellIs" dxfId="1051" priority="97" operator="lessThan">
      <formula>$C$4</formula>
    </cfRule>
  </conditionalFormatting>
  <conditionalFormatting sqref="K28">
    <cfRule type="cellIs" dxfId="1050" priority="98" operator="lessThan">
      <formula>$C$4</formula>
    </cfRule>
  </conditionalFormatting>
  <conditionalFormatting sqref="K29">
    <cfRule type="cellIs" dxfId="1049" priority="99" operator="lessThan">
      <formula>$C$4</formula>
    </cfRule>
  </conditionalFormatting>
  <conditionalFormatting sqref="K30">
    <cfRule type="cellIs" dxfId="1048" priority="100" operator="lessThan">
      <formula>$C$4</formula>
    </cfRule>
  </conditionalFormatting>
  <conditionalFormatting sqref="K31">
    <cfRule type="cellIs" dxfId="1047" priority="101" operator="lessThan">
      <formula>$C$4</formula>
    </cfRule>
  </conditionalFormatting>
  <conditionalFormatting sqref="K32">
    <cfRule type="cellIs" dxfId="1046" priority="102" operator="lessThan">
      <formula>$C$4</formula>
    </cfRule>
  </conditionalFormatting>
  <conditionalFormatting sqref="K33">
    <cfRule type="cellIs" dxfId="1045" priority="103" operator="lessThan">
      <formula>$C$4</formula>
    </cfRule>
  </conditionalFormatting>
  <conditionalFormatting sqref="K34">
    <cfRule type="cellIs" dxfId="1044" priority="104" operator="lessThan">
      <formula>$C$4</formula>
    </cfRule>
  </conditionalFormatting>
  <conditionalFormatting sqref="K35">
    <cfRule type="cellIs" dxfId="1043" priority="105" operator="lessThan">
      <formula>$C$4</formula>
    </cfRule>
  </conditionalFormatting>
  <conditionalFormatting sqref="K36">
    <cfRule type="cellIs" dxfId="1042" priority="106" operator="lessThan">
      <formula>$C$4</formula>
    </cfRule>
  </conditionalFormatting>
  <conditionalFormatting sqref="K37">
    <cfRule type="cellIs" dxfId="1041" priority="107" operator="lessThan">
      <formula>$C$4</formula>
    </cfRule>
  </conditionalFormatting>
  <conditionalFormatting sqref="K38">
    <cfRule type="cellIs" dxfId="1040" priority="108" operator="lessThan">
      <formula>$C$4</formula>
    </cfRule>
  </conditionalFormatting>
  <conditionalFormatting sqref="K39">
    <cfRule type="cellIs" dxfId="1039" priority="109" operator="lessThan">
      <formula>$C$4</formula>
    </cfRule>
  </conditionalFormatting>
  <conditionalFormatting sqref="K40">
    <cfRule type="cellIs" dxfId="1038" priority="110" operator="lessThan">
      <formula>$C$4</formula>
    </cfRule>
  </conditionalFormatting>
  <conditionalFormatting sqref="K41">
    <cfRule type="cellIs" dxfId="1037" priority="111" operator="lessThan">
      <formula>$C$4</formula>
    </cfRule>
  </conditionalFormatting>
  <conditionalFormatting sqref="K42">
    <cfRule type="cellIs" dxfId="1036" priority="112" operator="lessThan">
      <formula>$C$4</formula>
    </cfRule>
  </conditionalFormatting>
  <conditionalFormatting sqref="K43">
    <cfRule type="cellIs" dxfId="1035" priority="113" operator="lessThan">
      <formula>$C$4</formula>
    </cfRule>
  </conditionalFormatting>
  <conditionalFormatting sqref="K44">
    <cfRule type="cellIs" dxfId="1034" priority="114" operator="lessThan">
      <formula>$C$4</formula>
    </cfRule>
  </conditionalFormatting>
  <conditionalFormatting sqref="K45">
    <cfRule type="cellIs" dxfId="1033" priority="115" operator="lessThan">
      <formula>$C$4</formula>
    </cfRule>
  </conditionalFormatting>
  <conditionalFormatting sqref="K46">
    <cfRule type="cellIs" dxfId="1032" priority="116" operator="lessThan">
      <formula>$C$4</formula>
    </cfRule>
  </conditionalFormatting>
  <conditionalFormatting sqref="K47">
    <cfRule type="cellIs" dxfId="1031" priority="117" operator="lessThan">
      <formula>$C$4</formula>
    </cfRule>
  </conditionalFormatting>
  <conditionalFormatting sqref="K48">
    <cfRule type="cellIs" dxfId="1030" priority="118" operator="lessThan">
      <formula>$C$4</formula>
    </cfRule>
  </conditionalFormatting>
  <conditionalFormatting sqref="K49">
    <cfRule type="cellIs" dxfId="1029" priority="119" operator="lessThan">
      <formula>$C$4</formula>
    </cfRule>
  </conditionalFormatting>
  <conditionalFormatting sqref="K50">
    <cfRule type="cellIs" dxfId="1028" priority="120" operator="lessThan">
      <formula>$C$4</formula>
    </cfRule>
  </conditionalFormatting>
  <conditionalFormatting sqref="M11">
    <cfRule type="cellIs" dxfId="1027" priority="121" operator="lessThan">
      <formula>$C$4</formula>
    </cfRule>
  </conditionalFormatting>
  <conditionalFormatting sqref="M12">
    <cfRule type="cellIs" dxfId="1026" priority="122" operator="lessThan">
      <formula>$C$4</formula>
    </cfRule>
  </conditionalFormatting>
  <conditionalFormatting sqref="M13">
    <cfRule type="cellIs" dxfId="1025" priority="123" operator="lessThan">
      <formula>$C$4</formula>
    </cfRule>
  </conditionalFormatting>
  <conditionalFormatting sqref="M14">
    <cfRule type="cellIs" dxfId="1024" priority="124" operator="lessThan">
      <formula>$C$4</formula>
    </cfRule>
  </conditionalFormatting>
  <conditionalFormatting sqref="M15">
    <cfRule type="cellIs" dxfId="1023" priority="125" operator="lessThan">
      <formula>$C$4</formula>
    </cfRule>
  </conditionalFormatting>
  <conditionalFormatting sqref="M16">
    <cfRule type="cellIs" dxfId="1022" priority="126" operator="lessThan">
      <formula>$C$4</formula>
    </cfRule>
  </conditionalFormatting>
  <conditionalFormatting sqref="M17">
    <cfRule type="cellIs" dxfId="1021" priority="127" operator="lessThan">
      <formula>$C$4</formula>
    </cfRule>
  </conditionalFormatting>
  <conditionalFormatting sqref="M18">
    <cfRule type="cellIs" dxfId="1020" priority="128" operator="lessThan">
      <formula>$C$4</formula>
    </cfRule>
  </conditionalFormatting>
  <conditionalFormatting sqref="M19">
    <cfRule type="cellIs" dxfId="1019" priority="129" operator="lessThan">
      <formula>$C$4</formula>
    </cfRule>
  </conditionalFormatting>
  <conditionalFormatting sqref="M20">
    <cfRule type="cellIs" dxfId="1018" priority="130" operator="lessThan">
      <formula>$C$4</formula>
    </cfRule>
  </conditionalFormatting>
  <conditionalFormatting sqref="M21">
    <cfRule type="cellIs" dxfId="1017" priority="131" operator="lessThan">
      <formula>$C$4</formula>
    </cfRule>
  </conditionalFormatting>
  <conditionalFormatting sqref="M22">
    <cfRule type="cellIs" dxfId="1016" priority="132" operator="lessThan">
      <formula>$C$4</formula>
    </cfRule>
  </conditionalFormatting>
  <conditionalFormatting sqref="M23">
    <cfRule type="cellIs" dxfId="1015" priority="133" operator="lessThan">
      <formula>$C$4</formula>
    </cfRule>
  </conditionalFormatting>
  <conditionalFormatting sqref="M24">
    <cfRule type="cellIs" dxfId="1014" priority="134" operator="lessThan">
      <formula>$C$4</formula>
    </cfRule>
  </conditionalFormatting>
  <conditionalFormatting sqref="M25">
    <cfRule type="cellIs" dxfId="1013" priority="135" operator="lessThan">
      <formula>$C$4</formula>
    </cfRule>
  </conditionalFormatting>
  <conditionalFormatting sqref="M26">
    <cfRule type="cellIs" dxfId="1012" priority="136" operator="lessThan">
      <formula>$C$4</formula>
    </cfRule>
  </conditionalFormatting>
  <conditionalFormatting sqref="M27">
    <cfRule type="cellIs" dxfId="1011" priority="137" operator="lessThan">
      <formula>$C$4</formula>
    </cfRule>
  </conditionalFormatting>
  <conditionalFormatting sqref="M28">
    <cfRule type="cellIs" dxfId="1010" priority="138" operator="lessThan">
      <formula>$C$4</formula>
    </cfRule>
  </conditionalFormatting>
  <conditionalFormatting sqref="M29">
    <cfRule type="cellIs" dxfId="1009" priority="139" operator="lessThan">
      <formula>$C$4</formula>
    </cfRule>
  </conditionalFormatting>
  <conditionalFormatting sqref="M30">
    <cfRule type="cellIs" dxfId="1008" priority="140" operator="lessThan">
      <formula>$C$4</formula>
    </cfRule>
  </conditionalFormatting>
  <conditionalFormatting sqref="M31">
    <cfRule type="cellIs" dxfId="1007" priority="141" operator="lessThan">
      <formula>$C$4</formula>
    </cfRule>
  </conditionalFormatting>
  <conditionalFormatting sqref="M32">
    <cfRule type="cellIs" dxfId="1006" priority="142" operator="lessThan">
      <formula>$C$4</formula>
    </cfRule>
  </conditionalFormatting>
  <conditionalFormatting sqref="M33">
    <cfRule type="cellIs" dxfId="1005" priority="143" operator="lessThan">
      <formula>$C$4</formula>
    </cfRule>
  </conditionalFormatting>
  <conditionalFormatting sqref="M34">
    <cfRule type="cellIs" dxfId="1004" priority="144" operator="lessThan">
      <formula>$C$4</formula>
    </cfRule>
  </conditionalFormatting>
  <conditionalFormatting sqref="M35">
    <cfRule type="cellIs" dxfId="1003" priority="145" operator="lessThan">
      <formula>$C$4</formula>
    </cfRule>
  </conditionalFormatting>
  <conditionalFormatting sqref="M36">
    <cfRule type="cellIs" dxfId="1002" priority="146" operator="lessThan">
      <formula>$C$4</formula>
    </cfRule>
  </conditionalFormatting>
  <conditionalFormatting sqref="M37">
    <cfRule type="cellIs" dxfId="1001" priority="147" operator="lessThan">
      <formula>$C$4</formula>
    </cfRule>
  </conditionalFormatting>
  <conditionalFormatting sqref="M38">
    <cfRule type="cellIs" dxfId="1000" priority="148" operator="lessThan">
      <formula>$C$4</formula>
    </cfRule>
  </conditionalFormatting>
  <conditionalFormatting sqref="M39">
    <cfRule type="cellIs" dxfId="999" priority="149" operator="lessThan">
      <formula>$C$4</formula>
    </cfRule>
  </conditionalFormatting>
  <conditionalFormatting sqref="M40">
    <cfRule type="cellIs" dxfId="998" priority="150" operator="lessThan">
      <formula>$C$4</formula>
    </cfRule>
  </conditionalFormatting>
  <conditionalFormatting sqref="M41">
    <cfRule type="cellIs" dxfId="997" priority="151" operator="lessThan">
      <formula>$C$4</formula>
    </cfRule>
  </conditionalFormatting>
  <conditionalFormatting sqref="M42">
    <cfRule type="cellIs" dxfId="996" priority="152" operator="lessThan">
      <formula>$C$4</formula>
    </cfRule>
  </conditionalFormatting>
  <conditionalFormatting sqref="M43">
    <cfRule type="cellIs" dxfId="995" priority="153" operator="lessThan">
      <formula>$C$4</formula>
    </cfRule>
  </conditionalFormatting>
  <conditionalFormatting sqref="M44">
    <cfRule type="cellIs" dxfId="994" priority="154" operator="lessThan">
      <formula>$C$4</formula>
    </cfRule>
  </conditionalFormatting>
  <conditionalFormatting sqref="M45">
    <cfRule type="cellIs" dxfId="993" priority="155" operator="lessThan">
      <formula>$C$4</formula>
    </cfRule>
  </conditionalFormatting>
  <conditionalFormatting sqref="M46">
    <cfRule type="cellIs" dxfId="992" priority="156" operator="lessThan">
      <formula>$C$4</formula>
    </cfRule>
  </conditionalFormatting>
  <conditionalFormatting sqref="M47">
    <cfRule type="cellIs" dxfId="991" priority="157" operator="lessThan">
      <formula>$C$4</formula>
    </cfRule>
  </conditionalFormatting>
  <conditionalFormatting sqref="M48">
    <cfRule type="cellIs" dxfId="990" priority="158" operator="lessThan">
      <formula>$C$4</formula>
    </cfRule>
  </conditionalFormatting>
  <conditionalFormatting sqref="M49">
    <cfRule type="cellIs" dxfId="989" priority="159" operator="lessThan">
      <formula>$C$4</formula>
    </cfRule>
  </conditionalFormatting>
  <conditionalFormatting sqref="M50">
    <cfRule type="cellIs" dxfId="988" priority="160" operator="lessThan">
      <formula>$C$4</formula>
    </cfRule>
  </conditionalFormatting>
  <conditionalFormatting sqref="K52">
    <cfRule type="cellIs" dxfId="987" priority="161" operator="lessThan">
      <formula>$C$4</formula>
    </cfRule>
  </conditionalFormatting>
  <conditionalFormatting sqref="K53">
    <cfRule type="cellIs" dxfId="986" priority="162" operator="lessThan">
      <formula>$C$4</formula>
    </cfRule>
  </conditionalFormatting>
  <conditionalFormatting sqref="K54">
    <cfRule type="cellIs" dxfId="985" priority="163" operator="lessThan">
      <formula>$C$4</formula>
    </cfRule>
  </conditionalFormatting>
  <conditionalFormatting sqref="K55">
    <cfRule type="cellIs" dxfId="98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416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416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77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8" t="s">
        <v>17</v>
      </c>
      <c r="F8" s="59"/>
      <c r="G8" s="59"/>
      <c r="H8" s="59"/>
      <c r="I8" s="59"/>
      <c r="J8" s="60"/>
      <c r="K8" s="55" t="s">
        <v>18</v>
      </c>
      <c r="L8" s="56"/>
      <c r="M8" s="56"/>
      <c r="N8" s="56"/>
      <c r="O8" s="56"/>
      <c r="P8" s="57"/>
      <c r="Q8" s="73" t="s">
        <v>19</v>
      </c>
      <c r="R8" s="73"/>
      <c r="S8" s="18"/>
      <c r="T8" s="72" t="s">
        <v>20</v>
      </c>
      <c r="U8" s="72"/>
      <c r="V8" s="72"/>
      <c r="W8" s="72"/>
      <c r="X8" s="72"/>
      <c r="Y8" s="72"/>
      <c r="Z8" s="72"/>
      <c r="AA8" s="72"/>
      <c r="AB8" s="72"/>
      <c r="AC8" s="72"/>
      <c r="AD8" s="72"/>
      <c r="AE8" s="33"/>
      <c r="AF8" s="52" t="s">
        <v>21</v>
      </c>
      <c r="AG8" s="52"/>
      <c r="AH8" s="52"/>
      <c r="AI8" s="52"/>
      <c r="AJ8" s="52"/>
      <c r="AK8" s="52"/>
      <c r="AL8" s="52"/>
      <c r="AM8" s="52"/>
      <c r="AN8" s="52"/>
      <c r="AO8" s="52"/>
      <c r="AP8" s="33"/>
      <c r="AQ8" s="69" t="s">
        <v>19</v>
      </c>
      <c r="AR8" s="69"/>
      <c r="AS8" s="69"/>
      <c r="AT8" s="69"/>
      <c r="AU8" s="69"/>
      <c r="AV8" s="69"/>
      <c r="AW8" s="69"/>
      <c r="AX8" s="69"/>
      <c r="AY8" s="69"/>
      <c r="AZ8" s="69"/>
      <c r="BA8" s="7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2" t="s">
        <v>22</v>
      </c>
      <c r="F9" s="72"/>
      <c r="G9" s="61" t="s">
        <v>23</v>
      </c>
      <c r="H9" s="62"/>
      <c r="I9" s="62"/>
      <c r="J9" s="63"/>
      <c r="K9" s="52" t="s">
        <v>22</v>
      </c>
      <c r="L9" s="52"/>
      <c r="M9" s="64" t="s">
        <v>23</v>
      </c>
      <c r="N9" s="65"/>
      <c r="O9" s="65"/>
      <c r="P9" s="66"/>
      <c r="Q9" s="53" t="s">
        <v>22</v>
      </c>
      <c r="R9" s="53" t="s">
        <v>23</v>
      </c>
      <c r="S9" s="18"/>
      <c r="T9" s="74" t="s">
        <v>24</v>
      </c>
      <c r="U9" s="74" t="s">
        <v>25</v>
      </c>
      <c r="V9" s="74" t="s">
        <v>26</v>
      </c>
      <c r="W9" s="74" t="s">
        <v>27</v>
      </c>
      <c r="X9" s="74" t="s">
        <v>28</v>
      </c>
      <c r="Y9" s="74" t="s">
        <v>29</v>
      </c>
      <c r="Z9" s="74" t="s">
        <v>30</v>
      </c>
      <c r="AA9" s="74" t="s">
        <v>31</v>
      </c>
      <c r="AB9" s="74" t="s">
        <v>32</v>
      </c>
      <c r="AC9" s="74" t="s">
        <v>33</v>
      </c>
      <c r="AD9" s="71" t="s">
        <v>34</v>
      </c>
      <c r="AE9" s="33"/>
      <c r="AF9" s="44" t="s">
        <v>35</v>
      </c>
      <c r="AG9" s="44" t="s">
        <v>36</v>
      </c>
      <c r="AH9" s="44" t="s">
        <v>37</v>
      </c>
      <c r="AI9" s="44" t="s">
        <v>38</v>
      </c>
      <c r="AJ9" s="44" t="s">
        <v>39</v>
      </c>
      <c r="AK9" s="44" t="s">
        <v>40</v>
      </c>
      <c r="AL9" s="44" t="s">
        <v>41</v>
      </c>
      <c r="AM9" s="44" t="s">
        <v>42</v>
      </c>
      <c r="AN9" s="44" t="s">
        <v>43</v>
      </c>
      <c r="AO9" s="44" t="s">
        <v>44</v>
      </c>
      <c r="AP9" s="33"/>
      <c r="AQ9" s="68" t="s">
        <v>45</v>
      </c>
      <c r="AR9" s="68"/>
      <c r="AS9" s="68" t="s">
        <v>46</v>
      </c>
      <c r="AT9" s="68"/>
      <c r="AU9" s="68" t="s">
        <v>47</v>
      </c>
      <c r="AV9" s="68"/>
      <c r="AW9" s="68"/>
      <c r="AX9" s="68" t="s">
        <v>48</v>
      </c>
      <c r="AY9" s="68"/>
      <c r="AZ9" s="68"/>
      <c r="BA9" s="7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4"/>
      <c r="R10" s="54"/>
      <c r="S10" s="18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1"/>
      <c r="AE10" s="33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7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45324</v>
      </c>
      <c r="C11" s="19" t="s">
        <v>114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80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mangidentifikasi tembang pangkur, menganalisis unsur pembangun cerkak, menyajikan pawarta, mendiskripsikan rumah adat jawa tapi untuk menulis Aksara Jawa perlu ditingkatkan.</v>
      </c>
      <c r="K11" s="19">
        <f t="shared" ref="K11:K50" si="4">IF((COUNTA(AF11:AN11)&gt;0),AVERAGE(AF11:AN11),"")</f>
        <v>80.25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80.25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trampil dalam mangidentifikasi tembang pangkur, menganalisis unsur pembangun cerkak, menyajikan pawarta, mendiskripsikan rumah adat jawa tapi untuk  menulis Aksara Jawa perlu ditingkatkan lagi.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78</v>
      </c>
      <c r="U11" s="1">
        <v>78</v>
      </c>
      <c r="V11" s="1">
        <v>82</v>
      </c>
      <c r="W11" s="1">
        <f>T11+4</f>
        <v>82</v>
      </c>
      <c r="X11" s="1"/>
      <c r="Y11" s="1"/>
      <c r="Z11" s="1"/>
      <c r="AA11" s="1"/>
      <c r="AB11" s="1"/>
      <c r="AC11" s="1"/>
      <c r="AD11" s="1"/>
      <c r="AE11" s="18"/>
      <c r="AF11" s="1">
        <v>74</v>
      </c>
      <c r="AG11" s="1">
        <f>U11+5</f>
        <v>83</v>
      </c>
      <c r="AH11" s="1">
        <f>W11+3</f>
        <v>85</v>
      </c>
      <c r="AI11" s="1">
        <f>AF11+5</f>
        <v>79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54</v>
      </c>
      <c r="FD11" s="47"/>
      <c r="FE11" s="47"/>
      <c r="FG11" s="46" t="s">
        <v>55</v>
      </c>
      <c r="FH11" s="46"/>
      <c r="FI11" s="46"/>
    </row>
    <row r="12" spans="1:167" x14ac:dyDescent="0.25">
      <c r="A12" s="19">
        <v>2</v>
      </c>
      <c r="B12" s="19">
        <v>45340</v>
      </c>
      <c r="C12" s="19" t="s">
        <v>115</v>
      </c>
      <c r="D12" s="18"/>
      <c r="E12" s="19">
        <f t="shared" si="0"/>
        <v>89</v>
      </c>
      <c r="F12" s="19" t="str">
        <f t="shared" si="1"/>
        <v>A</v>
      </c>
      <c r="G12" s="19">
        <f>IF((COUNTA(T12:AC12)&gt;0),(ROUND((AVERAGE(T12:AD12)),0)),"")</f>
        <v>89</v>
      </c>
      <c r="H12" s="19" t="str">
        <f t="shared" si="2"/>
        <v>A</v>
      </c>
      <c r="I12" s="35">
        <v>1</v>
      </c>
      <c r="J12" s="19" t="str">
        <f t="shared" si="3"/>
        <v>Memiliki kemampuan dalam mangidentifikasi tembang pangkur, menganalisis unsur pembangun cerkak, menyajikan pawarta, mendiskripsikan rumah adat jawa dan menulis Aksara Jawa.</v>
      </c>
      <c r="K12" s="19">
        <f t="shared" si="4"/>
        <v>86.75</v>
      </c>
      <c r="L12" s="19" t="str">
        <f t="shared" si="5"/>
        <v>A</v>
      </c>
      <c r="M12" s="19">
        <f t="shared" si="6"/>
        <v>86.75</v>
      </c>
      <c r="N12" s="19" t="str">
        <f t="shared" si="7"/>
        <v>A</v>
      </c>
      <c r="O12" s="35">
        <v>1</v>
      </c>
      <c r="P12" s="19" t="str">
        <f t="shared" si="8"/>
        <v>sangat trampil dalam mangidentifikasi tembang pangkur, menganalisis unsur pembangun cerkak, menyajikan pawarta, mendiskripsikan rumah adat jawa dan menulis Aksara Jawa.</v>
      </c>
      <c r="Q12" s="19" t="str">
        <f t="shared" si="9"/>
        <v>B</v>
      </c>
      <c r="R12" s="19" t="str">
        <f t="shared" si="10"/>
        <v>B</v>
      </c>
      <c r="S12" s="18"/>
      <c r="T12" s="1">
        <v>86</v>
      </c>
      <c r="U12" s="1">
        <v>86</v>
      </c>
      <c r="V12" s="1">
        <v>92</v>
      </c>
      <c r="W12" s="1">
        <f t="shared" ref="W12:W46" si="11">T12+4</f>
        <v>90</v>
      </c>
      <c r="X12" s="1"/>
      <c r="Y12" s="1"/>
      <c r="Z12" s="1"/>
      <c r="AA12" s="1"/>
      <c r="AB12" s="1"/>
      <c r="AC12" s="1"/>
      <c r="AD12" s="1"/>
      <c r="AE12" s="18"/>
      <c r="AF12" s="1">
        <v>79</v>
      </c>
      <c r="AG12" s="1">
        <f t="shared" ref="AG12:AG46" si="12">U12+5</f>
        <v>91</v>
      </c>
      <c r="AH12" s="1">
        <f t="shared" ref="AH12:AH46" si="13">W12+3</f>
        <v>93</v>
      </c>
      <c r="AI12" s="1">
        <f t="shared" ref="AI12:AI46" si="14">AF12+5</f>
        <v>84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45356</v>
      </c>
      <c r="C13" s="19" t="s">
        <v>116</v>
      </c>
      <c r="D13" s="18"/>
      <c r="E13" s="19">
        <f t="shared" si="0"/>
        <v>78</v>
      </c>
      <c r="F13" s="19" t="str">
        <f t="shared" si="1"/>
        <v>B</v>
      </c>
      <c r="G13" s="19">
        <f>IF((COUNTA(T12:AC12)&gt;0),(ROUND((AVERAGE(T13:AD13)),0)),"")</f>
        <v>78</v>
      </c>
      <c r="H13" s="19" t="str">
        <f t="shared" si="2"/>
        <v>B</v>
      </c>
      <c r="I13" s="35">
        <v>2</v>
      </c>
      <c r="J13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13" s="19">
        <f t="shared" si="4"/>
        <v>80</v>
      </c>
      <c r="L13" s="19" t="str">
        <f t="shared" si="5"/>
        <v>B</v>
      </c>
      <c r="M13" s="19">
        <f t="shared" si="6"/>
        <v>80</v>
      </c>
      <c r="N13" s="19" t="str">
        <f t="shared" si="7"/>
        <v>B</v>
      </c>
      <c r="O13" s="35">
        <v>2</v>
      </c>
      <c r="P13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13" s="19" t="str">
        <f t="shared" si="9"/>
        <v>B</v>
      </c>
      <c r="R13" s="19" t="str">
        <f t="shared" si="10"/>
        <v>B</v>
      </c>
      <c r="S13" s="18"/>
      <c r="T13" s="1">
        <v>70</v>
      </c>
      <c r="U13" s="1">
        <v>81</v>
      </c>
      <c r="V13" s="1">
        <v>88</v>
      </c>
      <c r="W13" s="1">
        <f t="shared" si="11"/>
        <v>74</v>
      </c>
      <c r="X13" s="1"/>
      <c r="Y13" s="1"/>
      <c r="Z13" s="1"/>
      <c r="AA13" s="1"/>
      <c r="AB13" s="1"/>
      <c r="AC13" s="1"/>
      <c r="AD13" s="1"/>
      <c r="AE13" s="18"/>
      <c r="AF13" s="1">
        <v>76</v>
      </c>
      <c r="AG13" s="1">
        <f t="shared" si="12"/>
        <v>86</v>
      </c>
      <c r="AH13" s="1">
        <f t="shared" si="13"/>
        <v>77</v>
      </c>
      <c r="AI13" s="1">
        <f t="shared" si="14"/>
        <v>81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2">
        <v>1</v>
      </c>
      <c r="FH13" s="39" t="s">
        <v>331</v>
      </c>
      <c r="FI13" s="39" t="s">
        <v>332</v>
      </c>
      <c r="FJ13" s="41">
        <v>9381</v>
      </c>
      <c r="FK13" s="41">
        <v>9391</v>
      </c>
    </row>
    <row r="14" spans="1:167" x14ac:dyDescent="0.25">
      <c r="A14" s="19">
        <v>4</v>
      </c>
      <c r="B14" s="19">
        <v>45372</v>
      </c>
      <c r="C14" s="19" t="s">
        <v>117</v>
      </c>
      <c r="D14" s="18"/>
      <c r="E14" s="19">
        <f t="shared" si="0"/>
        <v>83</v>
      </c>
      <c r="F14" s="19" t="str">
        <f t="shared" si="1"/>
        <v>B</v>
      </c>
      <c r="G14" s="19">
        <f>IF((COUNTA(T12:AC12)&gt;0),(ROUND((AVERAGE(T14:AD14)),0)),"")</f>
        <v>83</v>
      </c>
      <c r="H14" s="19" t="str">
        <f t="shared" si="2"/>
        <v>B</v>
      </c>
      <c r="I14" s="35">
        <v>2</v>
      </c>
      <c r="J14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14" s="19">
        <f t="shared" si="4"/>
        <v>82.25</v>
      </c>
      <c r="L14" s="19" t="str">
        <f t="shared" si="5"/>
        <v>B</v>
      </c>
      <c r="M14" s="19">
        <f t="shared" si="6"/>
        <v>82.25</v>
      </c>
      <c r="N14" s="19" t="str">
        <f t="shared" si="7"/>
        <v>B</v>
      </c>
      <c r="O14" s="35">
        <v>2</v>
      </c>
      <c r="P14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14" s="19" t="str">
        <f t="shared" si="9"/>
        <v>B</v>
      </c>
      <c r="R14" s="19" t="str">
        <f t="shared" si="10"/>
        <v>B</v>
      </c>
      <c r="S14" s="18"/>
      <c r="T14" s="1">
        <v>80</v>
      </c>
      <c r="U14" s="1">
        <v>80</v>
      </c>
      <c r="V14" s="1">
        <v>88</v>
      </c>
      <c r="W14" s="1">
        <f t="shared" si="11"/>
        <v>84</v>
      </c>
      <c r="X14" s="1"/>
      <c r="Y14" s="1"/>
      <c r="Z14" s="1"/>
      <c r="AA14" s="1"/>
      <c r="AB14" s="1"/>
      <c r="AC14" s="1"/>
      <c r="AD14" s="1"/>
      <c r="AE14" s="18"/>
      <c r="AF14" s="1">
        <v>76</v>
      </c>
      <c r="AG14" s="1">
        <f t="shared" si="12"/>
        <v>85</v>
      </c>
      <c r="AH14" s="1">
        <f t="shared" si="13"/>
        <v>87</v>
      </c>
      <c r="AI14" s="1">
        <f t="shared" si="14"/>
        <v>81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2"/>
      <c r="FH14" s="40"/>
      <c r="FI14" s="40"/>
      <c r="FJ14" s="41"/>
      <c r="FK14" s="41"/>
    </row>
    <row r="15" spans="1:167" x14ac:dyDescent="0.25">
      <c r="A15" s="19">
        <v>5</v>
      </c>
      <c r="B15" s="19">
        <v>45388</v>
      </c>
      <c r="C15" s="19" t="s">
        <v>118</v>
      </c>
      <c r="D15" s="18"/>
      <c r="E15" s="19">
        <f t="shared" si="0"/>
        <v>79</v>
      </c>
      <c r="F15" s="19" t="str">
        <f t="shared" si="1"/>
        <v>B</v>
      </c>
      <c r="G15" s="19">
        <f>IF((COUNTA(T12:AC12)&gt;0),(ROUND((AVERAGE(T15:AD15)),0)),"")</f>
        <v>79</v>
      </c>
      <c r="H15" s="19" t="str">
        <f t="shared" si="2"/>
        <v>B</v>
      </c>
      <c r="I15" s="35">
        <v>2</v>
      </c>
      <c r="J15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15" s="19">
        <f t="shared" si="4"/>
        <v>88.75</v>
      </c>
      <c r="L15" s="19" t="str">
        <f t="shared" si="5"/>
        <v>A</v>
      </c>
      <c r="M15" s="19">
        <f t="shared" si="6"/>
        <v>88.75</v>
      </c>
      <c r="N15" s="19" t="str">
        <f t="shared" si="7"/>
        <v>A</v>
      </c>
      <c r="O15" s="35">
        <v>1</v>
      </c>
      <c r="P15" s="19" t="str">
        <f t="shared" si="8"/>
        <v>sangat trampil dalam mangidentifikasi tembang pangkur, menganalisis unsur pembangun cerkak, menyajikan pawarta, mendiskripsikan rumah adat jawa dan menulis Aksara Jawa.</v>
      </c>
      <c r="Q15" s="19" t="str">
        <f t="shared" si="9"/>
        <v>B</v>
      </c>
      <c r="R15" s="19" t="str">
        <f t="shared" si="10"/>
        <v>B</v>
      </c>
      <c r="S15" s="18"/>
      <c r="T15" s="1">
        <v>70</v>
      </c>
      <c r="U15" s="1">
        <v>86</v>
      </c>
      <c r="V15" s="1">
        <v>86</v>
      </c>
      <c r="W15" s="1">
        <f t="shared" si="11"/>
        <v>74</v>
      </c>
      <c r="X15" s="1"/>
      <c r="Y15" s="1"/>
      <c r="Z15" s="1"/>
      <c r="AA15" s="1"/>
      <c r="AB15" s="1"/>
      <c r="AC15" s="1"/>
      <c r="AD15" s="1"/>
      <c r="AE15" s="18"/>
      <c r="AF15" s="1">
        <v>91</v>
      </c>
      <c r="AG15" s="1">
        <f t="shared" si="12"/>
        <v>91</v>
      </c>
      <c r="AH15" s="1">
        <f t="shared" si="13"/>
        <v>77</v>
      </c>
      <c r="AI15" s="1">
        <f t="shared" si="14"/>
        <v>96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2">
        <v>2</v>
      </c>
      <c r="FH15" s="39" t="s">
        <v>333</v>
      </c>
      <c r="FI15" s="39" t="s">
        <v>334</v>
      </c>
      <c r="FJ15" s="41">
        <v>9382</v>
      </c>
      <c r="FK15" s="41">
        <v>9392</v>
      </c>
    </row>
    <row r="16" spans="1:167" x14ac:dyDescent="0.25">
      <c r="A16" s="19">
        <v>6</v>
      </c>
      <c r="B16" s="19">
        <v>45404</v>
      </c>
      <c r="C16" s="19" t="s">
        <v>119</v>
      </c>
      <c r="D16" s="18"/>
      <c r="E16" s="19">
        <f t="shared" si="0"/>
        <v>84</v>
      </c>
      <c r="F16" s="19" t="str">
        <f t="shared" si="1"/>
        <v>B</v>
      </c>
      <c r="G16" s="19">
        <f>IF((COUNTA(T12:AC12)&gt;0),(ROUND((AVERAGE(T16:AD16)),0)),"")</f>
        <v>84</v>
      </c>
      <c r="H16" s="19" t="str">
        <f t="shared" si="2"/>
        <v>B</v>
      </c>
      <c r="I16" s="35">
        <v>2</v>
      </c>
      <c r="J16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16" s="19">
        <f t="shared" si="4"/>
        <v>88.25</v>
      </c>
      <c r="L16" s="19" t="str">
        <f t="shared" si="5"/>
        <v>A</v>
      </c>
      <c r="M16" s="19">
        <f t="shared" si="6"/>
        <v>88.25</v>
      </c>
      <c r="N16" s="19" t="str">
        <f t="shared" si="7"/>
        <v>A</v>
      </c>
      <c r="O16" s="35">
        <v>1</v>
      </c>
      <c r="P16" s="19" t="str">
        <f t="shared" si="8"/>
        <v>sangat trampil dalam mangidentifikasi tembang pangkur, menganalisis unsur pembangun cerkak, menyajikan pawarta, mendiskripsikan rumah adat jawa dan menulis Aksara Jawa.</v>
      </c>
      <c r="Q16" s="19" t="str">
        <f t="shared" si="9"/>
        <v>B</v>
      </c>
      <c r="R16" s="19" t="str">
        <f t="shared" si="10"/>
        <v>B</v>
      </c>
      <c r="S16" s="18"/>
      <c r="T16" s="1">
        <v>85</v>
      </c>
      <c r="U16" s="1">
        <v>83</v>
      </c>
      <c r="V16" s="1">
        <v>80</v>
      </c>
      <c r="W16" s="1">
        <f t="shared" si="11"/>
        <v>89</v>
      </c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f t="shared" si="12"/>
        <v>88</v>
      </c>
      <c r="AH16" s="1">
        <f t="shared" si="13"/>
        <v>92</v>
      </c>
      <c r="AI16" s="1">
        <f t="shared" si="14"/>
        <v>89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2"/>
      <c r="FH16" s="40"/>
      <c r="FI16" s="40"/>
      <c r="FJ16" s="41"/>
      <c r="FK16" s="41"/>
    </row>
    <row r="17" spans="1:167" x14ac:dyDescent="0.25">
      <c r="A17" s="19">
        <v>7</v>
      </c>
      <c r="B17" s="19">
        <v>45420</v>
      </c>
      <c r="C17" s="19" t="s">
        <v>120</v>
      </c>
      <c r="D17" s="18"/>
      <c r="E17" s="19">
        <f t="shared" si="0"/>
        <v>88</v>
      </c>
      <c r="F17" s="19" t="str">
        <f t="shared" si="1"/>
        <v>A</v>
      </c>
      <c r="G17" s="19">
        <f>IF((COUNTA(T12:AC12)&gt;0),(ROUND((AVERAGE(T17:AD17)),0)),"")</f>
        <v>88</v>
      </c>
      <c r="H17" s="19" t="str">
        <f t="shared" si="2"/>
        <v>A</v>
      </c>
      <c r="I17" s="35">
        <v>1</v>
      </c>
      <c r="J17" s="19" t="str">
        <f t="shared" si="3"/>
        <v>Memiliki kemampuan dalam mangidentifikasi tembang pangkur, menganalisis unsur pembangun cerkak, menyajikan pawarta, mendiskripsikan rumah adat jawa dan menulis Aksara Jawa.</v>
      </c>
      <c r="K17" s="19">
        <f t="shared" si="4"/>
        <v>88.25</v>
      </c>
      <c r="L17" s="19" t="str">
        <f t="shared" si="5"/>
        <v>A</v>
      </c>
      <c r="M17" s="19">
        <f t="shared" si="6"/>
        <v>88.25</v>
      </c>
      <c r="N17" s="19" t="str">
        <f t="shared" si="7"/>
        <v>A</v>
      </c>
      <c r="O17" s="35">
        <v>1</v>
      </c>
      <c r="P17" s="19" t="str">
        <f t="shared" si="8"/>
        <v>sangat trampil dalam mangidentifikasi tembang pangkur, menganalisis unsur pembangun cerkak, menyajikan pawarta, mendiskripsikan rumah adat jawa dan menulis Aksara Jawa.</v>
      </c>
      <c r="Q17" s="19" t="str">
        <f t="shared" si="9"/>
        <v>B</v>
      </c>
      <c r="R17" s="19" t="str">
        <f t="shared" si="10"/>
        <v>B</v>
      </c>
      <c r="S17" s="18"/>
      <c r="T17" s="1">
        <v>90</v>
      </c>
      <c r="U17" s="1">
        <v>84</v>
      </c>
      <c r="V17" s="1">
        <v>83</v>
      </c>
      <c r="W17" s="1">
        <f t="shared" si="11"/>
        <v>94</v>
      </c>
      <c r="X17" s="1"/>
      <c r="Y17" s="1"/>
      <c r="Z17" s="1"/>
      <c r="AA17" s="1"/>
      <c r="AB17" s="1"/>
      <c r="AC17" s="1"/>
      <c r="AD17" s="1"/>
      <c r="AE17" s="18"/>
      <c r="AF17" s="1">
        <v>81</v>
      </c>
      <c r="AG17" s="1">
        <f t="shared" si="12"/>
        <v>89</v>
      </c>
      <c r="AH17" s="1">
        <f t="shared" si="13"/>
        <v>97</v>
      </c>
      <c r="AI17" s="1">
        <f t="shared" si="14"/>
        <v>86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39" t="s">
        <v>335</v>
      </c>
      <c r="FI17" s="39" t="s">
        <v>336</v>
      </c>
      <c r="FJ17" s="41">
        <v>9383</v>
      </c>
      <c r="FK17" s="41">
        <v>9393</v>
      </c>
    </row>
    <row r="18" spans="1:167" x14ac:dyDescent="0.25">
      <c r="A18" s="19">
        <v>8</v>
      </c>
      <c r="B18" s="19">
        <v>45436</v>
      </c>
      <c r="C18" s="19" t="s">
        <v>121</v>
      </c>
      <c r="D18" s="18"/>
      <c r="E18" s="19">
        <f t="shared" si="0"/>
        <v>79</v>
      </c>
      <c r="F18" s="19" t="str">
        <f t="shared" si="1"/>
        <v>B</v>
      </c>
      <c r="G18" s="19">
        <f>IF((COUNTA(T12:AC12)&gt;0),(ROUND((AVERAGE(T18:AD18)),0)),"")</f>
        <v>79</v>
      </c>
      <c r="H18" s="19" t="str">
        <f t="shared" si="2"/>
        <v>B</v>
      </c>
      <c r="I18" s="35">
        <v>2</v>
      </c>
      <c r="J18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18" s="19">
        <f t="shared" si="4"/>
        <v>83.75</v>
      </c>
      <c r="L18" s="19" t="str">
        <f t="shared" si="5"/>
        <v>B</v>
      </c>
      <c r="M18" s="19">
        <f t="shared" si="6"/>
        <v>83.75</v>
      </c>
      <c r="N18" s="19" t="str">
        <f t="shared" si="7"/>
        <v>B</v>
      </c>
      <c r="O18" s="35">
        <v>2</v>
      </c>
      <c r="P18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18" s="19" t="str">
        <f t="shared" si="9"/>
        <v>B</v>
      </c>
      <c r="R18" s="19" t="str">
        <f t="shared" si="10"/>
        <v>B</v>
      </c>
      <c r="S18" s="18"/>
      <c r="T18" s="1">
        <v>78</v>
      </c>
      <c r="U18" s="1">
        <v>80</v>
      </c>
      <c r="V18" s="1">
        <v>75</v>
      </c>
      <c r="W18" s="1">
        <f t="shared" si="11"/>
        <v>82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f t="shared" si="12"/>
        <v>85</v>
      </c>
      <c r="AH18" s="1">
        <f t="shared" si="13"/>
        <v>85</v>
      </c>
      <c r="AI18" s="1">
        <f t="shared" si="14"/>
        <v>85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0"/>
      <c r="FI18" s="40"/>
      <c r="FJ18" s="41"/>
      <c r="FK18" s="41"/>
    </row>
    <row r="19" spans="1:167" x14ac:dyDescent="0.25">
      <c r="A19" s="19">
        <v>9</v>
      </c>
      <c r="B19" s="19">
        <v>45452</v>
      </c>
      <c r="C19" s="19" t="s">
        <v>122</v>
      </c>
      <c r="D19" s="18"/>
      <c r="E19" s="19">
        <f t="shared" si="0"/>
        <v>77</v>
      </c>
      <c r="F19" s="19" t="str">
        <f t="shared" si="1"/>
        <v>B</v>
      </c>
      <c r="G19" s="19">
        <f>IF((COUNTA(T12:AC12)&gt;0),(ROUND((AVERAGE(T19:AD19)),0)),"")</f>
        <v>77</v>
      </c>
      <c r="H19" s="19" t="str">
        <f t="shared" si="2"/>
        <v>B</v>
      </c>
      <c r="I19" s="35">
        <v>2</v>
      </c>
      <c r="J19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19" s="19">
        <f t="shared" si="4"/>
        <v>87.5</v>
      </c>
      <c r="L19" s="19" t="str">
        <f t="shared" si="5"/>
        <v>A</v>
      </c>
      <c r="M19" s="19">
        <f t="shared" si="6"/>
        <v>87.5</v>
      </c>
      <c r="N19" s="19" t="str">
        <f t="shared" si="7"/>
        <v>A</v>
      </c>
      <c r="O19" s="35">
        <v>1</v>
      </c>
      <c r="P19" s="19" t="str">
        <f t="shared" si="8"/>
        <v>sangat trampil dalam mangidentifikasi tembang pangkur, menganalisis unsur pembangun cerkak, menyajikan pawarta, mendiskripsikan rumah adat jawa dan menulis Aksara Jawa.</v>
      </c>
      <c r="Q19" s="19" t="str">
        <f t="shared" si="9"/>
        <v>B</v>
      </c>
      <c r="R19" s="19" t="str">
        <f t="shared" si="10"/>
        <v>B</v>
      </c>
      <c r="S19" s="18"/>
      <c r="T19" s="1">
        <v>75</v>
      </c>
      <c r="U19" s="1">
        <v>78</v>
      </c>
      <c r="V19" s="1">
        <v>77</v>
      </c>
      <c r="W19" s="1">
        <f t="shared" si="11"/>
        <v>79</v>
      </c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f t="shared" si="12"/>
        <v>83</v>
      </c>
      <c r="AH19" s="1">
        <f t="shared" si="13"/>
        <v>82</v>
      </c>
      <c r="AI19" s="1">
        <f t="shared" si="14"/>
        <v>95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39" t="s">
        <v>337</v>
      </c>
      <c r="FI19" s="39" t="s">
        <v>338</v>
      </c>
      <c r="FJ19" s="41">
        <v>9384</v>
      </c>
      <c r="FK19" s="41">
        <v>9394</v>
      </c>
    </row>
    <row r="20" spans="1:167" x14ac:dyDescent="0.25">
      <c r="A20" s="19">
        <v>10</v>
      </c>
      <c r="B20" s="19">
        <v>45468</v>
      </c>
      <c r="C20" s="19" t="s">
        <v>123</v>
      </c>
      <c r="D20" s="18"/>
      <c r="E20" s="19">
        <f t="shared" si="0"/>
        <v>87</v>
      </c>
      <c r="F20" s="19" t="str">
        <f t="shared" si="1"/>
        <v>A</v>
      </c>
      <c r="G20" s="19">
        <f>IF((COUNTA(T12:AC12)&gt;0),(ROUND((AVERAGE(T20:AD20)),0)),"")</f>
        <v>87</v>
      </c>
      <c r="H20" s="19" t="str">
        <f t="shared" si="2"/>
        <v>A</v>
      </c>
      <c r="I20" s="35">
        <v>1</v>
      </c>
      <c r="J20" s="19" t="str">
        <f t="shared" si="3"/>
        <v>Memiliki kemampuan dalam mangidentifikasi tembang pangkur, menganalisis unsur pembangun cerkak, menyajikan pawarta, mendiskripsikan rumah adat jawa dan menulis Aksara Jawa.</v>
      </c>
      <c r="K20" s="19">
        <f t="shared" si="4"/>
        <v>93.25</v>
      </c>
      <c r="L20" s="19" t="str">
        <f t="shared" si="5"/>
        <v>A</v>
      </c>
      <c r="M20" s="19">
        <f t="shared" si="6"/>
        <v>93.25</v>
      </c>
      <c r="N20" s="19" t="str">
        <f t="shared" si="7"/>
        <v>A</v>
      </c>
      <c r="O20" s="35">
        <v>1</v>
      </c>
      <c r="P20" s="19" t="str">
        <f t="shared" si="8"/>
        <v>sangat trampil dalam mangidentifikasi tembang pangkur, menganalisis unsur pembangun cerkak, menyajikan pawarta, mendiskripsikan rumah adat jawa dan menulis Aksara Jawa.</v>
      </c>
      <c r="Q20" s="19" t="str">
        <f t="shared" si="9"/>
        <v>B</v>
      </c>
      <c r="R20" s="19" t="str">
        <f t="shared" si="10"/>
        <v>B</v>
      </c>
      <c r="S20" s="18"/>
      <c r="T20" s="1">
        <v>89</v>
      </c>
      <c r="U20" s="1">
        <v>89</v>
      </c>
      <c r="V20" s="1">
        <v>76</v>
      </c>
      <c r="W20" s="1">
        <f t="shared" si="11"/>
        <v>93</v>
      </c>
      <c r="X20" s="1"/>
      <c r="Y20" s="1"/>
      <c r="Z20" s="1"/>
      <c r="AA20" s="1"/>
      <c r="AB20" s="1"/>
      <c r="AC20" s="1"/>
      <c r="AD20" s="1"/>
      <c r="AE20" s="18"/>
      <c r="AF20" s="1">
        <v>89</v>
      </c>
      <c r="AG20" s="1">
        <f t="shared" si="12"/>
        <v>94</v>
      </c>
      <c r="AH20" s="1">
        <f t="shared" si="13"/>
        <v>96</v>
      </c>
      <c r="AI20" s="1">
        <f t="shared" si="14"/>
        <v>94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0"/>
      <c r="FI20" s="40"/>
      <c r="FJ20" s="41"/>
      <c r="FK20" s="41"/>
    </row>
    <row r="21" spans="1:167" x14ac:dyDescent="0.25">
      <c r="A21" s="19">
        <v>11</v>
      </c>
      <c r="B21" s="19">
        <v>45484</v>
      </c>
      <c r="C21" s="19" t="s">
        <v>124</v>
      </c>
      <c r="D21" s="18"/>
      <c r="E21" s="19">
        <f t="shared" si="0"/>
        <v>89</v>
      </c>
      <c r="F21" s="19" t="str">
        <f t="shared" si="1"/>
        <v>A</v>
      </c>
      <c r="G21" s="19">
        <f>IF((COUNTA(T12:AC12)&gt;0),(ROUND((AVERAGE(T21:AD21)),0)),"")</f>
        <v>89</v>
      </c>
      <c r="H21" s="19" t="str">
        <f t="shared" si="2"/>
        <v>A</v>
      </c>
      <c r="I21" s="35">
        <v>1</v>
      </c>
      <c r="J21" s="19" t="str">
        <f t="shared" si="3"/>
        <v>Memiliki kemampuan dalam mangidentifikasi tembang pangkur, menganalisis unsur pembangun cerkak, menyajikan pawarta, mendiskripsikan rumah adat jawa dan menulis Aksara Jawa.</v>
      </c>
      <c r="K21" s="19">
        <f t="shared" si="4"/>
        <v>87.25</v>
      </c>
      <c r="L21" s="19" t="str">
        <f t="shared" si="5"/>
        <v>A</v>
      </c>
      <c r="M21" s="19">
        <f t="shared" si="6"/>
        <v>87.25</v>
      </c>
      <c r="N21" s="19" t="str">
        <f t="shared" si="7"/>
        <v>A</v>
      </c>
      <c r="O21" s="35">
        <v>1</v>
      </c>
      <c r="P21" s="19" t="str">
        <f t="shared" si="8"/>
        <v>sangat trampil dalam mangidentifikasi tembang pangkur, menganalisis unsur pembangun cerkak, menyajikan pawarta, mendiskripsikan rumah adat jawa dan menulis Aksara Jawa.</v>
      </c>
      <c r="Q21" s="19" t="str">
        <f t="shared" si="9"/>
        <v>B</v>
      </c>
      <c r="R21" s="19" t="str">
        <f t="shared" si="10"/>
        <v>B</v>
      </c>
      <c r="S21" s="18"/>
      <c r="T21" s="1">
        <v>90</v>
      </c>
      <c r="U21" s="1">
        <v>84</v>
      </c>
      <c r="V21" s="1">
        <v>86</v>
      </c>
      <c r="W21" s="1">
        <f t="shared" si="11"/>
        <v>94</v>
      </c>
      <c r="X21" s="1"/>
      <c r="Y21" s="1"/>
      <c r="Z21" s="1"/>
      <c r="AA21" s="1"/>
      <c r="AB21" s="1"/>
      <c r="AC21" s="1"/>
      <c r="AD21" s="1"/>
      <c r="AE21" s="18"/>
      <c r="AF21" s="1">
        <v>79</v>
      </c>
      <c r="AG21" s="1">
        <f t="shared" si="12"/>
        <v>89</v>
      </c>
      <c r="AH21" s="1">
        <f t="shared" si="13"/>
        <v>97</v>
      </c>
      <c r="AI21" s="1">
        <f t="shared" si="14"/>
        <v>84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9385</v>
      </c>
      <c r="FK21" s="41">
        <v>9395</v>
      </c>
    </row>
    <row r="22" spans="1:167" x14ac:dyDescent="0.25">
      <c r="A22" s="19">
        <v>12</v>
      </c>
      <c r="B22" s="19">
        <v>45500</v>
      </c>
      <c r="C22" s="19" t="s">
        <v>125</v>
      </c>
      <c r="D22" s="18"/>
      <c r="E22" s="19">
        <f t="shared" si="0"/>
        <v>88</v>
      </c>
      <c r="F22" s="19" t="str">
        <f t="shared" si="1"/>
        <v>A</v>
      </c>
      <c r="G22" s="19">
        <f>IF((COUNTA(T12:AC12)&gt;0),(ROUND((AVERAGE(T22:AD22)),0)),"")</f>
        <v>88</v>
      </c>
      <c r="H22" s="19" t="str">
        <f t="shared" si="2"/>
        <v>A</v>
      </c>
      <c r="I22" s="35">
        <v>1</v>
      </c>
      <c r="J22" s="19" t="str">
        <f t="shared" si="3"/>
        <v>Memiliki kemampuan dalam mangidentifikasi tembang pangkur, menganalisis unsur pembangun cerkak, menyajikan pawarta, mendiskripsikan rumah adat jawa dan menulis Aksara Jawa.</v>
      </c>
      <c r="K22" s="19">
        <f t="shared" si="4"/>
        <v>87</v>
      </c>
      <c r="L22" s="19" t="str">
        <f t="shared" si="5"/>
        <v>A</v>
      </c>
      <c r="M22" s="19">
        <f t="shared" si="6"/>
        <v>87</v>
      </c>
      <c r="N22" s="19" t="str">
        <f t="shared" si="7"/>
        <v>A</v>
      </c>
      <c r="O22" s="35">
        <v>1</v>
      </c>
      <c r="P22" s="19" t="str">
        <f t="shared" si="8"/>
        <v>sangat trampil dalam mangidentifikasi tembang pangkur, menganalisis unsur pembangun cerkak, menyajikan pawarta, mendiskripsikan rumah adat jawa dan menulis Aksara Jawa.</v>
      </c>
      <c r="Q22" s="19" t="str">
        <f t="shared" si="9"/>
        <v>B</v>
      </c>
      <c r="R22" s="19" t="str">
        <f t="shared" si="10"/>
        <v>B</v>
      </c>
      <c r="S22" s="18"/>
      <c r="T22" s="1">
        <v>89</v>
      </c>
      <c r="U22" s="1">
        <v>88</v>
      </c>
      <c r="V22" s="1">
        <v>83</v>
      </c>
      <c r="W22" s="1">
        <f t="shared" si="11"/>
        <v>93</v>
      </c>
      <c r="X22" s="1"/>
      <c r="Y22" s="1"/>
      <c r="Z22" s="1"/>
      <c r="AA22" s="1"/>
      <c r="AB22" s="1"/>
      <c r="AC22" s="1"/>
      <c r="AD22" s="1"/>
      <c r="AE22" s="18"/>
      <c r="AF22" s="1">
        <v>77</v>
      </c>
      <c r="AG22" s="1">
        <f t="shared" si="12"/>
        <v>93</v>
      </c>
      <c r="AH22" s="1">
        <f t="shared" si="13"/>
        <v>96</v>
      </c>
      <c r="AI22" s="1">
        <f t="shared" si="14"/>
        <v>82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45516</v>
      </c>
      <c r="C23" s="19" t="s">
        <v>126</v>
      </c>
      <c r="D23" s="18"/>
      <c r="E23" s="19">
        <f t="shared" si="0"/>
        <v>87</v>
      </c>
      <c r="F23" s="19" t="str">
        <f t="shared" si="1"/>
        <v>A</v>
      </c>
      <c r="G23" s="19">
        <f>IF((COUNTA(T12:AC12)&gt;0),(ROUND((AVERAGE(T23:AD23)),0)),"")</f>
        <v>87</v>
      </c>
      <c r="H23" s="19" t="str">
        <f t="shared" si="2"/>
        <v>A</v>
      </c>
      <c r="I23" s="35">
        <v>1</v>
      </c>
      <c r="J23" s="19" t="str">
        <f t="shared" si="3"/>
        <v>Memiliki kemampuan dalam mangidentifikasi tembang pangkur, menganalisis unsur pembangun cerkak, menyajikan pawarta, mendiskripsikan rumah adat jawa dan menulis Aksara Jawa.</v>
      </c>
      <c r="K23" s="19">
        <f t="shared" si="4"/>
        <v>92.25</v>
      </c>
      <c r="L23" s="19" t="str">
        <f t="shared" si="5"/>
        <v>A</v>
      </c>
      <c r="M23" s="19">
        <f t="shared" si="6"/>
        <v>92.25</v>
      </c>
      <c r="N23" s="19" t="str">
        <f t="shared" si="7"/>
        <v>A</v>
      </c>
      <c r="O23" s="35">
        <v>1</v>
      </c>
      <c r="P23" s="19" t="str">
        <f t="shared" si="8"/>
        <v>sangat trampil dalam mangidentifikasi tembang pangkur, menganalisis unsur pembangun cerkak, menyajikan pawarta, mendiskripsikan rumah adat jawa dan menulis Aksara Jawa.</v>
      </c>
      <c r="Q23" s="19" t="str">
        <f t="shared" si="9"/>
        <v>B</v>
      </c>
      <c r="R23" s="19" t="str">
        <f t="shared" si="10"/>
        <v>B</v>
      </c>
      <c r="S23" s="18"/>
      <c r="T23" s="1">
        <v>86</v>
      </c>
      <c r="U23" s="1">
        <v>88</v>
      </c>
      <c r="V23" s="1">
        <v>83</v>
      </c>
      <c r="W23" s="1">
        <f t="shared" si="11"/>
        <v>90</v>
      </c>
      <c r="X23" s="1"/>
      <c r="Y23" s="1"/>
      <c r="Z23" s="1"/>
      <c r="AA23" s="1"/>
      <c r="AB23" s="1"/>
      <c r="AC23" s="1"/>
      <c r="AD23" s="1"/>
      <c r="AE23" s="18"/>
      <c r="AF23" s="1">
        <v>89</v>
      </c>
      <c r="AG23" s="1">
        <f t="shared" si="12"/>
        <v>93</v>
      </c>
      <c r="AH23" s="1">
        <f t="shared" si="13"/>
        <v>93</v>
      </c>
      <c r="AI23" s="1">
        <f t="shared" si="14"/>
        <v>94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9386</v>
      </c>
      <c r="FK23" s="41">
        <v>9396</v>
      </c>
    </row>
    <row r="24" spans="1:167" x14ac:dyDescent="0.25">
      <c r="A24" s="19">
        <v>14</v>
      </c>
      <c r="B24" s="19">
        <v>45532</v>
      </c>
      <c r="C24" s="19" t="s">
        <v>127</v>
      </c>
      <c r="D24" s="18"/>
      <c r="E24" s="19">
        <f t="shared" si="0"/>
        <v>85</v>
      </c>
      <c r="F24" s="19" t="str">
        <f t="shared" si="1"/>
        <v>A</v>
      </c>
      <c r="G24" s="19">
        <f>IF((COUNTA(T12:AC12)&gt;0),(ROUND((AVERAGE(T24:AD24)),0)),"")</f>
        <v>85</v>
      </c>
      <c r="H24" s="19" t="str">
        <f t="shared" si="2"/>
        <v>A</v>
      </c>
      <c r="I24" s="35">
        <v>1</v>
      </c>
      <c r="J24" s="19" t="str">
        <f t="shared" si="3"/>
        <v>Memiliki kemampuan dalam mangidentifikasi tembang pangkur, menganalisis unsur pembangun cerkak, menyajikan pawarta, mendiskripsikan rumah adat jawa dan menulis Aksara Jawa.</v>
      </c>
      <c r="K24" s="19">
        <f t="shared" si="4"/>
        <v>82.5</v>
      </c>
      <c r="L24" s="19" t="str">
        <f t="shared" si="5"/>
        <v>B</v>
      </c>
      <c r="M24" s="19">
        <f t="shared" si="6"/>
        <v>82.5</v>
      </c>
      <c r="N24" s="19" t="str">
        <f t="shared" si="7"/>
        <v>B</v>
      </c>
      <c r="O24" s="35">
        <v>2</v>
      </c>
      <c r="P24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24" s="19" t="str">
        <f t="shared" si="9"/>
        <v>B</v>
      </c>
      <c r="R24" s="19" t="str">
        <f t="shared" si="10"/>
        <v>B</v>
      </c>
      <c r="S24" s="18"/>
      <c r="T24" s="1">
        <v>80</v>
      </c>
      <c r="U24" s="1">
        <v>87</v>
      </c>
      <c r="V24" s="1">
        <v>90</v>
      </c>
      <c r="W24" s="1">
        <f t="shared" si="11"/>
        <v>84</v>
      </c>
      <c r="X24" s="1"/>
      <c r="Y24" s="1"/>
      <c r="Z24" s="1"/>
      <c r="AA24" s="1"/>
      <c r="AB24" s="1"/>
      <c r="AC24" s="1"/>
      <c r="AD24" s="1"/>
      <c r="AE24" s="18"/>
      <c r="AF24" s="1">
        <v>73</v>
      </c>
      <c r="AG24" s="1">
        <f t="shared" si="12"/>
        <v>92</v>
      </c>
      <c r="AH24" s="1">
        <f t="shared" si="13"/>
        <v>87</v>
      </c>
      <c r="AI24" s="1">
        <f t="shared" si="14"/>
        <v>78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45548</v>
      </c>
      <c r="C25" s="19" t="s">
        <v>128</v>
      </c>
      <c r="D25" s="18"/>
      <c r="E25" s="19">
        <f t="shared" si="0"/>
        <v>79</v>
      </c>
      <c r="F25" s="19" t="str">
        <f t="shared" si="1"/>
        <v>B</v>
      </c>
      <c r="G25" s="19">
        <f>IF((COUNTA(T12:AC12)&gt;0),(ROUND((AVERAGE(T25:AD25)),0)),"")</f>
        <v>79</v>
      </c>
      <c r="H25" s="19" t="str">
        <f t="shared" si="2"/>
        <v>B</v>
      </c>
      <c r="I25" s="35">
        <v>2</v>
      </c>
      <c r="J25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25" s="19">
        <f t="shared" si="4"/>
        <v>82.75</v>
      </c>
      <c r="L25" s="19" t="str">
        <f t="shared" si="5"/>
        <v>B</v>
      </c>
      <c r="M25" s="19">
        <f t="shared" si="6"/>
        <v>82.75</v>
      </c>
      <c r="N25" s="19" t="str">
        <f t="shared" si="7"/>
        <v>B</v>
      </c>
      <c r="O25" s="35">
        <v>2</v>
      </c>
      <c r="P25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25" s="19" t="str">
        <f t="shared" si="9"/>
        <v>B</v>
      </c>
      <c r="R25" s="19" t="str">
        <f t="shared" si="10"/>
        <v>B</v>
      </c>
      <c r="S25" s="18"/>
      <c r="T25" s="1">
        <v>80</v>
      </c>
      <c r="U25" s="1">
        <v>76</v>
      </c>
      <c r="V25" s="1">
        <v>77</v>
      </c>
      <c r="W25" s="1">
        <f t="shared" si="11"/>
        <v>84</v>
      </c>
      <c r="X25" s="1"/>
      <c r="Y25" s="1"/>
      <c r="Z25" s="1"/>
      <c r="AA25" s="1"/>
      <c r="AB25" s="1"/>
      <c r="AC25" s="1"/>
      <c r="AD25" s="1"/>
      <c r="AE25" s="18"/>
      <c r="AF25" s="1">
        <v>79</v>
      </c>
      <c r="AG25" s="1">
        <f t="shared" si="12"/>
        <v>81</v>
      </c>
      <c r="AH25" s="1">
        <f t="shared" si="13"/>
        <v>87</v>
      </c>
      <c r="AI25" s="1">
        <f t="shared" si="14"/>
        <v>84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7" t="s">
        <v>78</v>
      </c>
      <c r="FD25" s="67"/>
      <c r="FE25" s="67"/>
      <c r="FG25" s="42">
        <v>7</v>
      </c>
      <c r="FH25" s="43"/>
      <c r="FI25" s="43"/>
      <c r="FJ25" s="41">
        <v>9387</v>
      </c>
      <c r="FK25" s="41">
        <v>9397</v>
      </c>
    </row>
    <row r="26" spans="1:167" x14ac:dyDescent="0.25">
      <c r="A26" s="19">
        <v>16</v>
      </c>
      <c r="B26" s="19">
        <v>45564</v>
      </c>
      <c r="C26" s="19" t="s">
        <v>129</v>
      </c>
      <c r="D26" s="18"/>
      <c r="E26" s="19">
        <f t="shared" si="0"/>
        <v>85</v>
      </c>
      <c r="F26" s="19" t="str">
        <f t="shared" si="1"/>
        <v>A</v>
      </c>
      <c r="G26" s="19">
        <f>IF((COUNTA(T12:AC12)&gt;0),(ROUND((AVERAGE(T26:AD26)),0)),"")</f>
        <v>85</v>
      </c>
      <c r="H26" s="19" t="str">
        <f t="shared" si="2"/>
        <v>A</v>
      </c>
      <c r="I26" s="35">
        <v>1</v>
      </c>
      <c r="J26" s="19" t="str">
        <f t="shared" si="3"/>
        <v>Memiliki kemampuan dalam mangidentifikasi tembang pangkur, menganalisis unsur pembangun cerkak, menyajikan pawarta, mendiskripsikan rumah adat jawa dan menulis Aksara Jawa.</v>
      </c>
      <c r="K26" s="19">
        <f t="shared" si="4"/>
        <v>83.25</v>
      </c>
      <c r="L26" s="19" t="str">
        <f t="shared" si="5"/>
        <v>B</v>
      </c>
      <c r="M26" s="19">
        <f t="shared" si="6"/>
        <v>83.25</v>
      </c>
      <c r="N26" s="19" t="str">
        <f t="shared" si="7"/>
        <v>B</v>
      </c>
      <c r="O26" s="35">
        <v>2</v>
      </c>
      <c r="P26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26" s="19" t="str">
        <f t="shared" si="9"/>
        <v>B</v>
      </c>
      <c r="R26" s="19" t="str">
        <f t="shared" si="10"/>
        <v>B</v>
      </c>
      <c r="S26" s="18"/>
      <c r="T26" s="1">
        <v>80</v>
      </c>
      <c r="U26" s="1">
        <v>86</v>
      </c>
      <c r="V26" s="1">
        <v>88</v>
      </c>
      <c r="W26" s="1">
        <f t="shared" si="11"/>
        <v>84</v>
      </c>
      <c r="X26" s="1"/>
      <c r="Y26" s="1"/>
      <c r="Z26" s="1"/>
      <c r="AA26" s="1"/>
      <c r="AB26" s="1"/>
      <c r="AC26" s="1"/>
      <c r="AD26" s="1"/>
      <c r="AE26" s="18"/>
      <c r="AF26" s="1">
        <v>75</v>
      </c>
      <c r="AG26" s="1">
        <f t="shared" si="12"/>
        <v>91</v>
      </c>
      <c r="AH26" s="1">
        <f t="shared" si="13"/>
        <v>87</v>
      </c>
      <c r="AI26" s="1">
        <f t="shared" si="14"/>
        <v>80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45580</v>
      </c>
      <c r="C27" s="19" t="s">
        <v>130</v>
      </c>
      <c r="D27" s="18"/>
      <c r="E27" s="19">
        <f t="shared" si="0"/>
        <v>87</v>
      </c>
      <c r="F27" s="19" t="str">
        <f t="shared" si="1"/>
        <v>A</v>
      </c>
      <c r="G27" s="19">
        <f>IF((COUNTA(T12:AC12)&gt;0),(ROUND((AVERAGE(T27:AD27)),0)),"")</f>
        <v>87</v>
      </c>
      <c r="H27" s="19" t="str">
        <f t="shared" si="2"/>
        <v>A</v>
      </c>
      <c r="I27" s="35">
        <v>1</v>
      </c>
      <c r="J27" s="19" t="str">
        <f t="shared" si="3"/>
        <v>Memiliki kemampuan dalam mangidentifikasi tembang pangkur, menganalisis unsur pembangun cerkak, menyajikan pawarta, mendiskripsikan rumah adat jawa dan menulis Aksara Jawa.</v>
      </c>
      <c r="K27" s="19">
        <f t="shared" si="4"/>
        <v>83.25</v>
      </c>
      <c r="L27" s="19" t="str">
        <f t="shared" si="5"/>
        <v>B</v>
      </c>
      <c r="M27" s="19">
        <f t="shared" si="6"/>
        <v>83.25</v>
      </c>
      <c r="N27" s="19" t="str">
        <f t="shared" si="7"/>
        <v>B</v>
      </c>
      <c r="O27" s="35">
        <v>2</v>
      </c>
      <c r="P27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27" s="19" t="str">
        <f t="shared" si="9"/>
        <v>B</v>
      </c>
      <c r="R27" s="19" t="str">
        <f t="shared" si="10"/>
        <v>B</v>
      </c>
      <c r="S27" s="18"/>
      <c r="T27" s="1">
        <v>90</v>
      </c>
      <c r="U27" s="1">
        <v>78</v>
      </c>
      <c r="V27" s="1">
        <v>87</v>
      </c>
      <c r="W27" s="1">
        <f t="shared" si="11"/>
        <v>94</v>
      </c>
      <c r="X27" s="1"/>
      <c r="Y27" s="1"/>
      <c r="Z27" s="1"/>
      <c r="AA27" s="1"/>
      <c r="AB27" s="1"/>
      <c r="AC27" s="1"/>
      <c r="AD27" s="1"/>
      <c r="AE27" s="18"/>
      <c r="AF27" s="1">
        <v>74</v>
      </c>
      <c r="AG27" s="1">
        <f t="shared" si="12"/>
        <v>83</v>
      </c>
      <c r="AH27" s="1">
        <f t="shared" si="13"/>
        <v>97</v>
      </c>
      <c r="AI27" s="1">
        <f t="shared" si="14"/>
        <v>79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2">
        <v>8</v>
      </c>
      <c r="FH27" s="43"/>
      <c r="FI27" s="43"/>
      <c r="FJ27" s="41">
        <v>9388</v>
      </c>
      <c r="FK27" s="41">
        <v>9398</v>
      </c>
    </row>
    <row r="28" spans="1:167" x14ac:dyDescent="0.25">
      <c r="A28" s="19">
        <v>18</v>
      </c>
      <c r="B28" s="19">
        <v>45596</v>
      </c>
      <c r="C28" s="19" t="s">
        <v>131</v>
      </c>
      <c r="D28" s="18"/>
      <c r="E28" s="19">
        <f t="shared" si="0"/>
        <v>88</v>
      </c>
      <c r="F28" s="19" t="str">
        <f t="shared" si="1"/>
        <v>A</v>
      </c>
      <c r="G28" s="19">
        <f>IF((COUNTA(T12:AC12)&gt;0),(ROUND((AVERAGE(T28:AD28)),0)),"")</f>
        <v>88</v>
      </c>
      <c r="H28" s="19" t="str">
        <f t="shared" si="2"/>
        <v>A</v>
      </c>
      <c r="I28" s="35">
        <v>1</v>
      </c>
      <c r="J28" s="19" t="str">
        <f t="shared" si="3"/>
        <v>Memiliki kemampuan dalam mangidentifikasi tembang pangkur, menganalisis unsur pembangun cerkak, menyajikan pawarta, mendiskripsikan rumah adat jawa dan menulis Aksara Jawa.</v>
      </c>
      <c r="K28" s="19">
        <f t="shared" si="4"/>
        <v>85.75</v>
      </c>
      <c r="L28" s="19" t="str">
        <f t="shared" si="5"/>
        <v>A</v>
      </c>
      <c r="M28" s="19">
        <f t="shared" si="6"/>
        <v>85.75</v>
      </c>
      <c r="N28" s="19" t="str">
        <f t="shared" si="7"/>
        <v>A</v>
      </c>
      <c r="O28" s="35">
        <v>1</v>
      </c>
      <c r="P28" s="19" t="str">
        <f t="shared" si="8"/>
        <v>sangat trampil dalam mangidentifikasi tembang pangkur, menganalisis unsur pembangun cerkak, menyajikan pawarta, mendiskripsikan rumah adat jawa dan menulis Aksara Jawa.</v>
      </c>
      <c r="Q28" s="19" t="str">
        <f t="shared" si="9"/>
        <v>B</v>
      </c>
      <c r="R28" s="19" t="str">
        <f t="shared" si="10"/>
        <v>B</v>
      </c>
      <c r="S28" s="18"/>
      <c r="T28" s="1">
        <v>88</v>
      </c>
      <c r="U28" s="1">
        <v>80</v>
      </c>
      <c r="V28" s="1">
        <v>91</v>
      </c>
      <c r="W28" s="1">
        <f t="shared" si="11"/>
        <v>92</v>
      </c>
      <c r="X28" s="1"/>
      <c r="Y28" s="1"/>
      <c r="Z28" s="1"/>
      <c r="AA28" s="1"/>
      <c r="AB28" s="1"/>
      <c r="AC28" s="1"/>
      <c r="AD28" s="1"/>
      <c r="AE28" s="18"/>
      <c r="AF28" s="1">
        <v>79</v>
      </c>
      <c r="AG28" s="1">
        <f t="shared" si="12"/>
        <v>85</v>
      </c>
      <c r="AH28" s="1">
        <f t="shared" si="13"/>
        <v>95</v>
      </c>
      <c r="AI28" s="1">
        <f t="shared" si="14"/>
        <v>84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45612</v>
      </c>
      <c r="C29" s="19" t="s">
        <v>132</v>
      </c>
      <c r="D29" s="18"/>
      <c r="E29" s="19">
        <f t="shared" si="0"/>
        <v>80</v>
      </c>
      <c r="F29" s="19" t="str">
        <f t="shared" si="1"/>
        <v>B</v>
      </c>
      <c r="G29" s="19">
        <f>IF((COUNTA(T12:AC12)&gt;0),(ROUND((AVERAGE(T29:AD29)),0)),"")</f>
        <v>80</v>
      </c>
      <c r="H29" s="19" t="str">
        <f t="shared" si="2"/>
        <v>B</v>
      </c>
      <c r="I29" s="35">
        <v>2</v>
      </c>
      <c r="J29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29" s="19">
        <f t="shared" si="4"/>
        <v>81.25</v>
      </c>
      <c r="L29" s="19" t="str">
        <f t="shared" si="5"/>
        <v>B</v>
      </c>
      <c r="M29" s="19">
        <f t="shared" si="6"/>
        <v>81.25</v>
      </c>
      <c r="N29" s="19" t="str">
        <f t="shared" si="7"/>
        <v>B</v>
      </c>
      <c r="O29" s="35">
        <v>2</v>
      </c>
      <c r="P29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29" s="19" t="str">
        <f t="shared" si="9"/>
        <v>B</v>
      </c>
      <c r="R29" s="19" t="str">
        <f t="shared" si="10"/>
        <v>B</v>
      </c>
      <c r="S29" s="18"/>
      <c r="T29" s="1">
        <v>80</v>
      </c>
      <c r="U29" s="1">
        <v>76</v>
      </c>
      <c r="V29" s="1">
        <v>80</v>
      </c>
      <c r="W29" s="1">
        <f t="shared" si="11"/>
        <v>84</v>
      </c>
      <c r="X29" s="1"/>
      <c r="Y29" s="1"/>
      <c r="Z29" s="1"/>
      <c r="AA29" s="1"/>
      <c r="AB29" s="1"/>
      <c r="AC29" s="1"/>
      <c r="AD29" s="1"/>
      <c r="AE29" s="18"/>
      <c r="AF29" s="1">
        <v>76</v>
      </c>
      <c r="AG29" s="1">
        <f t="shared" si="12"/>
        <v>81</v>
      </c>
      <c r="AH29" s="1">
        <f t="shared" si="13"/>
        <v>87</v>
      </c>
      <c r="AI29" s="1">
        <f t="shared" si="14"/>
        <v>81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2">
        <v>9</v>
      </c>
      <c r="FH29" s="43"/>
      <c r="FI29" s="43"/>
      <c r="FJ29" s="41">
        <v>9389</v>
      </c>
      <c r="FK29" s="41">
        <v>9399</v>
      </c>
    </row>
    <row r="30" spans="1:167" x14ac:dyDescent="0.25">
      <c r="A30" s="19">
        <v>20</v>
      </c>
      <c r="B30" s="19">
        <v>45628</v>
      </c>
      <c r="C30" s="19" t="s">
        <v>133</v>
      </c>
      <c r="D30" s="18"/>
      <c r="E30" s="19">
        <f t="shared" si="0"/>
        <v>91</v>
      </c>
      <c r="F30" s="19" t="str">
        <f t="shared" si="1"/>
        <v>A</v>
      </c>
      <c r="G30" s="19">
        <f>IF((COUNTA(T12:AC12)&gt;0),(ROUND((AVERAGE(T30:AD30)),0)),"")</f>
        <v>91</v>
      </c>
      <c r="H30" s="19" t="str">
        <f t="shared" si="2"/>
        <v>A</v>
      </c>
      <c r="I30" s="35">
        <v>1</v>
      </c>
      <c r="J30" s="19" t="str">
        <f t="shared" si="3"/>
        <v>Memiliki kemampuan dalam mangidentifikasi tembang pangkur, menganalisis unsur pembangun cerkak, menyajikan pawarta, mendiskripsikan rumah adat jawa dan menulis Aksara Jawa.</v>
      </c>
      <c r="K30" s="19">
        <f t="shared" si="4"/>
        <v>93.25</v>
      </c>
      <c r="L30" s="19" t="str">
        <f t="shared" si="5"/>
        <v>A</v>
      </c>
      <c r="M30" s="19">
        <f t="shared" si="6"/>
        <v>93.25</v>
      </c>
      <c r="N30" s="19" t="str">
        <f t="shared" si="7"/>
        <v>A</v>
      </c>
      <c r="O30" s="35">
        <v>1</v>
      </c>
      <c r="P30" s="19" t="str">
        <f t="shared" si="8"/>
        <v>sangat trampil dalam mangidentifikasi tembang pangkur, menganalisis unsur pembangun cerkak, menyajikan pawarta, mendiskripsikan rumah adat jawa dan menulis Aksara Jawa.</v>
      </c>
      <c r="Q30" s="19" t="str">
        <f t="shared" si="9"/>
        <v>B</v>
      </c>
      <c r="R30" s="19" t="str">
        <f t="shared" si="10"/>
        <v>B</v>
      </c>
      <c r="S30" s="18"/>
      <c r="T30" s="1">
        <v>90</v>
      </c>
      <c r="U30" s="1">
        <v>90</v>
      </c>
      <c r="V30" s="1">
        <v>89</v>
      </c>
      <c r="W30" s="1">
        <f t="shared" si="11"/>
        <v>94</v>
      </c>
      <c r="X30" s="1"/>
      <c r="Y30" s="1"/>
      <c r="Z30" s="1"/>
      <c r="AA30" s="1"/>
      <c r="AB30" s="1"/>
      <c r="AC30" s="1"/>
      <c r="AD30" s="1"/>
      <c r="AE30" s="18"/>
      <c r="AF30" s="1">
        <v>88</v>
      </c>
      <c r="AG30" s="1">
        <f t="shared" si="12"/>
        <v>95</v>
      </c>
      <c r="AH30" s="1">
        <f t="shared" si="13"/>
        <v>97</v>
      </c>
      <c r="AI30" s="1">
        <f t="shared" si="14"/>
        <v>93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45644</v>
      </c>
      <c r="C31" s="19" t="s">
        <v>134</v>
      </c>
      <c r="D31" s="18"/>
      <c r="E31" s="19">
        <f t="shared" si="0"/>
        <v>80</v>
      </c>
      <c r="F31" s="19" t="str">
        <f t="shared" si="1"/>
        <v>B</v>
      </c>
      <c r="G31" s="19">
        <f>IF((COUNTA(T12:AC12)&gt;0),(ROUND((AVERAGE(T31:AD31)),0)),"")</f>
        <v>80</v>
      </c>
      <c r="H31" s="19" t="str">
        <f t="shared" si="2"/>
        <v>B</v>
      </c>
      <c r="I31" s="35">
        <v>2</v>
      </c>
      <c r="J31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31" s="19">
        <f t="shared" si="4"/>
        <v>86.25</v>
      </c>
      <c r="L31" s="19" t="str">
        <f t="shared" si="5"/>
        <v>A</v>
      </c>
      <c r="M31" s="19">
        <f t="shared" si="6"/>
        <v>86.25</v>
      </c>
      <c r="N31" s="19" t="str">
        <f t="shared" si="7"/>
        <v>A</v>
      </c>
      <c r="O31" s="35">
        <v>1</v>
      </c>
      <c r="P31" s="19" t="str">
        <f t="shared" si="8"/>
        <v>sangat trampil dalam mangidentifikasi tembang pangkur, menganalisis unsur pembangun cerkak, menyajikan pawarta, mendiskripsikan rumah adat jawa dan menulis Aksara Jawa.</v>
      </c>
      <c r="Q31" s="19" t="str">
        <f t="shared" si="9"/>
        <v>B</v>
      </c>
      <c r="R31" s="19" t="str">
        <f t="shared" si="10"/>
        <v>B</v>
      </c>
      <c r="S31" s="18"/>
      <c r="T31" s="1">
        <v>80</v>
      </c>
      <c r="U31" s="1">
        <v>70</v>
      </c>
      <c r="V31" s="1">
        <v>86</v>
      </c>
      <c r="W31" s="1">
        <f t="shared" si="11"/>
        <v>84</v>
      </c>
      <c r="X31" s="1"/>
      <c r="Y31" s="1"/>
      <c r="Z31" s="1"/>
      <c r="AA31" s="1"/>
      <c r="AB31" s="1"/>
      <c r="AC31" s="1"/>
      <c r="AD31" s="1"/>
      <c r="AE31" s="18"/>
      <c r="AF31" s="1">
        <v>89</v>
      </c>
      <c r="AG31" s="1">
        <f t="shared" si="12"/>
        <v>75</v>
      </c>
      <c r="AH31" s="1">
        <f t="shared" si="13"/>
        <v>87</v>
      </c>
      <c r="AI31" s="1">
        <f t="shared" si="14"/>
        <v>94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9390</v>
      </c>
      <c r="FK31" s="41">
        <v>9400</v>
      </c>
    </row>
    <row r="32" spans="1:167" x14ac:dyDescent="0.25">
      <c r="A32" s="19">
        <v>22</v>
      </c>
      <c r="B32" s="19">
        <v>45660</v>
      </c>
      <c r="C32" s="19" t="s">
        <v>135</v>
      </c>
      <c r="D32" s="18"/>
      <c r="E32" s="19">
        <f t="shared" si="0"/>
        <v>86</v>
      </c>
      <c r="F32" s="19" t="str">
        <f t="shared" si="1"/>
        <v>A</v>
      </c>
      <c r="G32" s="19">
        <f>IF((COUNTA(T12:AC12)&gt;0),(ROUND((AVERAGE(T32:AD32)),0)),"")</f>
        <v>86</v>
      </c>
      <c r="H32" s="19" t="str">
        <f t="shared" si="2"/>
        <v>A</v>
      </c>
      <c r="I32" s="35">
        <v>1</v>
      </c>
      <c r="J32" s="19" t="str">
        <f t="shared" si="3"/>
        <v>Memiliki kemampuan dalam mangidentifikasi tembang pangkur, menganalisis unsur pembangun cerkak, menyajikan pawarta, mendiskripsikan rumah adat jawa dan menulis Aksara Jawa.</v>
      </c>
      <c r="K32" s="19">
        <f t="shared" si="4"/>
        <v>88</v>
      </c>
      <c r="L32" s="19" t="str">
        <f t="shared" si="5"/>
        <v>A</v>
      </c>
      <c r="M32" s="19">
        <f t="shared" si="6"/>
        <v>88</v>
      </c>
      <c r="N32" s="19" t="str">
        <f t="shared" si="7"/>
        <v>A</v>
      </c>
      <c r="O32" s="35">
        <v>1</v>
      </c>
      <c r="P32" s="19" t="str">
        <f t="shared" si="8"/>
        <v>sangat trampil dalam mangidentifikasi tembang pangkur, menganalisis unsur pembangun cerkak, menyajikan pawarta, mendiskripsikan rumah adat jawa dan menulis Aksara Jawa.</v>
      </c>
      <c r="Q32" s="19" t="str">
        <f t="shared" si="9"/>
        <v>B</v>
      </c>
      <c r="R32" s="19" t="str">
        <f t="shared" si="10"/>
        <v>B</v>
      </c>
      <c r="S32" s="18"/>
      <c r="T32" s="1">
        <v>84</v>
      </c>
      <c r="U32" s="1">
        <v>87</v>
      </c>
      <c r="V32" s="1">
        <v>83</v>
      </c>
      <c r="W32" s="1">
        <f t="shared" si="11"/>
        <v>88</v>
      </c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>
        <f t="shared" si="12"/>
        <v>92</v>
      </c>
      <c r="AH32" s="1">
        <f t="shared" si="13"/>
        <v>91</v>
      </c>
      <c r="AI32" s="1">
        <f t="shared" si="14"/>
        <v>87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45676</v>
      </c>
      <c r="C33" s="19" t="s">
        <v>136</v>
      </c>
      <c r="D33" s="18"/>
      <c r="E33" s="19">
        <f t="shared" si="0"/>
        <v>80</v>
      </c>
      <c r="F33" s="19" t="str">
        <f t="shared" si="1"/>
        <v>B</v>
      </c>
      <c r="G33" s="19">
        <f>IF((COUNTA(T12:AC12)&gt;0),(ROUND((AVERAGE(T33:AD33)),0)),"")</f>
        <v>80</v>
      </c>
      <c r="H33" s="19" t="str">
        <f t="shared" si="2"/>
        <v>B</v>
      </c>
      <c r="I33" s="35">
        <v>2</v>
      </c>
      <c r="J33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33" s="19">
        <f t="shared" si="4"/>
        <v>83.75</v>
      </c>
      <c r="L33" s="19" t="str">
        <f t="shared" si="5"/>
        <v>B</v>
      </c>
      <c r="M33" s="19">
        <f t="shared" si="6"/>
        <v>83.75</v>
      </c>
      <c r="N33" s="19" t="str">
        <f t="shared" si="7"/>
        <v>B</v>
      </c>
      <c r="O33" s="35">
        <v>2</v>
      </c>
      <c r="P33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33" s="19" t="str">
        <f t="shared" si="9"/>
        <v>B</v>
      </c>
      <c r="R33" s="19" t="str">
        <f t="shared" si="10"/>
        <v>B</v>
      </c>
      <c r="S33" s="18"/>
      <c r="T33" s="1">
        <v>80</v>
      </c>
      <c r="U33" s="1">
        <v>78</v>
      </c>
      <c r="V33" s="1">
        <v>78</v>
      </c>
      <c r="W33" s="1">
        <f t="shared" si="11"/>
        <v>84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f t="shared" si="12"/>
        <v>83</v>
      </c>
      <c r="AH33" s="1">
        <f t="shared" si="13"/>
        <v>87</v>
      </c>
      <c r="AI33" s="1">
        <f t="shared" si="14"/>
        <v>85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45692</v>
      </c>
      <c r="C34" s="19" t="s">
        <v>137</v>
      </c>
      <c r="D34" s="18"/>
      <c r="E34" s="19">
        <f t="shared" si="0"/>
        <v>86</v>
      </c>
      <c r="F34" s="19" t="str">
        <f t="shared" si="1"/>
        <v>A</v>
      </c>
      <c r="G34" s="19">
        <f>IF((COUNTA(T12:AC12)&gt;0),(ROUND((AVERAGE(T34:AD34)),0)),"")</f>
        <v>86</v>
      </c>
      <c r="H34" s="19" t="str">
        <f t="shared" si="2"/>
        <v>A</v>
      </c>
      <c r="I34" s="35">
        <v>1</v>
      </c>
      <c r="J34" s="19" t="str">
        <f t="shared" si="3"/>
        <v>Memiliki kemampuan dalam mangidentifikasi tembang pangkur, menganalisis unsur pembangun cerkak, menyajikan pawarta, mendiskripsikan rumah adat jawa dan menulis Aksara Jawa.</v>
      </c>
      <c r="K34" s="19">
        <f t="shared" si="4"/>
        <v>81.75</v>
      </c>
      <c r="L34" s="19" t="str">
        <f t="shared" si="5"/>
        <v>B</v>
      </c>
      <c r="M34" s="19">
        <f t="shared" si="6"/>
        <v>81.75</v>
      </c>
      <c r="N34" s="19" t="str">
        <f t="shared" si="7"/>
        <v>B</v>
      </c>
      <c r="O34" s="35">
        <v>2</v>
      </c>
      <c r="P34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34" s="19" t="str">
        <f t="shared" si="9"/>
        <v>B</v>
      </c>
      <c r="R34" s="19" t="str">
        <f t="shared" si="10"/>
        <v>B</v>
      </c>
      <c r="S34" s="18"/>
      <c r="T34" s="1">
        <v>88</v>
      </c>
      <c r="U34" s="1">
        <v>76</v>
      </c>
      <c r="V34" s="1">
        <v>86</v>
      </c>
      <c r="W34" s="1">
        <f t="shared" si="11"/>
        <v>92</v>
      </c>
      <c r="X34" s="1"/>
      <c r="Y34" s="1"/>
      <c r="Z34" s="1"/>
      <c r="AA34" s="1"/>
      <c r="AB34" s="1"/>
      <c r="AC34" s="1"/>
      <c r="AD34" s="1"/>
      <c r="AE34" s="18"/>
      <c r="AF34" s="1">
        <v>73</v>
      </c>
      <c r="AG34" s="1">
        <f t="shared" si="12"/>
        <v>81</v>
      </c>
      <c r="AH34" s="1">
        <f t="shared" si="13"/>
        <v>95</v>
      </c>
      <c r="AI34" s="1">
        <f t="shared" si="14"/>
        <v>78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45708</v>
      </c>
      <c r="C35" s="19" t="s">
        <v>138</v>
      </c>
      <c r="D35" s="18"/>
      <c r="E35" s="19">
        <f t="shared" si="0"/>
        <v>85</v>
      </c>
      <c r="F35" s="19" t="str">
        <f t="shared" si="1"/>
        <v>A</v>
      </c>
      <c r="G35" s="19">
        <f>IF((COUNTA(T12:AC12)&gt;0),(ROUND((AVERAGE(T35:AD35)),0)),"")</f>
        <v>85</v>
      </c>
      <c r="H35" s="19" t="str">
        <f t="shared" si="2"/>
        <v>A</v>
      </c>
      <c r="I35" s="35">
        <v>1</v>
      </c>
      <c r="J35" s="19" t="str">
        <f t="shared" si="3"/>
        <v>Memiliki kemampuan dalam mangidentifikasi tembang pangkur, menganalisis unsur pembangun cerkak, menyajikan pawarta, mendiskripsikan rumah adat jawa dan menulis Aksara Jawa.</v>
      </c>
      <c r="K35" s="19">
        <f t="shared" si="4"/>
        <v>86</v>
      </c>
      <c r="L35" s="19" t="str">
        <f t="shared" si="5"/>
        <v>A</v>
      </c>
      <c r="M35" s="19">
        <f t="shared" si="6"/>
        <v>86</v>
      </c>
      <c r="N35" s="19" t="str">
        <f t="shared" si="7"/>
        <v>A</v>
      </c>
      <c r="O35" s="35">
        <v>1</v>
      </c>
      <c r="P35" s="19" t="str">
        <f t="shared" si="8"/>
        <v>sangat trampil dalam mangidentifikasi tembang pangkur, menganalisis unsur pembangun cerkak, menyajikan pawarta, mendiskripsikan rumah adat jawa dan menulis Aksara Jawa.</v>
      </c>
      <c r="Q35" s="19" t="str">
        <f t="shared" si="9"/>
        <v>B</v>
      </c>
      <c r="R35" s="19" t="str">
        <f t="shared" si="10"/>
        <v>B</v>
      </c>
      <c r="S35" s="18"/>
      <c r="T35" s="1">
        <v>83</v>
      </c>
      <c r="U35" s="1">
        <v>88</v>
      </c>
      <c r="V35" s="1">
        <v>80</v>
      </c>
      <c r="W35" s="1">
        <f t="shared" si="11"/>
        <v>87</v>
      </c>
      <c r="X35" s="1"/>
      <c r="Y35" s="1"/>
      <c r="Z35" s="1"/>
      <c r="AA35" s="1"/>
      <c r="AB35" s="1"/>
      <c r="AC35" s="1"/>
      <c r="AD35" s="1"/>
      <c r="AE35" s="18"/>
      <c r="AF35" s="1">
        <v>78</v>
      </c>
      <c r="AG35" s="1">
        <f t="shared" si="12"/>
        <v>93</v>
      </c>
      <c r="AH35" s="1">
        <f t="shared" si="13"/>
        <v>90</v>
      </c>
      <c r="AI35" s="1">
        <f t="shared" si="14"/>
        <v>83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45724</v>
      </c>
      <c r="C36" s="19" t="s">
        <v>139</v>
      </c>
      <c r="D36" s="18"/>
      <c r="E36" s="19">
        <f t="shared" si="0"/>
        <v>90</v>
      </c>
      <c r="F36" s="19" t="str">
        <f t="shared" si="1"/>
        <v>A</v>
      </c>
      <c r="G36" s="19">
        <f>IF((COUNTA(T12:AC12)&gt;0),(ROUND((AVERAGE(T36:AD36)),0)),"")</f>
        <v>90</v>
      </c>
      <c r="H36" s="19" t="str">
        <f t="shared" si="2"/>
        <v>A</v>
      </c>
      <c r="I36" s="35">
        <v>1</v>
      </c>
      <c r="J36" s="19" t="str">
        <f t="shared" si="3"/>
        <v>Memiliki kemampuan dalam mangidentifikasi tembang pangkur, menganalisis unsur pembangun cerkak, menyajikan pawarta, mendiskripsikan rumah adat jawa dan menulis Aksara Jawa.</v>
      </c>
      <c r="K36" s="19">
        <f t="shared" si="4"/>
        <v>86</v>
      </c>
      <c r="L36" s="19" t="str">
        <f t="shared" si="5"/>
        <v>A</v>
      </c>
      <c r="M36" s="19">
        <f t="shared" si="6"/>
        <v>86</v>
      </c>
      <c r="N36" s="19" t="str">
        <f t="shared" si="7"/>
        <v>A</v>
      </c>
      <c r="O36" s="35">
        <v>1</v>
      </c>
      <c r="P36" s="19" t="str">
        <f t="shared" si="8"/>
        <v>sangat trampil dalam mangidentifikasi tembang pangkur, menganalisis unsur pembangun cerkak, menyajikan pawarta, mendiskripsikan rumah adat jawa dan menulis Aksara Jawa.</v>
      </c>
      <c r="Q36" s="19" t="str">
        <f t="shared" si="9"/>
        <v>B</v>
      </c>
      <c r="R36" s="19" t="str">
        <f t="shared" si="10"/>
        <v>B</v>
      </c>
      <c r="S36" s="18"/>
      <c r="T36" s="1">
        <v>90</v>
      </c>
      <c r="U36" s="1">
        <v>91</v>
      </c>
      <c r="V36" s="1">
        <v>84</v>
      </c>
      <c r="W36" s="1">
        <f t="shared" si="11"/>
        <v>94</v>
      </c>
      <c r="X36" s="1"/>
      <c r="Y36" s="1"/>
      <c r="Z36" s="1"/>
      <c r="AA36" s="1"/>
      <c r="AB36" s="1"/>
      <c r="AC36" s="1"/>
      <c r="AD36" s="1"/>
      <c r="AE36" s="18"/>
      <c r="AF36" s="1">
        <v>73</v>
      </c>
      <c r="AG36" s="1">
        <f t="shared" si="12"/>
        <v>96</v>
      </c>
      <c r="AH36" s="1">
        <f t="shared" si="13"/>
        <v>97</v>
      </c>
      <c r="AI36" s="1">
        <f t="shared" si="14"/>
        <v>78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45740</v>
      </c>
      <c r="C37" s="19" t="s">
        <v>140</v>
      </c>
      <c r="D37" s="18"/>
      <c r="E37" s="19">
        <f t="shared" si="0"/>
        <v>90</v>
      </c>
      <c r="F37" s="19" t="str">
        <f t="shared" si="1"/>
        <v>A</v>
      </c>
      <c r="G37" s="19">
        <f>IF((COUNTA(T12:AC12)&gt;0),(ROUND((AVERAGE(T37:AD37)),0)),"")</f>
        <v>90</v>
      </c>
      <c r="H37" s="19" t="str">
        <f t="shared" si="2"/>
        <v>A</v>
      </c>
      <c r="I37" s="35">
        <v>1</v>
      </c>
      <c r="J37" s="19" t="str">
        <f t="shared" si="3"/>
        <v>Memiliki kemampuan dalam mangidentifikasi tembang pangkur, menganalisis unsur pembangun cerkak, menyajikan pawarta, mendiskripsikan rumah adat jawa dan menulis Aksara Jawa.</v>
      </c>
      <c r="K37" s="19">
        <f t="shared" si="4"/>
        <v>92</v>
      </c>
      <c r="L37" s="19" t="str">
        <f t="shared" si="5"/>
        <v>A</v>
      </c>
      <c r="M37" s="19">
        <f t="shared" si="6"/>
        <v>92</v>
      </c>
      <c r="N37" s="19" t="str">
        <f t="shared" si="7"/>
        <v>A</v>
      </c>
      <c r="O37" s="35">
        <v>1</v>
      </c>
      <c r="P37" s="19" t="str">
        <f t="shared" si="8"/>
        <v>sangat trampil dalam mangidentifikasi tembang pangkur, menganalisis unsur pembangun cerkak, menyajikan pawarta, mendiskripsikan rumah adat jawa dan menulis Aksara Jawa.</v>
      </c>
      <c r="Q37" s="19" t="str">
        <f t="shared" si="9"/>
        <v>B</v>
      </c>
      <c r="R37" s="19" t="str">
        <f t="shared" si="10"/>
        <v>B</v>
      </c>
      <c r="S37" s="18"/>
      <c r="T37" s="1">
        <v>90</v>
      </c>
      <c r="U37" s="1">
        <v>91</v>
      </c>
      <c r="V37" s="1">
        <v>84</v>
      </c>
      <c r="W37" s="1">
        <f t="shared" si="11"/>
        <v>94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f t="shared" si="12"/>
        <v>96</v>
      </c>
      <c r="AH37" s="1">
        <f t="shared" si="13"/>
        <v>97</v>
      </c>
      <c r="AI37" s="1">
        <f t="shared" si="14"/>
        <v>90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45756</v>
      </c>
      <c r="C38" s="19" t="s">
        <v>141</v>
      </c>
      <c r="D38" s="18"/>
      <c r="E38" s="19">
        <f t="shared" si="0"/>
        <v>87</v>
      </c>
      <c r="F38" s="19" t="str">
        <f t="shared" si="1"/>
        <v>A</v>
      </c>
      <c r="G38" s="19">
        <f>IF((COUNTA(T12:AC12)&gt;0),(ROUND((AVERAGE(T38:AD38)),0)),"")</f>
        <v>87</v>
      </c>
      <c r="H38" s="19" t="str">
        <f t="shared" si="2"/>
        <v>A</v>
      </c>
      <c r="I38" s="35">
        <v>1</v>
      </c>
      <c r="J38" s="19" t="str">
        <f t="shared" si="3"/>
        <v>Memiliki kemampuan dalam mangidentifikasi tembang pangkur, menganalisis unsur pembangun cerkak, menyajikan pawarta, mendiskripsikan rumah adat jawa dan menulis Aksara Jawa.</v>
      </c>
      <c r="K38" s="19">
        <f t="shared" si="4"/>
        <v>91</v>
      </c>
      <c r="L38" s="19" t="str">
        <f t="shared" si="5"/>
        <v>A</v>
      </c>
      <c r="M38" s="19">
        <f t="shared" si="6"/>
        <v>91</v>
      </c>
      <c r="N38" s="19" t="str">
        <f t="shared" si="7"/>
        <v>A</v>
      </c>
      <c r="O38" s="35">
        <v>1</v>
      </c>
      <c r="P38" s="19" t="str">
        <f t="shared" si="8"/>
        <v>sangat trampil dalam mangidentifikasi tembang pangkur, menganalisis unsur pembangun cerkak, menyajikan pawarta, mendiskripsikan rumah adat jawa dan menulis Aksara Jawa.</v>
      </c>
      <c r="Q38" s="19" t="str">
        <f t="shared" si="9"/>
        <v>B</v>
      </c>
      <c r="R38" s="19" t="str">
        <f t="shared" si="10"/>
        <v>B</v>
      </c>
      <c r="S38" s="18"/>
      <c r="T38" s="1">
        <v>86</v>
      </c>
      <c r="U38" s="1">
        <v>89</v>
      </c>
      <c r="V38" s="1">
        <v>83</v>
      </c>
      <c r="W38" s="1">
        <f t="shared" si="11"/>
        <v>90</v>
      </c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>
        <f t="shared" si="12"/>
        <v>94</v>
      </c>
      <c r="AH38" s="1">
        <f t="shared" si="13"/>
        <v>93</v>
      </c>
      <c r="AI38" s="1">
        <f t="shared" si="14"/>
        <v>91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45772</v>
      </c>
      <c r="C39" s="19" t="s">
        <v>142</v>
      </c>
      <c r="D39" s="18"/>
      <c r="E39" s="19">
        <f t="shared" si="0"/>
        <v>84</v>
      </c>
      <c r="F39" s="19" t="str">
        <f t="shared" si="1"/>
        <v>B</v>
      </c>
      <c r="G39" s="19">
        <f>IF((COUNTA(T12:AC12)&gt;0),(ROUND((AVERAGE(T39:AD39)),0)),"")</f>
        <v>84</v>
      </c>
      <c r="H39" s="19" t="str">
        <f t="shared" si="2"/>
        <v>B</v>
      </c>
      <c r="I39" s="35">
        <v>2</v>
      </c>
      <c r="J39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39" s="19">
        <f t="shared" si="4"/>
        <v>90</v>
      </c>
      <c r="L39" s="19" t="str">
        <f t="shared" si="5"/>
        <v>A</v>
      </c>
      <c r="M39" s="19">
        <f t="shared" si="6"/>
        <v>90</v>
      </c>
      <c r="N39" s="19" t="str">
        <f t="shared" si="7"/>
        <v>A</v>
      </c>
      <c r="O39" s="35">
        <v>1</v>
      </c>
      <c r="P39" s="19" t="str">
        <f t="shared" si="8"/>
        <v>sangat trampil dalam mangidentifikasi tembang pangkur, menganalisis unsur pembangun cerkak, menyajikan pawarta, mendiskripsikan rumah adat jawa dan menulis Aksara Jawa.</v>
      </c>
      <c r="Q39" s="19" t="str">
        <f t="shared" si="9"/>
        <v>B</v>
      </c>
      <c r="R39" s="19" t="str">
        <f t="shared" si="10"/>
        <v>B</v>
      </c>
      <c r="S39" s="18"/>
      <c r="T39" s="1">
        <v>90</v>
      </c>
      <c r="U39" s="1">
        <v>75</v>
      </c>
      <c r="V39" s="1">
        <v>75</v>
      </c>
      <c r="W39" s="1">
        <f t="shared" si="11"/>
        <v>94</v>
      </c>
      <c r="X39" s="1"/>
      <c r="Y39" s="1"/>
      <c r="Z39" s="1"/>
      <c r="AA39" s="1"/>
      <c r="AB39" s="1"/>
      <c r="AC39" s="1"/>
      <c r="AD39" s="1"/>
      <c r="AE39" s="18"/>
      <c r="AF39" s="1">
        <v>89</v>
      </c>
      <c r="AG39" s="1">
        <f t="shared" si="12"/>
        <v>80</v>
      </c>
      <c r="AH39" s="1">
        <f t="shared" si="13"/>
        <v>97</v>
      </c>
      <c r="AI39" s="1">
        <f t="shared" si="14"/>
        <v>94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45788</v>
      </c>
      <c r="C40" s="19" t="s">
        <v>143</v>
      </c>
      <c r="D40" s="18"/>
      <c r="E40" s="19">
        <f t="shared" si="0"/>
        <v>87</v>
      </c>
      <c r="F40" s="19" t="str">
        <f t="shared" si="1"/>
        <v>A</v>
      </c>
      <c r="G40" s="19">
        <f>IF((COUNTA(T12:AC12)&gt;0),(ROUND((AVERAGE(T40:AD40)),0)),"")</f>
        <v>87</v>
      </c>
      <c r="H40" s="19" t="str">
        <f t="shared" si="2"/>
        <v>A</v>
      </c>
      <c r="I40" s="35">
        <v>1</v>
      </c>
      <c r="J40" s="19" t="str">
        <f t="shared" si="3"/>
        <v>Memiliki kemampuan dalam mangidentifikasi tembang pangkur, menganalisis unsur pembangun cerkak, menyajikan pawarta, mendiskripsikan rumah adat jawa dan menulis Aksara Jawa.</v>
      </c>
      <c r="K40" s="19">
        <f t="shared" si="4"/>
        <v>88.75</v>
      </c>
      <c r="L40" s="19" t="str">
        <f t="shared" si="5"/>
        <v>A</v>
      </c>
      <c r="M40" s="19">
        <f t="shared" si="6"/>
        <v>88.75</v>
      </c>
      <c r="N40" s="19" t="str">
        <f t="shared" si="7"/>
        <v>A</v>
      </c>
      <c r="O40" s="35">
        <v>1</v>
      </c>
      <c r="P40" s="19" t="str">
        <f t="shared" si="8"/>
        <v>sangat trampil dalam mangidentifikasi tembang pangkur, menganalisis unsur pembangun cerkak, menyajikan pawarta, mendiskripsikan rumah adat jawa dan menulis Aksara Jawa.</v>
      </c>
      <c r="Q40" s="19" t="str">
        <f t="shared" si="9"/>
        <v>B</v>
      </c>
      <c r="R40" s="19" t="str">
        <f t="shared" si="10"/>
        <v>B</v>
      </c>
      <c r="S40" s="18"/>
      <c r="T40" s="1">
        <v>88</v>
      </c>
      <c r="U40" s="1">
        <v>88</v>
      </c>
      <c r="V40" s="1">
        <v>81</v>
      </c>
      <c r="W40" s="1">
        <f t="shared" si="11"/>
        <v>92</v>
      </c>
      <c r="X40" s="1"/>
      <c r="Y40" s="1"/>
      <c r="Z40" s="1"/>
      <c r="AA40" s="1"/>
      <c r="AB40" s="1"/>
      <c r="AC40" s="1"/>
      <c r="AD40" s="1"/>
      <c r="AE40" s="18"/>
      <c r="AF40" s="1">
        <v>81</v>
      </c>
      <c r="AG40" s="1">
        <f t="shared" si="12"/>
        <v>93</v>
      </c>
      <c r="AH40" s="1">
        <f t="shared" si="13"/>
        <v>95</v>
      </c>
      <c r="AI40" s="1">
        <f t="shared" si="14"/>
        <v>86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45804</v>
      </c>
      <c r="C41" s="19" t="s">
        <v>144</v>
      </c>
      <c r="D41" s="18"/>
      <c r="E41" s="19">
        <f t="shared" si="0"/>
        <v>80</v>
      </c>
      <c r="F41" s="19" t="str">
        <f t="shared" si="1"/>
        <v>B</v>
      </c>
      <c r="G41" s="19">
        <f>IF((COUNTA(T12:AC12)&gt;0),(ROUND((AVERAGE(T41:AD41)),0)),"")</f>
        <v>80</v>
      </c>
      <c r="H41" s="19" t="str">
        <f t="shared" si="2"/>
        <v>B</v>
      </c>
      <c r="I41" s="35">
        <v>2</v>
      </c>
      <c r="J41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41" s="19">
        <f t="shared" si="4"/>
        <v>81.75</v>
      </c>
      <c r="L41" s="19" t="str">
        <f t="shared" si="5"/>
        <v>B</v>
      </c>
      <c r="M41" s="19">
        <f t="shared" si="6"/>
        <v>81.75</v>
      </c>
      <c r="N41" s="19" t="str">
        <f t="shared" si="7"/>
        <v>B</v>
      </c>
      <c r="O41" s="35">
        <v>2</v>
      </c>
      <c r="P41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41" s="19" t="str">
        <f t="shared" si="9"/>
        <v>B</v>
      </c>
      <c r="R41" s="19" t="str">
        <f t="shared" si="10"/>
        <v>B</v>
      </c>
      <c r="S41" s="18"/>
      <c r="T41" s="1">
        <v>80</v>
      </c>
      <c r="U41" s="1">
        <v>82</v>
      </c>
      <c r="V41" s="1">
        <v>75</v>
      </c>
      <c r="W41" s="1">
        <f t="shared" si="11"/>
        <v>84</v>
      </c>
      <c r="X41" s="1"/>
      <c r="Y41" s="1"/>
      <c r="Z41" s="1"/>
      <c r="AA41" s="1"/>
      <c r="AB41" s="1"/>
      <c r="AC41" s="1"/>
      <c r="AD41" s="1"/>
      <c r="AE41" s="18"/>
      <c r="AF41" s="1">
        <v>74</v>
      </c>
      <c r="AG41" s="1">
        <f t="shared" si="12"/>
        <v>87</v>
      </c>
      <c r="AH41" s="1">
        <f t="shared" si="13"/>
        <v>87</v>
      </c>
      <c r="AI41" s="1">
        <f t="shared" si="14"/>
        <v>79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45820</v>
      </c>
      <c r="C42" s="19" t="s">
        <v>145</v>
      </c>
      <c r="D42" s="18"/>
      <c r="E42" s="19">
        <f t="shared" si="0"/>
        <v>89</v>
      </c>
      <c r="F42" s="19" t="str">
        <f t="shared" si="1"/>
        <v>A</v>
      </c>
      <c r="G42" s="19">
        <f>IF((COUNTA(T12:AC12)&gt;0),(ROUND((AVERAGE(T42:AD42)),0)),"")</f>
        <v>89</v>
      </c>
      <c r="H42" s="19" t="str">
        <f t="shared" si="2"/>
        <v>A</v>
      </c>
      <c r="I42" s="35">
        <v>1</v>
      </c>
      <c r="J42" s="19" t="str">
        <f t="shared" si="3"/>
        <v>Memiliki kemampuan dalam mangidentifikasi tembang pangkur, menganalisis unsur pembangun cerkak, menyajikan pawarta, mendiskripsikan rumah adat jawa dan menulis Aksara Jawa.</v>
      </c>
      <c r="K42" s="19">
        <f t="shared" si="4"/>
        <v>85.75</v>
      </c>
      <c r="L42" s="19" t="str">
        <f t="shared" si="5"/>
        <v>A</v>
      </c>
      <c r="M42" s="19">
        <f t="shared" si="6"/>
        <v>85.75</v>
      </c>
      <c r="N42" s="19" t="str">
        <f t="shared" si="7"/>
        <v>A</v>
      </c>
      <c r="O42" s="35">
        <v>1</v>
      </c>
      <c r="P42" s="19" t="str">
        <f t="shared" si="8"/>
        <v>sangat trampil dalam mangidentifikasi tembang pangkur, menganalisis unsur pembangun cerkak, menyajikan pawarta, mendiskripsikan rumah adat jawa dan menulis Aksara Jawa.</v>
      </c>
      <c r="Q42" s="19" t="str">
        <f t="shared" si="9"/>
        <v>B</v>
      </c>
      <c r="R42" s="19" t="str">
        <f t="shared" si="10"/>
        <v>B</v>
      </c>
      <c r="S42" s="18"/>
      <c r="T42" s="1">
        <v>88</v>
      </c>
      <c r="U42" s="1">
        <v>88</v>
      </c>
      <c r="V42" s="1">
        <v>86</v>
      </c>
      <c r="W42" s="1">
        <f t="shared" si="11"/>
        <v>92</v>
      </c>
      <c r="X42" s="1"/>
      <c r="Y42" s="1"/>
      <c r="Z42" s="1"/>
      <c r="AA42" s="1"/>
      <c r="AB42" s="1"/>
      <c r="AC42" s="1"/>
      <c r="AD42" s="1"/>
      <c r="AE42" s="18"/>
      <c r="AF42" s="1">
        <v>75</v>
      </c>
      <c r="AG42" s="1">
        <f t="shared" si="12"/>
        <v>93</v>
      </c>
      <c r="AH42" s="1">
        <f t="shared" si="13"/>
        <v>95</v>
      </c>
      <c r="AI42" s="1">
        <f t="shared" si="14"/>
        <v>80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45836</v>
      </c>
      <c r="C43" s="19" t="s">
        <v>146</v>
      </c>
      <c r="D43" s="18"/>
      <c r="E43" s="19">
        <f t="shared" si="0"/>
        <v>89</v>
      </c>
      <c r="F43" s="19" t="str">
        <f t="shared" si="1"/>
        <v>A</v>
      </c>
      <c r="G43" s="19">
        <f>IF((COUNTA(T12:AC12)&gt;0),(ROUND((AVERAGE(T43:AD43)),0)),"")</f>
        <v>89</v>
      </c>
      <c r="H43" s="19" t="str">
        <f t="shared" si="2"/>
        <v>A</v>
      </c>
      <c r="I43" s="35">
        <v>1</v>
      </c>
      <c r="J43" s="19" t="str">
        <f t="shared" si="3"/>
        <v>Memiliki kemampuan dalam mangidentifikasi tembang pangkur, menganalisis unsur pembangun cerkak, menyajikan pawarta, mendiskripsikan rumah adat jawa dan menulis Aksara Jawa.</v>
      </c>
      <c r="K43" s="19">
        <f t="shared" si="4"/>
        <v>90</v>
      </c>
      <c r="L43" s="19" t="str">
        <f t="shared" si="5"/>
        <v>A</v>
      </c>
      <c r="M43" s="19">
        <f t="shared" si="6"/>
        <v>90</v>
      </c>
      <c r="N43" s="19" t="str">
        <f t="shared" si="7"/>
        <v>A</v>
      </c>
      <c r="O43" s="35">
        <v>1</v>
      </c>
      <c r="P43" s="19" t="str">
        <f t="shared" si="8"/>
        <v>sangat trampil dalam mangidentifikasi tembang pangkur, menganalisis unsur pembangun cerkak, menyajikan pawarta, mendiskripsikan rumah adat jawa dan menulis Aksara Jawa.</v>
      </c>
      <c r="Q43" s="19" t="str">
        <f t="shared" si="9"/>
        <v>B</v>
      </c>
      <c r="R43" s="19" t="str">
        <f t="shared" si="10"/>
        <v>B</v>
      </c>
      <c r="S43" s="18"/>
      <c r="T43" s="1">
        <v>88</v>
      </c>
      <c r="U43" s="1">
        <v>96</v>
      </c>
      <c r="V43" s="1">
        <v>80</v>
      </c>
      <c r="W43" s="1">
        <f t="shared" si="11"/>
        <v>92</v>
      </c>
      <c r="X43" s="1"/>
      <c r="Y43" s="1"/>
      <c r="Z43" s="1"/>
      <c r="AA43" s="1"/>
      <c r="AB43" s="1"/>
      <c r="AC43" s="1"/>
      <c r="AD43" s="1"/>
      <c r="AE43" s="18"/>
      <c r="AF43" s="1">
        <v>78</v>
      </c>
      <c r="AG43" s="1">
        <v>89</v>
      </c>
      <c r="AH43" s="1">
        <f t="shared" si="13"/>
        <v>95</v>
      </c>
      <c r="AI43" s="1">
        <v>98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45852</v>
      </c>
      <c r="C44" s="19" t="s">
        <v>147</v>
      </c>
      <c r="D44" s="18"/>
      <c r="E44" s="19">
        <f t="shared" si="0"/>
        <v>81</v>
      </c>
      <c r="F44" s="19" t="str">
        <f t="shared" si="1"/>
        <v>B</v>
      </c>
      <c r="G44" s="19">
        <f>IF((COUNTA(T12:AC12)&gt;0),(ROUND((AVERAGE(T44:AD44)),0)),"")</f>
        <v>81</v>
      </c>
      <c r="H44" s="19" t="str">
        <f t="shared" si="2"/>
        <v>B</v>
      </c>
      <c r="I44" s="35">
        <v>2</v>
      </c>
      <c r="J44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44" s="19">
        <f t="shared" si="4"/>
        <v>87.75</v>
      </c>
      <c r="L44" s="19" t="str">
        <f t="shared" si="5"/>
        <v>A</v>
      </c>
      <c r="M44" s="19">
        <f t="shared" si="6"/>
        <v>87.75</v>
      </c>
      <c r="N44" s="19" t="str">
        <f t="shared" si="7"/>
        <v>A</v>
      </c>
      <c r="O44" s="35">
        <v>1</v>
      </c>
      <c r="P44" s="19" t="str">
        <f t="shared" si="8"/>
        <v>sangat trampil dalam mangidentifikasi tembang pangkur, menganalisis unsur pembangun cerkak, menyajikan pawarta, mendiskripsikan rumah adat jawa dan menulis Aksara Jawa.</v>
      </c>
      <c r="Q44" s="19" t="str">
        <f t="shared" si="9"/>
        <v>B</v>
      </c>
      <c r="R44" s="19" t="str">
        <f t="shared" si="10"/>
        <v>B</v>
      </c>
      <c r="S44" s="18"/>
      <c r="T44" s="1">
        <v>80</v>
      </c>
      <c r="U44" s="1">
        <v>78</v>
      </c>
      <c r="V44" s="1">
        <v>81</v>
      </c>
      <c r="W44" s="1">
        <f t="shared" si="11"/>
        <v>84</v>
      </c>
      <c r="X44" s="1"/>
      <c r="Y44" s="1"/>
      <c r="Z44" s="1"/>
      <c r="AA44" s="1"/>
      <c r="AB44" s="1"/>
      <c r="AC44" s="1"/>
      <c r="AD44" s="1"/>
      <c r="AE44" s="18"/>
      <c r="AF44" s="1">
        <v>88</v>
      </c>
      <c r="AG44" s="1">
        <f t="shared" si="12"/>
        <v>83</v>
      </c>
      <c r="AH44" s="1">
        <f t="shared" si="13"/>
        <v>87</v>
      </c>
      <c r="AI44" s="1">
        <f t="shared" si="14"/>
        <v>93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45868</v>
      </c>
      <c r="C45" s="19" t="s">
        <v>148</v>
      </c>
      <c r="D45" s="18"/>
      <c r="E45" s="19">
        <f t="shared" si="0"/>
        <v>81</v>
      </c>
      <c r="F45" s="19" t="str">
        <f t="shared" si="1"/>
        <v>B</v>
      </c>
      <c r="G45" s="19">
        <f>IF((COUNTA(T12:AC12)&gt;0),(ROUND((AVERAGE(T45:AD45)),0)),"")</f>
        <v>81</v>
      </c>
      <c r="H45" s="19" t="str">
        <f t="shared" si="2"/>
        <v>B</v>
      </c>
      <c r="I45" s="35">
        <v>2</v>
      </c>
      <c r="J45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45" s="19">
        <f t="shared" si="4"/>
        <v>86.25</v>
      </c>
      <c r="L45" s="19" t="str">
        <f t="shared" si="5"/>
        <v>A</v>
      </c>
      <c r="M45" s="19">
        <f t="shared" si="6"/>
        <v>86.25</v>
      </c>
      <c r="N45" s="19" t="str">
        <f t="shared" si="7"/>
        <v>A</v>
      </c>
      <c r="O45" s="35">
        <v>1</v>
      </c>
      <c r="P45" s="19" t="str">
        <f t="shared" si="8"/>
        <v>sangat trampil dalam mangidentifikasi tembang pangkur, menganalisis unsur pembangun cerkak, menyajikan pawarta, mendiskripsikan rumah adat jawa dan menulis Aksara Jawa.</v>
      </c>
      <c r="Q45" s="19" t="str">
        <f t="shared" si="9"/>
        <v>B</v>
      </c>
      <c r="R45" s="19" t="str">
        <f t="shared" si="10"/>
        <v>B</v>
      </c>
      <c r="S45" s="18"/>
      <c r="T45" s="1">
        <v>80</v>
      </c>
      <c r="U45" s="1">
        <v>82</v>
      </c>
      <c r="V45" s="1">
        <v>78</v>
      </c>
      <c r="W45" s="1">
        <f t="shared" si="11"/>
        <v>84</v>
      </c>
      <c r="X45" s="1"/>
      <c r="Y45" s="1"/>
      <c r="Z45" s="1"/>
      <c r="AA45" s="1"/>
      <c r="AB45" s="1"/>
      <c r="AC45" s="1"/>
      <c r="AD45" s="1"/>
      <c r="AE45" s="18"/>
      <c r="AF45" s="1">
        <v>83</v>
      </c>
      <c r="AG45" s="1">
        <f t="shared" si="12"/>
        <v>87</v>
      </c>
      <c r="AH45" s="1">
        <f t="shared" si="13"/>
        <v>87</v>
      </c>
      <c r="AI45" s="1">
        <f t="shared" si="14"/>
        <v>88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45884</v>
      </c>
      <c r="C46" s="19" t="s">
        <v>149</v>
      </c>
      <c r="D46" s="18"/>
      <c r="E46" s="19">
        <f t="shared" si="0"/>
        <v>83</v>
      </c>
      <c r="F46" s="19" t="str">
        <f t="shared" si="1"/>
        <v>B</v>
      </c>
      <c r="G46" s="19">
        <f>IF((COUNTA(T12:AC12)&gt;0),(ROUND((AVERAGE(T46:AD46)),0)),"")</f>
        <v>83</v>
      </c>
      <c r="H46" s="19" t="str">
        <f t="shared" si="2"/>
        <v>B</v>
      </c>
      <c r="I46" s="35">
        <v>2</v>
      </c>
      <c r="J46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46" s="19">
        <f t="shared" si="4"/>
        <v>83.25</v>
      </c>
      <c r="L46" s="19" t="str">
        <f t="shared" si="5"/>
        <v>B</v>
      </c>
      <c r="M46" s="19">
        <f t="shared" si="6"/>
        <v>83.25</v>
      </c>
      <c r="N46" s="19" t="str">
        <f t="shared" si="7"/>
        <v>B</v>
      </c>
      <c r="O46" s="35">
        <v>2</v>
      </c>
      <c r="P46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46" s="19" t="str">
        <f t="shared" si="9"/>
        <v>B</v>
      </c>
      <c r="R46" s="19" t="str">
        <f t="shared" si="10"/>
        <v>B</v>
      </c>
      <c r="S46" s="18"/>
      <c r="T46" s="1">
        <v>86</v>
      </c>
      <c r="U46" s="1">
        <v>70</v>
      </c>
      <c r="V46" s="1">
        <v>87</v>
      </c>
      <c r="W46" s="1">
        <f t="shared" si="11"/>
        <v>90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f t="shared" si="12"/>
        <v>75</v>
      </c>
      <c r="AH46" s="1">
        <f t="shared" si="13"/>
        <v>93</v>
      </c>
      <c r="AI46" s="1">
        <f t="shared" si="14"/>
        <v>85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6" t="s">
        <v>101</v>
      </c>
      <c r="H52" s="76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6" t="s">
        <v>104</v>
      </c>
      <c r="H53" s="76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6" t="s">
        <v>106</v>
      </c>
      <c r="H54" s="76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6" t="s">
        <v>107</v>
      </c>
      <c r="H55" s="76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2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G17:FG18"/>
    <mergeCell ref="FG19:FG20"/>
    <mergeCell ref="FG15:FG16"/>
    <mergeCell ref="AJ9:AJ10"/>
    <mergeCell ref="AK9:AK10"/>
    <mergeCell ref="FG11:FI11"/>
    <mergeCell ref="FG13:FG14"/>
    <mergeCell ref="FC11:FE11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983" priority="1" operator="lessThan">
      <formula>$C$4</formula>
    </cfRule>
  </conditionalFormatting>
  <conditionalFormatting sqref="E12">
    <cfRule type="cellIs" dxfId="982" priority="2" operator="lessThan">
      <formula>$C$4</formula>
    </cfRule>
  </conditionalFormatting>
  <conditionalFormatting sqref="E13">
    <cfRule type="cellIs" dxfId="981" priority="3" operator="lessThan">
      <formula>$C$4</formula>
    </cfRule>
  </conditionalFormatting>
  <conditionalFormatting sqref="E14">
    <cfRule type="cellIs" dxfId="980" priority="4" operator="lessThan">
      <formula>$C$4</formula>
    </cfRule>
  </conditionalFormatting>
  <conditionalFormatting sqref="E15">
    <cfRule type="cellIs" dxfId="979" priority="5" operator="lessThan">
      <formula>$C$4</formula>
    </cfRule>
  </conditionalFormatting>
  <conditionalFormatting sqref="E16">
    <cfRule type="cellIs" dxfId="978" priority="6" operator="lessThan">
      <formula>$C$4</formula>
    </cfRule>
  </conditionalFormatting>
  <conditionalFormatting sqref="E17">
    <cfRule type="cellIs" dxfId="977" priority="7" operator="lessThan">
      <formula>$C$4</formula>
    </cfRule>
  </conditionalFormatting>
  <conditionalFormatting sqref="E18">
    <cfRule type="cellIs" dxfId="976" priority="8" operator="lessThan">
      <formula>$C$4</formula>
    </cfRule>
  </conditionalFormatting>
  <conditionalFormatting sqref="E19">
    <cfRule type="cellIs" dxfId="975" priority="9" operator="lessThan">
      <formula>$C$4</formula>
    </cfRule>
  </conditionalFormatting>
  <conditionalFormatting sqref="E20">
    <cfRule type="cellIs" dxfId="974" priority="10" operator="lessThan">
      <formula>$C$4</formula>
    </cfRule>
  </conditionalFormatting>
  <conditionalFormatting sqref="E21">
    <cfRule type="cellIs" dxfId="973" priority="11" operator="lessThan">
      <formula>$C$4</formula>
    </cfRule>
  </conditionalFormatting>
  <conditionalFormatting sqref="E22">
    <cfRule type="cellIs" dxfId="972" priority="12" operator="lessThan">
      <formula>$C$4</formula>
    </cfRule>
  </conditionalFormatting>
  <conditionalFormatting sqref="E23">
    <cfRule type="cellIs" dxfId="971" priority="13" operator="lessThan">
      <formula>$C$4</formula>
    </cfRule>
  </conditionalFormatting>
  <conditionalFormatting sqref="E24">
    <cfRule type="cellIs" dxfId="970" priority="14" operator="lessThan">
      <formula>$C$4</formula>
    </cfRule>
  </conditionalFormatting>
  <conditionalFormatting sqref="E25">
    <cfRule type="cellIs" dxfId="969" priority="15" operator="lessThan">
      <formula>$C$4</formula>
    </cfRule>
  </conditionalFormatting>
  <conditionalFormatting sqref="E26">
    <cfRule type="cellIs" dxfId="968" priority="16" operator="lessThan">
      <formula>$C$4</formula>
    </cfRule>
  </conditionalFormatting>
  <conditionalFormatting sqref="E27">
    <cfRule type="cellIs" dxfId="967" priority="17" operator="lessThan">
      <formula>$C$4</formula>
    </cfRule>
  </conditionalFormatting>
  <conditionalFormatting sqref="E28">
    <cfRule type="cellIs" dxfId="966" priority="18" operator="lessThan">
      <formula>$C$4</formula>
    </cfRule>
  </conditionalFormatting>
  <conditionalFormatting sqref="E29">
    <cfRule type="cellIs" dxfId="965" priority="19" operator="lessThan">
      <formula>$C$4</formula>
    </cfRule>
  </conditionalFormatting>
  <conditionalFormatting sqref="E30">
    <cfRule type="cellIs" dxfId="964" priority="20" operator="lessThan">
      <formula>$C$4</formula>
    </cfRule>
  </conditionalFormatting>
  <conditionalFormatting sqref="E31">
    <cfRule type="cellIs" dxfId="963" priority="21" operator="lessThan">
      <formula>$C$4</formula>
    </cfRule>
  </conditionalFormatting>
  <conditionalFormatting sqref="E32">
    <cfRule type="cellIs" dxfId="962" priority="22" operator="lessThan">
      <formula>$C$4</formula>
    </cfRule>
  </conditionalFormatting>
  <conditionalFormatting sqref="E33">
    <cfRule type="cellIs" dxfId="961" priority="23" operator="lessThan">
      <formula>$C$4</formula>
    </cfRule>
  </conditionalFormatting>
  <conditionalFormatting sqref="E34">
    <cfRule type="cellIs" dxfId="960" priority="24" operator="lessThan">
      <formula>$C$4</formula>
    </cfRule>
  </conditionalFormatting>
  <conditionalFormatting sqref="E35">
    <cfRule type="cellIs" dxfId="959" priority="25" operator="lessThan">
      <formula>$C$4</formula>
    </cfRule>
  </conditionalFormatting>
  <conditionalFormatting sqref="E36">
    <cfRule type="cellIs" dxfId="958" priority="26" operator="lessThan">
      <formula>$C$4</formula>
    </cfRule>
  </conditionalFormatting>
  <conditionalFormatting sqref="E37">
    <cfRule type="cellIs" dxfId="957" priority="27" operator="lessThan">
      <formula>$C$4</formula>
    </cfRule>
  </conditionalFormatting>
  <conditionalFormatting sqref="E38">
    <cfRule type="cellIs" dxfId="956" priority="28" operator="lessThan">
      <formula>$C$4</formula>
    </cfRule>
  </conditionalFormatting>
  <conditionalFormatting sqref="E39">
    <cfRule type="cellIs" dxfId="955" priority="29" operator="lessThan">
      <formula>$C$4</formula>
    </cfRule>
  </conditionalFormatting>
  <conditionalFormatting sqref="E40">
    <cfRule type="cellIs" dxfId="954" priority="30" operator="lessThan">
      <formula>$C$4</formula>
    </cfRule>
  </conditionalFormatting>
  <conditionalFormatting sqref="E41">
    <cfRule type="cellIs" dxfId="953" priority="31" operator="lessThan">
      <formula>$C$4</formula>
    </cfRule>
  </conditionalFormatting>
  <conditionalFormatting sqref="E42">
    <cfRule type="cellIs" dxfId="952" priority="32" operator="lessThan">
      <formula>$C$4</formula>
    </cfRule>
  </conditionalFormatting>
  <conditionalFormatting sqref="E43">
    <cfRule type="cellIs" dxfId="951" priority="33" operator="lessThan">
      <formula>$C$4</formula>
    </cfRule>
  </conditionalFormatting>
  <conditionalFormatting sqref="E44">
    <cfRule type="cellIs" dxfId="950" priority="34" operator="lessThan">
      <formula>$C$4</formula>
    </cfRule>
  </conditionalFormatting>
  <conditionalFormatting sqref="E45">
    <cfRule type="cellIs" dxfId="949" priority="35" operator="lessThan">
      <formula>$C$4</formula>
    </cfRule>
  </conditionalFormatting>
  <conditionalFormatting sqref="E46">
    <cfRule type="cellIs" dxfId="948" priority="36" operator="lessThan">
      <formula>$C$4</formula>
    </cfRule>
  </conditionalFormatting>
  <conditionalFormatting sqref="E47">
    <cfRule type="cellIs" dxfId="947" priority="37" operator="lessThan">
      <formula>$C$4</formula>
    </cfRule>
  </conditionalFormatting>
  <conditionalFormatting sqref="E48">
    <cfRule type="cellIs" dxfId="946" priority="38" operator="lessThan">
      <formula>$C$4</formula>
    </cfRule>
  </conditionalFormatting>
  <conditionalFormatting sqref="E49">
    <cfRule type="cellIs" dxfId="945" priority="39" operator="lessThan">
      <formula>$C$4</formula>
    </cfRule>
  </conditionalFormatting>
  <conditionalFormatting sqref="E50">
    <cfRule type="cellIs" dxfId="944" priority="40" operator="lessThan">
      <formula>$C$4</formula>
    </cfRule>
  </conditionalFormatting>
  <conditionalFormatting sqref="G11">
    <cfRule type="cellIs" dxfId="943" priority="41" operator="lessThan">
      <formula>$C$4</formula>
    </cfRule>
  </conditionalFormatting>
  <conditionalFormatting sqref="G12">
    <cfRule type="cellIs" dxfId="942" priority="42" operator="lessThan">
      <formula>$C$4</formula>
    </cfRule>
  </conditionalFormatting>
  <conditionalFormatting sqref="G13">
    <cfRule type="cellIs" dxfId="941" priority="43" operator="lessThan">
      <formula>$C$4</formula>
    </cfRule>
  </conditionalFormatting>
  <conditionalFormatting sqref="G14">
    <cfRule type="cellIs" dxfId="940" priority="44" operator="lessThan">
      <formula>$C$4</formula>
    </cfRule>
  </conditionalFormatting>
  <conditionalFormatting sqref="G15">
    <cfRule type="cellIs" dxfId="939" priority="45" operator="lessThan">
      <formula>$C$4</formula>
    </cfRule>
  </conditionalFormatting>
  <conditionalFormatting sqref="G16">
    <cfRule type="cellIs" dxfId="938" priority="46" operator="lessThan">
      <formula>$C$4</formula>
    </cfRule>
  </conditionalFormatting>
  <conditionalFormatting sqref="G17">
    <cfRule type="cellIs" dxfId="937" priority="47" operator="lessThan">
      <formula>$C$4</formula>
    </cfRule>
  </conditionalFormatting>
  <conditionalFormatting sqref="G18">
    <cfRule type="cellIs" dxfId="936" priority="48" operator="lessThan">
      <formula>$C$4</formula>
    </cfRule>
  </conditionalFormatting>
  <conditionalFormatting sqref="G19">
    <cfRule type="cellIs" dxfId="935" priority="49" operator="lessThan">
      <formula>$C$4</formula>
    </cfRule>
  </conditionalFormatting>
  <conditionalFormatting sqref="G20">
    <cfRule type="cellIs" dxfId="934" priority="50" operator="lessThan">
      <formula>$C$4</formula>
    </cfRule>
  </conditionalFormatting>
  <conditionalFormatting sqref="G21">
    <cfRule type="cellIs" dxfId="933" priority="51" operator="lessThan">
      <formula>$C$4</formula>
    </cfRule>
  </conditionalFormatting>
  <conditionalFormatting sqref="G22">
    <cfRule type="cellIs" dxfId="932" priority="52" operator="lessThan">
      <formula>$C$4</formula>
    </cfRule>
  </conditionalFormatting>
  <conditionalFormatting sqref="G23">
    <cfRule type="cellIs" dxfId="931" priority="53" operator="lessThan">
      <formula>$C$4</formula>
    </cfRule>
  </conditionalFormatting>
  <conditionalFormatting sqref="G24">
    <cfRule type="cellIs" dxfId="930" priority="54" operator="lessThan">
      <formula>$C$4</formula>
    </cfRule>
  </conditionalFormatting>
  <conditionalFormatting sqref="G25">
    <cfRule type="cellIs" dxfId="929" priority="55" operator="lessThan">
      <formula>$C$4</formula>
    </cfRule>
  </conditionalFormatting>
  <conditionalFormatting sqref="G26">
    <cfRule type="cellIs" dxfId="928" priority="56" operator="lessThan">
      <formula>$C$4</formula>
    </cfRule>
  </conditionalFormatting>
  <conditionalFormatting sqref="G27">
    <cfRule type="cellIs" dxfId="927" priority="57" operator="lessThan">
      <formula>$C$4</formula>
    </cfRule>
  </conditionalFormatting>
  <conditionalFormatting sqref="G28">
    <cfRule type="cellIs" dxfId="926" priority="58" operator="lessThan">
      <formula>$C$4</formula>
    </cfRule>
  </conditionalFormatting>
  <conditionalFormatting sqref="G29">
    <cfRule type="cellIs" dxfId="925" priority="59" operator="lessThan">
      <formula>$C$4</formula>
    </cfRule>
  </conditionalFormatting>
  <conditionalFormatting sqref="G30">
    <cfRule type="cellIs" dxfId="924" priority="60" operator="lessThan">
      <formula>$C$4</formula>
    </cfRule>
  </conditionalFormatting>
  <conditionalFormatting sqref="G31">
    <cfRule type="cellIs" dxfId="923" priority="61" operator="lessThan">
      <formula>$C$4</formula>
    </cfRule>
  </conditionalFormatting>
  <conditionalFormatting sqref="G32">
    <cfRule type="cellIs" dxfId="922" priority="62" operator="lessThan">
      <formula>$C$4</formula>
    </cfRule>
  </conditionalFormatting>
  <conditionalFormatting sqref="G33">
    <cfRule type="cellIs" dxfId="921" priority="63" operator="lessThan">
      <formula>$C$4</formula>
    </cfRule>
  </conditionalFormatting>
  <conditionalFormatting sqref="G34">
    <cfRule type="cellIs" dxfId="920" priority="64" operator="lessThan">
      <formula>$C$4</formula>
    </cfRule>
  </conditionalFormatting>
  <conditionalFormatting sqref="G35">
    <cfRule type="cellIs" dxfId="919" priority="65" operator="lessThan">
      <formula>$C$4</formula>
    </cfRule>
  </conditionalFormatting>
  <conditionalFormatting sqref="G36">
    <cfRule type="cellIs" dxfId="918" priority="66" operator="lessThan">
      <formula>$C$4</formula>
    </cfRule>
  </conditionalFormatting>
  <conditionalFormatting sqref="G37">
    <cfRule type="cellIs" dxfId="917" priority="67" operator="lessThan">
      <formula>$C$4</formula>
    </cfRule>
  </conditionalFormatting>
  <conditionalFormatting sqref="G38">
    <cfRule type="cellIs" dxfId="916" priority="68" operator="lessThan">
      <formula>$C$4</formula>
    </cfRule>
  </conditionalFormatting>
  <conditionalFormatting sqref="G39">
    <cfRule type="cellIs" dxfId="915" priority="69" operator="lessThan">
      <formula>$C$4</formula>
    </cfRule>
  </conditionalFormatting>
  <conditionalFormatting sqref="G40">
    <cfRule type="cellIs" dxfId="914" priority="70" operator="lessThan">
      <formula>$C$4</formula>
    </cfRule>
  </conditionalFormatting>
  <conditionalFormatting sqref="G41">
    <cfRule type="cellIs" dxfId="913" priority="71" operator="lessThan">
      <formula>$C$4</formula>
    </cfRule>
  </conditionalFormatting>
  <conditionalFormatting sqref="G42">
    <cfRule type="cellIs" dxfId="912" priority="72" operator="lessThan">
      <formula>$C$4</formula>
    </cfRule>
  </conditionalFormatting>
  <conditionalFormatting sqref="G43">
    <cfRule type="cellIs" dxfId="911" priority="73" operator="lessThan">
      <formula>$C$4</formula>
    </cfRule>
  </conditionalFormatting>
  <conditionalFormatting sqref="G44">
    <cfRule type="cellIs" dxfId="910" priority="74" operator="lessThan">
      <formula>$C$4</formula>
    </cfRule>
  </conditionalFormatting>
  <conditionalFormatting sqref="G45">
    <cfRule type="cellIs" dxfId="909" priority="75" operator="lessThan">
      <formula>$C$4</formula>
    </cfRule>
  </conditionalFormatting>
  <conditionalFormatting sqref="G46">
    <cfRule type="cellIs" dxfId="908" priority="76" operator="lessThan">
      <formula>$C$4</formula>
    </cfRule>
  </conditionalFormatting>
  <conditionalFormatting sqref="G47">
    <cfRule type="cellIs" dxfId="907" priority="77" operator="lessThan">
      <formula>$C$4</formula>
    </cfRule>
  </conditionalFormatting>
  <conditionalFormatting sqref="G48">
    <cfRule type="cellIs" dxfId="906" priority="78" operator="lessThan">
      <formula>$C$4</formula>
    </cfRule>
  </conditionalFormatting>
  <conditionalFormatting sqref="G49">
    <cfRule type="cellIs" dxfId="905" priority="79" operator="lessThan">
      <formula>$C$4</formula>
    </cfRule>
  </conditionalFormatting>
  <conditionalFormatting sqref="G50">
    <cfRule type="cellIs" dxfId="904" priority="80" operator="lessThan">
      <formula>$C$4</formula>
    </cfRule>
  </conditionalFormatting>
  <conditionalFormatting sqref="K11">
    <cfRule type="cellIs" dxfId="903" priority="81" operator="lessThan">
      <formula>$C$4</formula>
    </cfRule>
  </conditionalFormatting>
  <conditionalFormatting sqref="K12">
    <cfRule type="cellIs" dxfId="902" priority="82" operator="lessThan">
      <formula>$C$4</formula>
    </cfRule>
  </conditionalFormatting>
  <conditionalFormatting sqref="K13">
    <cfRule type="cellIs" dxfId="901" priority="83" operator="lessThan">
      <formula>$C$4</formula>
    </cfRule>
  </conditionalFormatting>
  <conditionalFormatting sqref="K14">
    <cfRule type="cellIs" dxfId="900" priority="84" operator="lessThan">
      <formula>$C$4</formula>
    </cfRule>
  </conditionalFormatting>
  <conditionalFormatting sqref="K15">
    <cfRule type="cellIs" dxfId="899" priority="85" operator="lessThan">
      <formula>$C$4</formula>
    </cfRule>
  </conditionalFormatting>
  <conditionalFormatting sqref="K16">
    <cfRule type="cellIs" dxfId="898" priority="86" operator="lessThan">
      <formula>$C$4</formula>
    </cfRule>
  </conditionalFormatting>
  <conditionalFormatting sqref="K17">
    <cfRule type="cellIs" dxfId="897" priority="87" operator="lessThan">
      <formula>$C$4</formula>
    </cfRule>
  </conditionalFormatting>
  <conditionalFormatting sqref="K18">
    <cfRule type="cellIs" dxfId="896" priority="88" operator="lessThan">
      <formula>$C$4</formula>
    </cfRule>
  </conditionalFormatting>
  <conditionalFormatting sqref="K19">
    <cfRule type="cellIs" dxfId="895" priority="89" operator="lessThan">
      <formula>$C$4</formula>
    </cfRule>
  </conditionalFormatting>
  <conditionalFormatting sqref="K20">
    <cfRule type="cellIs" dxfId="894" priority="90" operator="lessThan">
      <formula>$C$4</formula>
    </cfRule>
  </conditionalFormatting>
  <conditionalFormatting sqref="K21">
    <cfRule type="cellIs" dxfId="893" priority="91" operator="lessThan">
      <formula>$C$4</formula>
    </cfRule>
  </conditionalFormatting>
  <conditionalFormatting sqref="K22">
    <cfRule type="cellIs" dxfId="892" priority="92" operator="lessThan">
      <formula>$C$4</formula>
    </cfRule>
  </conditionalFormatting>
  <conditionalFormatting sqref="K23">
    <cfRule type="cellIs" dxfId="891" priority="93" operator="lessThan">
      <formula>$C$4</formula>
    </cfRule>
  </conditionalFormatting>
  <conditionalFormatting sqref="K24">
    <cfRule type="cellIs" dxfId="890" priority="94" operator="lessThan">
      <formula>$C$4</formula>
    </cfRule>
  </conditionalFormatting>
  <conditionalFormatting sqref="K25">
    <cfRule type="cellIs" dxfId="889" priority="95" operator="lessThan">
      <formula>$C$4</formula>
    </cfRule>
  </conditionalFormatting>
  <conditionalFormatting sqref="K26">
    <cfRule type="cellIs" dxfId="888" priority="96" operator="lessThan">
      <formula>$C$4</formula>
    </cfRule>
  </conditionalFormatting>
  <conditionalFormatting sqref="K27">
    <cfRule type="cellIs" dxfId="887" priority="97" operator="lessThan">
      <formula>$C$4</formula>
    </cfRule>
  </conditionalFormatting>
  <conditionalFormatting sqref="K28">
    <cfRule type="cellIs" dxfId="886" priority="98" operator="lessThan">
      <formula>$C$4</formula>
    </cfRule>
  </conditionalFormatting>
  <conditionalFormatting sqref="K29">
    <cfRule type="cellIs" dxfId="885" priority="99" operator="lessThan">
      <formula>$C$4</formula>
    </cfRule>
  </conditionalFormatting>
  <conditionalFormatting sqref="K30">
    <cfRule type="cellIs" dxfId="884" priority="100" operator="lessThan">
      <formula>$C$4</formula>
    </cfRule>
  </conditionalFormatting>
  <conditionalFormatting sqref="K31">
    <cfRule type="cellIs" dxfId="883" priority="101" operator="lessThan">
      <formula>$C$4</formula>
    </cfRule>
  </conditionalFormatting>
  <conditionalFormatting sqref="K32">
    <cfRule type="cellIs" dxfId="882" priority="102" operator="lessThan">
      <formula>$C$4</formula>
    </cfRule>
  </conditionalFormatting>
  <conditionalFormatting sqref="K33">
    <cfRule type="cellIs" dxfId="881" priority="103" operator="lessThan">
      <formula>$C$4</formula>
    </cfRule>
  </conditionalFormatting>
  <conditionalFormatting sqref="K34">
    <cfRule type="cellIs" dxfId="880" priority="104" operator="lessThan">
      <formula>$C$4</formula>
    </cfRule>
  </conditionalFormatting>
  <conditionalFormatting sqref="K35">
    <cfRule type="cellIs" dxfId="879" priority="105" operator="lessThan">
      <formula>$C$4</formula>
    </cfRule>
  </conditionalFormatting>
  <conditionalFormatting sqref="K36">
    <cfRule type="cellIs" dxfId="878" priority="106" operator="lessThan">
      <formula>$C$4</formula>
    </cfRule>
  </conditionalFormatting>
  <conditionalFormatting sqref="K37">
    <cfRule type="cellIs" dxfId="877" priority="107" operator="lessThan">
      <formula>$C$4</formula>
    </cfRule>
  </conditionalFormatting>
  <conditionalFormatting sqref="K38">
    <cfRule type="cellIs" dxfId="876" priority="108" operator="lessThan">
      <formula>$C$4</formula>
    </cfRule>
  </conditionalFormatting>
  <conditionalFormatting sqref="K39">
    <cfRule type="cellIs" dxfId="875" priority="109" operator="lessThan">
      <formula>$C$4</formula>
    </cfRule>
  </conditionalFormatting>
  <conditionalFormatting sqref="K40">
    <cfRule type="cellIs" dxfId="874" priority="110" operator="lessThan">
      <formula>$C$4</formula>
    </cfRule>
  </conditionalFormatting>
  <conditionalFormatting sqref="K41">
    <cfRule type="cellIs" dxfId="873" priority="111" operator="lessThan">
      <formula>$C$4</formula>
    </cfRule>
  </conditionalFormatting>
  <conditionalFormatting sqref="K42">
    <cfRule type="cellIs" dxfId="872" priority="112" operator="lessThan">
      <formula>$C$4</formula>
    </cfRule>
  </conditionalFormatting>
  <conditionalFormatting sqref="K43">
    <cfRule type="cellIs" dxfId="871" priority="113" operator="lessThan">
      <formula>$C$4</formula>
    </cfRule>
  </conditionalFormatting>
  <conditionalFormatting sqref="K44">
    <cfRule type="cellIs" dxfId="870" priority="114" operator="lessThan">
      <formula>$C$4</formula>
    </cfRule>
  </conditionalFormatting>
  <conditionalFormatting sqref="K45">
    <cfRule type="cellIs" dxfId="869" priority="115" operator="lessThan">
      <formula>$C$4</formula>
    </cfRule>
  </conditionalFormatting>
  <conditionalFormatting sqref="K46">
    <cfRule type="cellIs" dxfId="868" priority="116" operator="lessThan">
      <formula>$C$4</formula>
    </cfRule>
  </conditionalFormatting>
  <conditionalFormatting sqref="K47">
    <cfRule type="cellIs" dxfId="867" priority="117" operator="lessThan">
      <formula>$C$4</formula>
    </cfRule>
  </conditionalFormatting>
  <conditionalFormatting sqref="K48">
    <cfRule type="cellIs" dxfId="866" priority="118" operator="lessThan">
      <formula>$C$4</formula>
    </cfRule>
  </conditionalFormatting>
  <conditionalFormatting sqref="K49">
    <cfRule type="cellIs" dxfId="865" priority="119" operator="lessThan">
      <formula>$C$4</formula>
    </cfRule>
  </conditionalFormatting>
  <conditionalFormatting sqref="K50">
    <cfRule type="cellIs" dxfId="864" priority="120" operator="lessThan">
      <formula>$C$4</formula>
    </cfRule>
  </conditionalFormatting>
  <conditionalFormatting sqref="M11">
    <cfRule type="cellIs" dxfId="863" priority="121" operator="lessThan">
      <formula>$C$4</formula>
    </cfRule>
  </conditionalFormatting>
  <conditionalFormatting sqref="M12">
    <cfRule type="cellIs" dxfId="862" priority="122" operator="lessThan">
      <formula>$C$4</formula>
    </cfRule>
  </conditionalFormatting>
  <conditionalFormatting sqref="M13">
    <cfRule type="cellIs" dxfId="861" priority="123" operator="lessThan">
      <formula>$C$4</formula>
    </cfRule>
  </conditionalFormatting>
  <conditionalFormatting sqref="M14">
    <cfRule type="cellIs" dxfId="860" priority="124" operator="lessThan">
      <formula>$C$4</formula>
    </cfRule>
  </conditionalFormatting>
  <conditionalFormatting sqref="M15">
    <cfRule type="cellIs" dxfId="859" priority="125" operator="lessThan">
      <formula>$C$4</formula>
    </cfRule>
  </conditionalFormatting>
  <conditionalFormatting sqref="M16">
    <cfRule type="cellIs" dxfId="858" priority="126" operator="lessThan">
      <formula>$C$4</formula>
    </cfRule>
  </conditionalFormatting>
  <conditionalFormatting sqref="M17">
    <cfRule type="cellIs" dxfId="857" priority="127" operator="lessThan">
      <formula>$C$4</formula>
    </cfRule>
  </conditionalFormatting>
  <conditionalFormatting sqref="M18">
    <cfRule type="cellIs" dxfId="856" priority="128" operator="lessThan">
      <formula>$C$4</formula>
    </cfRule>
  </conditionalFormatting>
  <conditionalFormatting sqref="M19">
    <cfRule type="cellIs" dxfId="855" priority="129" operator="lessThan">
      <formula>$C$4</formula>
    </cfRule>
  </conditionalFormatting>
  <conditionalFormatting sqref="M20">
    <cfRule type="cellIs" dxfId="854" priority="130" operator="lessThan">
      <formula>$C$4</formula>
    </cfRule>
  </conditionalFormatting>
  <conditionalFormatting sqref="M21">
    <cfRule type="cellIs" dxfId="853" priority="131" operator="lessThan">
      <formula>$C$4</formula>
    </cfRule>
  </conditionalFormatting>
  <conditionalFormatting sqref="M22">
    <cfRule type="cellIs" dxfId="852" priority="132" operator="lessThan">
      <formula>$C$4</formula>
    </cfRule>
  </conditionalFormatting>
  <conditionalFormatting sqref="M23">
    <cfRule type="cellIs" dxfId="851" priority="133" operator="lessThan">
      <formula>$C$4</formula>
    </cfRule>
  </conditionalFormatting>
  <conditionalFormatting sqref="M24">
    <cfRule type="cellIs" dxfId="850" priority="134" operator="lessThan">
      <formula>$C$4</formula>
    </cfRule>
  </conditionalFormatting>
  <conditionalFormatting sqref="M25">
    <cfRule type="cellIs" dxfId="849" priority="135" operator="lessThan">
      <formula>$C$4</formula>
    </cfRule>
  </conditionalFormatting>
  <conditionalFormatting sqref="M26">
    <cfRule type="cellIs" dxfId="848" priority="136" operator="lessThan">
      <formula>$C$4</formula>
    </cfRule>
  </conditionalFormatting>
  <conditionalFormatting sqref="M27">
    <cfRule type="cellIs" dxfId="847" priority="137" operator="lessThan">
      <formula>$C$4</formula>
    </cfRule>
  </conditionalFormatting>
  <conditionalFormatting sqref="M28">
    <cfRule type="cellIs" dxfId="846" priority="138" operator="lessThan">
      <formula>$C$4</formula>
    </cfRule>
  </conditionalFormatting>
  <conditionalFormatting sqref="M29">
    <cfRule type="cellIs" dxfId="845" priority="139" operator="lessThan">
      <formula>$C$4</formula>
    </cfRule>
  </conditionalFormatting>
  <conditionalFormatting sqref="M30">
    <cfRule type="cellIs" dxfId="844" priority="140" operator="lessThan">
      <formula>$C$4</formula>
    </cfRule>
  </conditionalFormatting>
  <conditionalFormatting sqref="M31">
    <cfRule type="cellIs" dxfId="843" priority="141" operator="lessThan">
      <formula>$C$4</formula>
    </cfRule>
  </conditionalFormatting>
  <conditionalFormatting sqref="M32">
    <cfRule type="cellIs" dxfId="842" priority="142" operator="lessThan">
      <formula>$C$4</formula>
    </cfRule>
  </conditionalFormatting>
  <conditionalFormatting sqref="M33">
    <cfRule type="cellIs" dxfId="841" priority="143" operator="lessThan">
      <formula>$C$4</formula>
    </cfRule>
  </conditionalFormatting>
  <conditionalFormatting sqref="M34">
    <cfRule type="cellIs" dxfId="840" priority="144" operator="lessThan">
      <formula>$C$4</formula>
    </cfRule>
  </conditionalFormatting>
  <conditionalFormatting sqref="M35">
    <cfRule type="cellIs" dxfId="839" priority="145" operator="lessThan">
      <formula>$C$4</formula>
    </cfRule>
  </conditionalFormatting>
  <conditionalFormatting sqref="M36">
    <cfRule type="cellIs" dxfId="838" priority="146" operator="lessThan">
      <formula>$C$4</formula>
    </cfRule>
  </conditionalFormatting>
  <conditionalFormatting sqref="M37">
    <cfRule type="cellIs" dxfId="837" priority="147" operator="lessThan">
      <formula>$C$4</formula>
    </cfRule>
  </conditionalFormatting>
  <conditionalFormatting sqref="M38">
    <cfRule type="cellIs" dxfId="836" priority="148" operator="lessThan">
      <formula>$C$4</formula>
    </cfRule>
  </conditionalFormatting>
  <conditionalFormatting sqref="M39">
    <cfRule type="cellIs" dxfId="835" priority="149" operator="lessThan">
      <formula>$C$4</formula>
    </cfRule>
  </conditionalFormatting>
  <conditionalFormatting sqref="M40">
    <cfRule type="cellIs" dxfId="834" priority="150" operator="lessThan">
      <formula>$C$4</formula>
    </cfRule>
  </conditionalFormatting>
  <conditionalFormatting sqref="M41">
    <cfRule type="cellIs" dxfId="833" priority="151" operator="lessThan">
      <formula>$C$4</formula>
    </cfRule>
  </conditionalFormatting>
  <conditionalFormatting sqref="M42">
    <cfRule type="cellIs" dxfId="832" priority="152" operator="lessThan">
      <formula>$C$4</formula>
    </cfRule>
  </conditionalFormatting>
  <conditionalFormatting sqref="M43">
    <cfRule type="cellIs" dxfId="831" priority="153" operator="lessThan">
      <formula>$C$4</formula>
    </cfRule>
  </conditionalFormatting>
  <conditionalFormatting sqref="M44">
    <cfRule type="cellIs" dxfId="830" priority="154" operator="lessThan">
      <formula>$C$4</formula>
    </cfRule>
  </conditionalFormatting>
  <conditionalFormatting sqref="M45">
    <cfRule type="cellIs" dxfId="829" priority="155" operator="lessThan">
      <formula>$C$4</formula>
    </cfRule>
  </conditionalFormatting>
  <conditionalFormatting sqref="M46">
    <cfRule type="cellIs" dxfId="828" priority="156" operator="lessThan">
      <formula>$C$4</formula>
    </cfRule>
  </conditionalFormatting>
  <conditionalFormatting sqref="M47">
    <cfRule type="cellIs" dxfId="827" priority="157" operator="lessThan">
      <formula>$C$4</formula>
    </cfRule>
  </conditionalFormatting>
  <conditionalFormatting sqref="M48">
    <cfRule type="cellIs" dxfId="826" priority="158" operator="lessThan">
      <formula>$C$4</formula>
    </cfRule>
  </conditionalFormatting>
  <conditionalFormatting sqref="M49">
    <cfRule type="cellIs" dxfId="825" priority="159" operator="lessThan">
      <formula>$C$4</formula>
    </cfRule>
  </conditionalFormatting>
  <conditionalFormatting sqref="M50">
    <cfRule type="cellIs" dxfId="824" priority="160" operator="lessThan">
      <formula>$C$4</formula>
    </cfRule>
  </conditionalFormatting>
  <conditionalFormatting sqref="K52">
    <cfRule type="cellIs" dxfId="823" priority="161" operator="lessThan">
      <formula>$C$4</formula>
    </cfRule>
  </conditionalFormatting>
  <conditionalFormatting sqref="K53">
    <cfRule type="cellIs" dxfId="822" priority="162" operator="lessThan">
      <formula>$C$4</formula>
    </cfRule>
  </conditionalFormatting>
  <conditionalFormatting sqref="K54">
    <cfRule type="cellIs" dxfId="821" priority="163" operator="lessThan">
      <formula>$C$4</formula>
    </cfRule>
  </conditionalFormatting>
  <conditionalFormatting sqref="K55">
    <cfRule type="cellIs" dxfId="82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H11" activePane="bottomRight" state="frozen"/>
      <selection pane="topRight"/>
      <selection pane="bottomLeft"/>
      <selection pane="bottomRight" activeCell="C1" sqref="C1:S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416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416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78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8" t="s">
        <v>17</v>
      </c>
      <c r="F8" s="59"/>
      <c r="G8" s="59"/>
      <c r="H8" s="59"/>
      <c r="I8" s="59"/>
      <c r="J8" s="60"/>
      <c r="K8" s="55" t="s">
        <v>18</v>
      </c>
      <c r="L8" s="56"/>
      <c r="M8" s="56"/>
      <c r="N8" s="56"/>
      <c r="O8" s="56"/>
      <c r="P8" s="57"/>
      <c r="Q8" s="73" t="s">
        <v>19</v>
      </c>
      <c r="R8" s="73"/>
      <c r="S8" s="18"/>
      <c r="T8" s="72" t="s">
        <v>20</v>
      </c>
      <c r="U8" s="72"/>
      <c r="V8" s="72"/>
      <c r="W8" s="72"/>
      <c r="X8" s="72"/>
      <c r="Y8" s="72"/>
      <c r="Z8" s="72"/>
      <c r="AA8" s="72"/>
      <c r="AB8" s="72"/>
      <c r="AC8" s="72"/>
      <c r="AD8" s="72"/>
      <c r="AE8" s="33"/>
      <c r="AF8" s="52" t="s">
        <v>21</v>
      </c>
      <c r="AG8" s="52"/>
      <c r="AH8" s="52"/>
      <c r="AI8" s="52"/>
      <c r="AJ8" s="52"/>
      <c r="AK8" s="52"/>
      <c r="AL8" s="52"/>
      <c r="AM8" s="52"/>
      <c r="AN8" s="52"/>
      <c r="AO8" s="52"/>
      <c r="AP8" s="33"/>
      <c r="AQ8" s="69" t="s">
        <v>19</v>
      </c>
      <c r="AR8" s="69"/>
      <c r="AS8" s="69"/>
      <c r="AT8" s="69"/>
      <c r="AU8" s="69"/>
      <c r="AV8" s="69"/>
      <c r="AW8" s="69"/>
      <c r="AX8" s="69"/>
      <c r="AY8" s="69"/>
      <c r="AZ8" s="69"/>
      <c r="BA8" s="7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2" t="s">
        <v>22</v>
      </c>
      <c r="F9" s="72"/>
      <c r="G9" s="61" t="s">
        <v>23</v>
      </c>
      <c r="H9" s="62"/>
      <c r="I9" s="62"/>
      <c r="J9" s="63"/>
      <c r="K9" s="52" t="s">
        <v>22</v>
      </c>
      <c r="L9" s="52"/>
      <c r="M9" s="64" t="s">
        <v>23</v>
      </c>
      <c r="N9" s="65"/>
      <c r="O9" s="65"/>
      <c r="P9" s="66"/>
      <c r="Q9" s="53" t="s">
        <v>22</v>
      </c>
      <c r="R9" s="53" t="s">
        <v>23</v>
      </c>
      <c r="S9" s="18"/>
      <c r="T9" s="74" t="s">
        <v>24</v>
      </c>
      <c r="U9" s="74" t="s">
        <v>25</v>
      </c>
      <c r="V9" s="74" t="s">
        <v>26</v>
      </c>
      <c r="W9" s="74" t="s">
        <v>27</v>
      </c>
      <c r="X9" s="74" t="s">
        <v>28</v>
      </c>
      <c r="Y9" s="74" t="s">
        <v>29</v>
      </c>
      <c r="Z9" s="74" t="s">
        <v>30</v>
      </c>
      <c r="AA9" s="74" t="s">
        <v>31</v>
      </c>
      <c r="AB9" s="74" t="s">
        <v>32</v>
      </c>
      <c r="AC9" s="74" t="s">
        <v>33</v>
      </c>
      <c r="AD9" s="71" t="s">
        <v>34</v>
      </c>
      <c r="AE9" s="33"/>
      <c r="AF9" s="44" t="s">
        <v>35</v>
      </c>
      <c r="AG9" s="44" t="s">
        <v>36</v>
      </c>
      <c r="AH9" s="44" t="s">
        <v>37</v>
      </c>
      <c r="AI9" s="44" t="s">
        <v>38</v>
      </c>
      <c r="AJ9" s="44" t="s">
        <v>39</v>
      </c>
      <c r="AK9" s="44" t="s">
        <v>40</v>
      </c>
      <c r="AL9" s="44" t="s">
        <v>41</v>
      </c>
      <c r="AM9" s="44" t="s">
        <v>42</v>
      </c>
      <c r="AN9" s="44" t="s">
        <v>43</v>
      </c>
      <c r="AO9" s="44" t="s">
        <v>44</v>
      </c>
      <c r="AP9" s="33"/>
      <c r="AQ9" s="68" t="s">
        <v>45</v>
      </c>
      <c r="AR9" s="68"/>
      <c r="AS9" s="68" t="s">
        <v>46</v>
      </c>
      <c r="AT9" s="68"/>
      <c r="AU9" s="68" t="s">
        <v>47</v>
      </c>
      <c r="AV9" s="68"/>
      <c r="AW9" s="68"/>
      <c r="AX9" s="68" t="s">
        <v>48</v>
      </c>
      <c r="AY9" s="68"/>
      <c r="AZ9" s="68"/>
      <c r="BA9" s="7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4"/>
      <c r="R10" s="54"/>
      <c r="S10" s="18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1"/>
      <c r="AE10" s="33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7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45900</v>
      </c>
      <c r="C11" s="19" t="s">
        <v>151</v>
      </c>
      <c r="D11" s="18"/>
      <c r="E11" s="19">
        <f t="shared" ref="E11:E50" si="0">IF((COUNTA(T11:AA11)&gt;0),(ROUND( AVERAGE(T11:AA11),0)),"")</f>
        <v>89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89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mangidentifikasi tembang pangkur, menganalisis unsur pembangun cerkak, menyajikan pawarta, mendiskripsikan rumah adat jawa dan menulis Aksara Jawa.</v>
      </c>
      <c r="K11" s="19">
        <f t="shared" ref="K11:K50" si="4">IF((COUNTA(AF11:AN11)&gt;0),AVERAGE(AF11:AN11),"")</f>
        <v>91.25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91.25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trampil dalam mangidentifikasi tembang pangkur, menganalisis unsur pembangun cerkak, menyajikan pawarta, mendiskripsikan rumah adat jawa dan menulis Aksara Jawa.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88</v>
      </c>
      <c r="U11" s="1">
        <v>89</v>
      </c>
      <c r="V11" s="1">
        <v>88</v>
      </c>
      <c r="W11" s="1">
        <f>T11+4</f>
        <v>92</v>
      </c>
      <c r="X11" s="1"/>
      <c r="Y11" s="1"/>
      <c r="Z11" s="1"/>
      <c r="AA11" s="1"/>
      <c r="AB11" s="1"/>
      <c r="AC11" s="1"/>
      <c r="AD11" s="1"/>
      <c r="AE11" s="18"/>
      <c r="AF11" s="1">
        <v>87</v>
      </c>
      <c r="AG11" s="1">
        <f>U11+5</f>
        <v>94</v>
      </c>
      <c r="AH11" s="1">
        <f>W11+3</f>
        <v>95</v>
      </c>
      <c r="AI11" s="1">
        <f>AF11+2</f>
        <v>89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54</v>
      </c>
      <c r="FD11" s="47"/>
      <c r="FE11" s="47"/>
      <c r="FG11" s="46" t="s">
        <v>55</v>
      </c>
      <c r="FH11" s="46"/>
      <c r="FI11" s="46"/>
    </row>
    <row r="12" spans="1:167" x14ac:dyDescent="0.25">
      <c r="A12" s="19">
        <v>2</v>
      </c>
      <c r="B12" s="19">
        <v>45916</v>
      </c>
      <c r="C12" s="19" t="s">
        <v>152</v>
      </c>
      <c r="D12" s="18"/>
      <c r="E12" s="19">
        <f t="shared" si="0"/>
        <v>78</v>
      </c>
      <c r="F12" s="19" t="str">
        <f t="shared" si="1"/>
        <v>B</v>
      </c>
      <c r="G12" s="19">
        <f>IF((COUNTA(T12:AC12)&gt;0),(ROUND((AVERAGE(T12:AD12)),0)),"")</f>
        <v>78</v>
      </c>
      <c r="H12" s="19" t="str">
        <f t="shared" si="2"/>
        <v>B</v>
      </c>
      <c r="I12" s="35">
        <v>2</v>
      </c>
      <c r="J12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12" s="19">
        <f t="shared" si="4"/>
        <v>81.25</v>
      </c>
      <c r="L12" s="19" t="str">
        <f t="shared" si="5"/>
        <v>B</v>
      </c>
      <c r="M12" s="19">
        <f t="shared" si="6"/>
        <v>81.25</v>
      </c>
      <c r="N12" s="19" t="str">
        <f t="shared" si="7"/>
        <v>B</v>
      </c>
      <c r="O12" s="35">
        <v>2</v>
      </c>
      <c r="P12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12" s="19" t="str">
        <f t="shared" si="9"/>
        <v>B</v>
      </c>
      <c r="R12" s="19" t="str">
        <f t="shared" si="10"/>
        <v>B</v>
      </c>
      <c r="S12" s="18"/>
      <c r="T12" s="1">
        <v>76</v>
      </c>
      <c r="U12" s="1">
        <v>70</v>
      </c>
      <c r="V12" s="1">
        <v>87</v>
      </c>
      <c r="W12" s="1">
        <f t="shared" ref="W12:W46" si="11">T12+4</f>
        <v>80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f t="shared" ref="AH12:AH46" si="12">W12+3</f>
        <v>83</v>
      </c>
      <c r="AI12" s="1">
        <f t="shared" ref="AI12:AI46" si="13">AF12+2</f>
        <v>82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45932</v>
      </c>
      <c r="C13" s="19" t="s">
        <v>153</v>
      </c>
      <c r="D13" s="18"/>
      <c r="E13" s="19">
        <f t="shared" si="0"/>
        <v>78</v>
      </c>
      <c r="F13" s="19" t="str">
        <f t="shared" si="1"/>
        <v>B</v>
      </c>
      <c r="G13" s="19">
        <f>IF((COUNTA(T12:AC12)&gt;0),(ROUND((AVERAGE(T13:AD13)),0)),"")</f>
        <v>78</v>
      </c>
      <c r="H13" s="19" t="str">
        <f t="shared" si="2"/>
        <v>B</v>
      </c>
      <c r="I13" s="35">
        <v>2</v>
      </c>
      <c r="J13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13" s="19">
        <f t="shared" si="4"/>
        <v>78.75</v>
      </c>
      <c r="L13" s="19" t="str">
        <f t="shared" si="5"/>
        <v>B</v>
      </c>
      <c r="M13" s="19">
        <f t="shared" si="6"/>
        <v>78.75</v>
      </c>
      <c r="N13" s="19" t="str">
        <f t="shared" si="7"/>
        <v>B</v>
      </c>
      <c r="O13" s="35">
        <v>2</v>
      </c>
      <c r="P13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13" s="19" t="str">
        <f t="shared" si="9"/>
        <v>B</v>
      </c>
      <c r="R13" s="19" t="str">
        <f t="shared" si="10"/>
        <v>B</v>
      </c>
      <c r="S13" s="18"/>
      <c r="T13" s="1">
        <v>75</v>
      </c>
      <c r="U13" s="1">
        <v>76</v>
      </c>
      <c r="V13" s="1">
        <v>80</v>
      </c>
      <c r="W13" s="1">
        <f t="shared" si="11"/>
        <v>79</v>
      </c>
      <c r="X13" s="1"/>
      <c r="Y13" s="1"/>
      <c r="Z13" s="1"/>
      <c r="AA13" s="1"/>
      <c r="AB13" s="1"/>
      <c r="AC13" s="1"/>
      <c r="AD13" s="1"/>
      <c r="AE13" s="18"/>
      <c r="AF13" s="1">
        <v>75</v>
      </c>
      <c r="AG13" s="1">
        <f t="shared" ref="AG13:AG46" si="14">U13+5</f>
        <v>81</v>
      </c>
      <c r="AH13" s="1">
        <f t="shared" si="12"/>
        <v>82</v>
      </c>
      <c r="AI13" s="1">
        <f t="shared" si="13"/>
        <v>77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2">
        <v>1</v>
      </c>
      <c r="FH13" s="39" t="s">
        <v>331</v>
      </c>
      <c r="FI13" s="39" t="s">
        <v>332</v>
      </c>
      <c r="FJ13" s="41">
        <v>9401</v>
      </c>
      <c r="FK13" s="41">
        <v>9411</v>
      </c>
    </row>
    <row r="14" spans="1:167" x14ac:dyDescent="0.25">
      <c r="A14" s="19">
        <v>4</v>
      </c>
      <c r="B14" s="19">
        <v>45948</v>
      </c>
      <c r="C14" s="19" t="s">
        <v>154</v>
      </c>
      <c r="D14" s="18"/>
      <c r="E14" s="19">
        <f t="shared" si="0"/>
        <v>86</v>
      </c>
      <c r="F14" s="19" t="str">
        <f t="shared" si="1"/>
        <v>A</v>
      </c>
      <c r="G14" s="19">
        <f>IF((COUNTA(T12:AC12)&gt;0),(ROUND((AVERAGE(T14:AD14)),0)),"")</f>
        <v>86</v>
      </c>
      <c r="H14" s="19" t="str">
        <f t="shared" si="2"/>
        <v>A</v>
      </c>
      <c r="I14" s="35">
        <v>1</v>
      </c>
      <c r="J14" s="19" t="str">
        <f t="shared" si="3"/>
        <v>Memiliki kemampuan dalam mangidentifikasi tembang pangkur, menganalisis unsur pembangun cerkak, menyajikan pawarta, mendiskripsikan rumah adat jawa dan menulis Aksara Jawa.</v>
      </c>
      <c r="K14" s="19">
        <f t="shared" si="4"/>
        <v>84</v>
      </c>
      <c r="L14" s="19" t="str">
        <f t="shared" si="5"/>
        <v>B</v>
      </c>
      <c r="M14" s="19">
        <f t="shared" si="6"/>
        <v>84</v>
      </c>
      <c r="N14" s="19" t="str">
        <f t="shared" si="7"/>
        <v>B</v>
      </c>
      <c r="O14" s="35">
        <v>2</v>
      </c>
      <c r="P14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14" s="19" t="str">
        <f t="shared" si="9"/>
        <v>B</v>
      </c>
      <c r="R14" s="19" t="str">
        <f t="shared" si="10"/>
        <v>B</v>
      </c>
      <c r="S14" s="18"/>
      <c r="T14" s="1">
        <v>90</v>
      </c>
      <c r="U14" s="1">
        <v>80</v>
      </c>
      <c r="V14" s="1">
        <v>80</v>
      </c>
      <c r="W14" s="1">
        <f t="shared" si="11"/>
        <v>94</v>
      </c>
      <c r="X14" s="1"/>
      <c r="Y14" s="1"/>
      <c r="Z14" s="1"/>
      <c r="AA14" s="1"/>
      <c r="AB14" s="1"/>
      <c r="AC14" s="1"/>
      <c r="AD14" s="1"/>
      <c r="AE14" s="18"/>
      <c r="AF14" s="1">
        <v>76</v>
      </c>
      <c r="AG14" s="1">
        <f t="shared" si="14"/>
        <v>85</v>
      </c>
      <c r="AH14" s="1">
        <f t="shared" si="12"/>
        <v>97</v>
      </c>
      <c r="AI14" s="1">
        <f t="shared" si="13"/>
        <v>78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2"/>
      <c r="FH14" s="40"/>
      <c r="FI14" s="40"/>
      <c r="FJ14" s="41"/>
      <c r="FK14" s="41"/>
    </row>
    <row r="15" spans="1:167" x14ac:dyDescent="0.25">
      <c r="A15" s="19">
        <v>5</v>
      </c>
      <c r="B15" s="19">
        <v>45964</v>
      </c>
      <c r="C15" s="19" t="s">
        <v>155</v>
      </c>
      <c r="D15" s="18"/>
      <c r="E15" s="19">
        <f t="shared" si="0"/>
        <v>86</v>
      </c>
      <c r="F15" s="19" t="str">
        <f t="shared" si="1"/>
        <v>A</v>
      </c>
      <c r="G15" s="19">
        <f>IF((COUNTA(T12:AC12)&gt;0),(ROUND((AVERAGE(T15:AD15)),0)),"")</f>
        <v>86</v>
      </c>
      <c r="H15" s="19" t="str">
        <f t="shared" si="2"/>
        <v>A</v>
      </c>
      <c r="I15" s="35">
        <v>1</v>
      </c>
      <c r="J15" s="19" t="str">
        <f t="shared" si="3"/>
        <v>Memiliki kemampuan dalam mangidentifikasi tembang pangkur, menganalisis unsur pembangun cerkak, menyajikan pawarta, mendiskripsikan rumah adat jawa dan menulis Aksara Jawa.</v>
      </c>
      <c r="K15" s="19">
        <f t="shared" si="4"/>
        <v>83.5</v>
      </c>
      <c r="L15" s="19" t="str">
        <f t="shared" si="5"/>
        <v>B</v>
      </c>
      <c r="M15" s="19">
        <f t="shared" si="6"/>
        <v>83.5</v>
      </c>
      <c r="N15" s="19" t="str">
        <f t="shared" si="7"/>
        <v>B</v>
      </c>
      <c r="O15" s="35">
        <v>2</v>
      </c>
      <c r="P15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15" s="19" t="str">
        <f t="shared" si="9"/>
        <v>B</v>
      </c>
      <c r="R15" s="19" t="str">
        <f t="shared" si="10"/>
        <v>B</v>
      </c>
      <c r="S15" s="18"/>
      <c r="T15" s="1">
        <v>87</v>
      </c>
      <c r="U15" s="1">
        <v>83</v>
      </c>
      <c r="V15" s="1">
        <v>84</v>
      </c>
      <c r="W15" s="1">
        <f t="shared" si="11"/>
        <v>91</v>
      </c>
      <c r="X15" s="1"/>
      <c r="Y15" s="1"/>
      <c r="Z15" s="1"/>
      <c r="AA15" s="1"/>
      <c r="AB15" s="1"/>
      <c r="AC15" s="1"/>
      <c r="AD15" s="1"/>
      <c r="AE15" s="18"/>
      <c r="AF15" s="1">
        <v>75</v>
      </c>
      <c r="AG15" s="1">
        <f t="shared" si="14"/>
        <v>88</v>
      </c>
      <c r="AH15" s="1">
        <f t="shared" si="12"/>
        <v>94</v>
      </c>
      <c r="AI15" s="1">
        <f t="shared" si="13"/>
        <v>77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2">
        <v>2</v>
      </c>
      <c r="FH15" s="39" t="s">
        <v>333</v>
      </c>
      <c r="FI15" s="39" t="s">
        <v>334</v>
      </c>
      <c r="FJ15" s="41">
        <v>9402</v>
      </c>
      <c r="FK15" s="41">
        <v>9412</v>
      </c>
    </row>
    <row r="16" spans="1:167" x14ac:dyDescent="0.25">
      <c r="A16" s="19">
        <v>6</v>
      </c>
      <c r="B16" s="19">
        <v>45980</v>
      </c>
      <c r="C16" s="19" t="s">
        <v>156</v>
      </c>
      <c r="D16" s="18"/>
      <c r="E16" s="19">
        <f t="shared" si="0"/>
        <v>88</v>
      </c>
      <c r="F16" s="19" t="str">
        <f t="shared" si="1"/>
        <v>A</v>
      </c>
      <c r="G16" s="19">
        <f>IF((COUNTA(T12:AC12)&gt;0),(ROUND((AVERAGE(T16:AD16)),0)),"")</f>
        <v>88</v>
      </c>
      <c r="H16" s="19" t="str">
        <f t="shared" si="2"/>
        <v>A</v>
      </c>
      <c r="I16" s="35">
        <v>1</v>
      </c>
      <c r="J16" s="19" t="str">
        <f t="shared" si="3"/>
        <v>Memiliki kemampuan dalam mangidentifikasi tembang pangkur, menganalisis unsur pembangun cerkak, menyajikan pawarta, mendiskripsikan rumah adat jawa dan menulis Aksara Jawa.</v>
      </c>
      <c r="K16" s="19">
        <f t="shared" si="4"/>
        <v>85.25</v>
      </c>
      <c r="L16" s="19" t="str">
        <f t="shared" si="5"/>
        <v>A</v>
      </c>
      <c r="M16" s="19">
        <f t="shared" si="6"/>
        <v>85.25</v>
      </c>
      <c r="N16" s="19" t="str">
        <f t="shared" si="7"/>
        <v>A</v>
      </c>
      <c r="O16" s="35">
        <v>1</v>
      </c>
      <c r="P16" s="19" t="str">
        <f t="shared" si="8"/>
        <v>sangat trampil dalam mangidentifikasi tembang pangkur, menganalisis unsur pembangun cerkak, menyajikan pawarta, mendiskripsikan rumah adat jawa dan menulis Aksara Jawa.</v>
      </c>
      <c r="Q16" s="19" t="str">
        <f t="shared" si="9"/>
        <v>B</v>
      </c>
      <c r="R16" s="19" t="str">
        <f t="shared" si="10"/>
        <v>B</v>
      </c>
      <c r="S16" s="18"/>
      <c r="T16" s="1">
        <v>86</v>
      </c>
      <c r="U16" s="1">
        <v>87</v>
      </c>
      <c r="V16" s="1">
        <v>87</v>
      </c>
      <c r="W16" s="1">
        <f t="shared" si="11"/>
        <v>90</v>
      </c>
      <c r="X16" s="1"/>
      <c r="Y16" s="1"/>
      <c r="Z16" s="1"/>
      <c r="AA16" s="1"/>
      <c r="AB16" s="1"/>
      <c r="AC16" s="1"/>
      <c r="AD16" s="1"/>
      <c r="AE16" s="18"/>
      <c r="AF16" s="1">
        <v>77</v>
      </c>
      <c r="AG16" s="1">
        <f t="shared" si="14"/>
        <v>92</v>
      </c>
      <c r="AH16" s="1">
        <f t="shared" si="12"/>
        <v>93</v>
      </c>
      <c r="AI16" s="1">
        <f t="shared" si="13"/>
        <v>79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2"/>
      <c r="FH16" s="40"/>
      <c r="FI16" s="40"/>
      <c r="FJ16" s="41"/>
      <c r="FK16" s="41"/>
    </row>
    <row r="17" spans="1:167" x14ac:dyDescent="0.25">
      <c r="A17" s="19">
        <v>7</v>
      </c>
      <c r="B17" s="19">
        <v>45996</v>
      </c>
      <c r="C17" s="19" t="s">
        <v>157</v>
      </c>
      <c r="D17" s="18"/>
      <c r="E17" s="19">
        <f t="shared" si="0"/>
        <v>76</v>
      </c>
      <c r="F17" s="19" t="str">
        <f t="shared" si="1"/>
        <v>B</v>
      </c>
      <c r="G17" s="19">
        <f>IF((COUNTA(T12:AC12)&gt;0),(ROUND((AVERAGE(T17:AD17)),0)),"")</f>
        <v>76</v>
      </c>
      <c r="H17" s="19" t="str">
        <f t="shared" si="2"/>
        <v>B</v>
      </c>
      <c r="I17" s="35">
        <v>2</v>
      </c>
      <c r="J17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17" s="19">
        <f t="shared" si="4"/>
        <v>79.75</v>
      </c>
      <c r="L17" s="19" t="str">
        <f t="shared" si="5"/>
        <v>B</v>
      </c>
      <c r="M17" s="19">
        <f t="shared" si="6"/>
        <v>79.75</v>
      </c>
      <c r="N17" s="19" t="str">
        <f t="shared" si="7"/>
        <v>B</v>
      </c>
      <c r="O17" s="35">
        <v>2</v>
      </c>
      <c r="P17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17" s="19" t="str">
        <f t="shared" si="9"/>
        <v>B</v>
      </c>
      <c r="R17" s="19" t="str">
        <f t="shared" si="10"/>
        <v>B</v>
      </c>
      <c r="S17" s="18"/>
      <c r="T17" s="1">
        <v>70</v>
      </c>
      <c r="U17" s="1">
        <v>74</v>
      </c>
      <c r="V17" s="1">
        <v>84</v>
      </c>
      <c r="W17" s="1">
        <f t="shared" si="11"/>
        <v>74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f t="shared" si="12"/>
        <v>77</v>
      </c>
      <c r="AI17" s="1">
        <f t="shared" si="13"/>
        <v>82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39" t="s">
        <v>335</v>
      </c>
      <c r="FI17" s="39" t="s">
        <v>336</v>
      </c>
      <c r="FJ17" s="41">
        <v>9403</v>
      </c>
      <c r="FK17" s="41">
        <v>9413</v>
      </c>
    </row>
    <row r="18" spans="1:167" x14ac:dyDescent="0.25">
      <c r="A18" s="19">
        <v>8</v>
      </c>
      <c r="B18" s="19">
        <v>46012</v>
      </c>
      <c r="C18" s="19" t="s">
        <v>158</v>
      </c>
      <c r="D18" s="18"/>
      <c r="E18" s="19">
        <f t="shared" si="0"/>
        <v>86</v>
      </c>
      <c r="F18" s="19" t="str">
        <f t="shared" si="1"/>
        <v>A</v>
      </c>
      <c r="G18" s="19">
        <f>IF((COUNTA(T12:AC12)&gt;0),(ROUND((AVERAGE(T18:AD18)),0)),"")</f>
        <v>86</v>
      </c>
      <c r="H18" s="19" t="str">
        <f t="shared" si="2"/>
        <v>A</v>
      </c>
      <c r="I18" s="35">
        <v>1</v>
      </c>
      <c r="J18" s="19" t="str">
        <f t="shared" si="3"/>
        <v>Memiliki kemampuan dalam mangidentifikasi tembang pangkur, menganalisis unsur pembangun cerkak, menyajikan pawarta, mendiskripsikan rumah adat jawa dan menulis Aksara Jawa.</v>
      </c>
      <c r="K18" s="19">
        <f t="shared" si="4"/>
        <v>83.25</v>
      </c>
      <c r="L18" s="19" t="str">
        <f t="shared" si="5"/>
        <v>B</v>
      </c>
      <c r="M18" s="19">
        <f t="shared" si="6"/>
        <v>83.25</v>
      </c>
      <c r="N18" s="19" t="str">
        <f t="shared" si="7"/>
        <v>B</v>
      </c>
      <c r="O18" s="35">
        <v>2</v>
      </c>
      <c r="P18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18" s="19" t="str">
        <f t="shared" si="9"/>
        <v>B</v>
      </c>
      <c r="R18" s="19" t="str">
        <f t="shared" si="10"/>
        <v>B</v>
      </c>
      <c r="S18" s="18"/>
      <c r="T18" s="1">
        <v>87</v>
      </c>
      <c r="U18" s="1">
        <v>84</v>
      </c>
      <c r="V18" s="1">
        <v>83</v>
      </c>
      <c r="W18" s="1">
        <f t="shared" si="11"/>
        <v>91</v>
      </c>
      <c r="X18" s="1"/>
      <c r="Y18" s="1"/>
      <c r="Z18" s="1"/>
      <c r="AA18" s="1"/>
      <c r="AB18" s="1"/>
      <c r="AC18" s="1"/>
      <c r="AD18" s="1"/>
      <c r="AE18" s="18"/>
      <c r="AF18" s="1">
        <v>74</v>
      </c>
      <c r="AG18" s="1">
        <f t="shared" si="14"/>
        <v>89</v>
      </c>
      <c r="AH18" s="1">
        <f t="shared" si="12"/>
        <v>94</v>
      </c>
      <c r="AI18" s="1">
        <f t="shared" si="13"/>
        <v>76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0"/>
      <c r="FI18" s="40"/>
      <c r="FJ18" s="41"/>
      <c r="FK18" s="41"/>
    </row>
    <row r="19" spans="1:167" x14ac:dyDescent="0.25">
      <c r="A19" s="19">
        <v>9</v>
      </c>
      <c r="B19" s="19">
        <v>46028</v>
      </c>
      <c r="C19" s="19" t="s">
        <v>159</v>
      </c>
      <c r="D19" s="18"/>
      <c r="E19" s="19">
        <f t="shared" si="0"/>
        <v>89</v>
      </c>
      <c r="F19" s="19" t="str">
        <f t="shared" si="1"/>
        <v>A</v>
      </c>
      <c r="G19" s="19">
        <f>IF((COUNTA(T12:AC12)&gt;0),(ROUND((AVERAGE(T19:AD19)),0)),"")</f>
        <v>89</v>
      </c>
      <c r="H19" s="19" t="str">
        <f t="shared" si="2"/>
        <v>A</v>
      </c>
      <c r="I19" s="35">
        <v>1</v>
      </c>
      <c r="J19" s="19" t="str">
        <f t="shared" si="3"/>
        <v>Memiliki kemampuan dalam mangidentifikasi tembang pangkur, menganalisis unsur pembangun cerkak, menyajikan pawarta, mendiskripsikan rumah adat jawa dan menulis Aksara Jawa.</v>
      </c>
      <c r="K19" s="19">
        <f t="shared" si="4"/>
        <v>91.75</v>
      </c>
      <c r="L19" s="19" t="str">
        <f t="shared" si="5"/>
        <v>A</v>
      </c>
      <c r="M19" s="19">
        <f t="shared" si="6"/>
        <v>91.75</v>
      </c>
      <c r="N19" s="19" t="str">
        <f t="shared" si="7"/>
        <v>A</v>
      </c>
      <c r="O19" s="35">
        <v>1</v>
      </c>
      <c r="P19" s="19" t="str">
        <f t="shared" si="8"/>
        <v>sangat trampil dalam mangidentifikasi tembang pangkur, menganalisis unsur pembangun cerkak, menyajikan pawarta, mendiskripsikan rumah adat jawa dan menulis Aksara Jawa.</v>
      </c>
      <c r="Q19" s="19" t="str">
        <f t="shared" si="9"/>
        <v>B</v>
      </c>
      <c r="R19" s="19" t="str">
        <f t="shared" si="10"/>
        <v>B</v>
      </c>
      <c r="S19" s="18"/>
      <c r="T19" s="1">
        <v>90</v>
      </c>
      <c r="U19" s="1">
        <v>89</v>
      </c>
      <c r="V19" s="1">
        <v>82</v>
      </c>
      <c r="W19" s="1">
        <f t="shared" si="11"/>
        <v>94</v>
      </c>
      <c r="X19" s="1"/>
      <c r="Y19" s="1"/>
      <c r="Z19" s="1"/>
      <c r="AA19" s="1"/>
      <c r="AB19" s="1"/>
      <c r="AC19" s="1"/>
      <c r="AD19" s="1"/>
      <c r="AE19" s="18"/>
      <c r="AF19" s="1">
        <v>87</v>
      </c>
      <c r="AG19" s="1">
        <f t="shared" si="14"/>
        <v>94</v>
      </c>
      <c r="AH19" s="1">
        <f t="shared" si="12"/>
        <v>97</v>
      </c>
      <c r="AI19" s="1">
        <f t="shared" si="13"/>
        <v>89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39" t="s">
        <v>337</v>
      </c>
      <c r="FI19" s="39" t="s">
        <v>338</v>
      </c>
      <c r="FJ19" s="41">
        <v>9404</v>
      </c>
      <c r="FK19" s="41">
        <v>9414</v>
      </c>
    </row>
    <row r="20" spans="1:167" x14ac:dyDescent="0.25">
      <c r="A20" s="19">
        <v>10</v>
      </c>
      <c r="B20" s="19">
        <v>46044</v>
      </c>
      <c r="C20" s="19" t="s">
        <v>160</v>
      </c>
      <c r="D20" s="18"/>
      <c r="E20" s="19">
        <f t="shared" si="0"/>
        <v>83</v>
      </c>
      <c r="F20" s="19" t="str">
        <f t="shared" si="1"/>
        <v>B</v>
      </c>
      <c r="G20" s="19">
        <f>IF((COUNTA(T12:AC12)&gt;0),(ROUND((AVERAGE(T20:AD20)),0)),"")</f>
        <v>83</v>
      </c>
      <c r="H20" s="19" t="str">
        <f t="shared" si="2"/>
        <v>B</v>
      </c>
      <c r="I20" s="35">
        <v>2</v>
      </c>
      <c r="J20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20" s="19">
        <f t="shared" si="4"/>
        <v>82.25</v>
      </c>
      <c r="L20" s="19" t="str">
        <f t="shared" si="5"/>
        <v>B</v>
      </c>
      <c r="M20" s="19">
        <f t="shared" si="6"/>
        <v>82.25</v>
      </c>
      <c r="N20" s="19" t="str">
        <f t="shared" si="7"/>
        <v>B</v>
      </c>
      <c r="O20" s="35">
        <v>2</v>
      </c>
      <c r="P20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20" s="19" t="str">
        <f t="shared" si="9"/>
        <v>B</v>
      </c>
      <c r="R20" s="19" t="str">
        <f t="shared" si="10"/>
        <v>B</v>
      </c>
      <c r="S20" s="18"/>
      <c r="T20" s="1">
        <v>78</v>
      </c>
      <c r="U20" s="1">
        <v>89</v>
      </c>
      <c r="V20" s="1">
        <v>83</v>
      </c>
      <c r="W20" s="1">
        <f t="shared" si="11"/>
        <v>82</v>
      </c>
      <c r="X20" s="1"/>
      <c r="Y20" s="1"/>
      <c r="Z20" s="1"/>
      <c r="AA20" s="1"/>
      <c r="AB20" s="1"/>
      <c r="AC20" s="1"/>
      <c r="AD20" s="1"/>
      <c r="AE20" s="18"/>
      <c r="AF20" s="1">
        <v>74</v>
      </c>
      <c r="AG20" s="1">
        <f t="shared" si="14"/>
        <v>94</v>
      </c>
      <c r="AH20" s="1">
        <f t="shared" si="12"/>
        <v>85</v>
      </c>
      <c r="AI20" s="1">
        <f t="shared" si="13"/>
        <v>76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0"/>
      <c r="FI20" s="40"/>
      <c r="FJ20" s="41"/>
      <c r="FK20" s="41"/>
    </row>
    <row r="21" spans="1:167" x14ac:dyDescent="0.25">
      <c r="A21" s="19">
        <v>11</v>
      </c>
      <c r="B21" s="19">
        <v>46060</v>
      </c>
      <c r="C21" s="19" t="s">
        <v>161</v>
      </c>
      <c r="D21" s="18"/>
      <c r="E21" s="19">
        <f t="shared" si="0"/>
        <v>76</v>
      </c>
      <c r="F21" s="19" t="str">
        <f t="shared" si="1"/>
        <v>B</v>
      </c>
      <c r="G21" s="19">
        <f>IF((COUNTA(T12:AC12)&gt;0),(ROUND((AVERAGE(T21:AD21)),0)),"")</f>
        <v>76</v>
      </c>
      <c r="H21" s="19" t="str">
        <f t="shared" si="2"/>
        <v>B</v>
      </c>
      <c r="I21" s="35">
        <v>2</v>
      </c>
      <c r="J21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21" s="19">
        <f t="shared" si="4"/>
        <v>80.75</v>
      </c>
      <c r="L21" s="19" t="str">
        <f t="shared" si="5"/>
        <v>B</v>
      </c>
      <c r="M21" s="19">
        <f t="shared" si="6"/>
        <v>80.75</v>
      </c>
      <c r="N21" s="19" t="str">
        <f t="shared" si="7"/>
        <v>B</v>
      </c>
      <c r="O21" s="35">
        <v>2</v>
      </c>
      <c r="P21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21" s="19" t="str">
        <f t="shared" si="9"/>
        <v>B</v>
      </c>
      <c r="R21" s="19" t="str">
        <f t="shared" si="10"/>
        <v>B</v>
      </c>
      <c r="S21" s="18"/>
      <c r="T21" s="1">
        <v>78</v>
      </c>
      <c r="U21" s="1">
        <v>75</v>
      </c>
      <c r="V21" s="1">
        <v>70</v>
      </c>
      <c r="W21" s="1">
        <f t="shared" si="11"/>
        <v>82</v>
      </c>
      <c r="X21" s="1"/>
      <c r="Y21" s="1"/>
      <c r="Z21" s="1"/>
      <c r="AA21" s="1"/>
      <c r="AB21" s="1"/>
      <c r="AC21" s="1"/>
      <c r="AD21" s="1"/>
      <c r="AE21" s="18"/>
      <c r="AF21" s="1">
        <v>78</v>
      </c>
      <c r="AG21" s="1">
        <f t="shared" si="14"/>
        <v>80</v>
      </c>
      <c r="AH21" s="1">
        <f t="shared" si="12"/>
        <v>85</v>
      </c>
      <c r="AI21" s="1">
        <f t="shared" si="13"/>
        <v>80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9405</v>
      </c>
      <c r="FK21" s="41">
        <v>9415</v>
      </c>
    </row>
    <row r="22" spans="1:167" x14ac:dyDescent="0.25">
      <c r="A22" s="19">
        <v>12</v>
      </c>
      <c r="B22" s="19">
        <v>46076</v>
      </c>
      <c r="C22" s="19" t="s">
        <v>162</v>
      </c>
      <c r="D22" s="18"/>
      <c r="E22" s="19">
        <f t="shared" si="0"/>
        <v>78</v>
      </c>
      <c r="F22" s="19" t="str">
        <f t="shared" si="1"/>
        <v>B</v>
      </c>
      <c r="G22" s="19">
        <f>IF((COUNTA(T12:AC12)&gt;0),(ROUND((AVERAGE(T22:AD22)),0)),"")</f>
        <v>78</v>
      </c>
      <c r="H22" s="19" t="str">
        <f t="shared" si="2"/>
        <v>B</v>
      </c>
      <c r="I22" s="35">
        <v>2</v>
      </c>
      <c r="J22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22" s="19">
        <f t="shared" si="4"/>
        <v>80</v>
      </c>
      <c r="L22" s="19" t="str">
        <f t="shared" si="5"/>
        <v>B</v>
      </c>
      <c r="M22" s="19">
        <f t="shared" si="6"/>
        <v>80</v>
      </c>
      <c r="N22" s="19" t="str">
        <f t="shared" si="7"/>
        <v>B</v>
      </c>
      <c r="O22" s="35">
        <v>2</v>
      </c>
      <c r="P22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22" s="19" t="str">
        <f t="shared" si="9"/>
        <v>B</v>
      </c>
      <c r="R22" s="19" t="str">
        <f t="shared" si="10"/>
        <v>B</v>
      </c>
      <c r="S22" s="18"/>
      <c r="T22" s="1">
        <v>70</v>
      </c>
      <c r="U22" s="1">
        <v>86</v>
      </c>
      <c r="V22" s="1">
        <v>83</v>
      </c>
      <c r="W22" s="1">
        <f t="shared" si="11"/>
        <v>74</v>
      </c>
      <c r="X22" s="1"/>
      <c r="Y22" s="1"/>
      <c r="Z22" s="1"/>
      <c r="AA22" s="1"/>
      <c r="AB22" s="1"/>
      <c r="AC22" s="1"/>
      <c r="AD22" s="1"/>
      <c r="AE22" s="18"/>
      <c r="AF22" s="1">
        <v>75</v>
      </c>
      <c r="AG22" s="1">
        <f t="shared" si="14"/>
        <v>91</v>
      </c>
      <c r="AH22" s="1">
        <f t="shared" si="12"/>
        <v>77</v>
      </c>
      <c r="AI22" s="1">
        <f t="shared" si="13"/>
        <v>77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46092</v>
      </c>
      <c r="C23" s="19" t="s">
        <v>163</v>
      </c>
      <c r="D23" s="18"/>
      <c r="E23" s="19">
        <f t="shared" si="0"/>
        <v>87</v>
      </c>
      <c r="F23" s="19" t="str">
        <f t="shared" si="1"/>
        <v>A</v>
      </c>
      <c r="G23" s="19">
        <f>IF((COUNTA(T12:AC12)&gt;0),(ROUND((AVERAGE(T23:AD23)),0)),"")</f>
        <v>87</v>
      </c>
      <c r="H23" s="19" t="str">
        <f t="shared" si="2"/>
        <v>A</v>
      </c>
      <c r="I23" s="35">
        <v>1</v>
      </c>
      <c r="J23" s="19" t="str">
        <f t="shared" si="3"/>
        <v>Memiliki kemampuan dalam mangidentifikasi tembang pangkur, menganalisis unsur pembangun cerkak, menyajikan pawarta, mendiskripsikan rumah adat jawa dan menulis Aksara Jawa.</v>
      </c>
      <c r="K23" s="19">
        <f t="shared" si="4"/>
        <v>87</v>
      </c>
      <c r="L23" s="19" t="str">
        <f t="shared" si="5"/>
        <v>A</v>
      </c>
      <c r="M23" s="19">
        <f t="shared" si="6"/>
        <v>87</v>
      </c>
      <c r="N23" s="19" t="str">
        <f t="shared" si="7"/>
        <v>A</v>
      </c>
      <c r="O23" s="35">
        <v>1</v>
      </c>
      <c r="P23" s="19" t="str">
        <f t="shared" si="8"/>
        <v>sangat trampil dalam mangidentifikasi tembang pangkur, menganalisis unsur pembangun cerkak, menyajikan pawarta, mendiskripsikan rumah adat jawa dan menulis Aksara Jawa.</v>
      </c>
      <c r="Q23" s="19" t="str">
        <f t="shared" si="9"/>
        <v>B</v>
      </c>
      <c r="R23" s="19" t="str">
        <f t="shared" si="10"/>
        <v>B</v>
      </c>
      <c r="S23" s="18"/>
      <c r="T23" s="1">
        <v>84</v>
      </c>
      <c r="U23" s="1">
        <v>90</v>
      </c>
      <c r="V23" s="1">
        <v>87</v>
      </c>
      <c r="W23" s="1">
        <f t="shared" si="11"/>
        <v>88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f t="shared" si="14"/>
        <v>95</v>
      </c>
      <c r="AH23" s="1">
        <f t="shared" si="12"/>
        <v>91</v>
      </c>
      <c r="AI23" s="1">
        <f t="shared" si="13"/>
        <v>82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9406</v>
      </c>
      <c r="FK23" s="41">
        <v>9416</v>
      </c>
    </row>
    <row r="24" spans="1:167" x14ac:dyDescent="0.25">
      <c r="A24" s="19">
        <v>14</v>
      </c>
      <c r="B24" s="19">
        <v>46108</v>
      </c>
      <c r="C24" s="19" t="s">
        <v>164</v>
      </c>
      <c r="D24" s="18"/>
      <c r="E24" s="19">
        <f t="shared" si="0"/>
        <v>87</v>
      </c>
      <c r="F24" s="19" t="str">
        <f t="shared" si="1"/>
        <v>A</v>
      </c>
      <c r="G24" s="19">
        <f>IF((COUNTA(T12:AC12)&gt;0),(ROUND((AVERAGE(T24:AD24)),0)),"")</f>
        <v>87</v>
      </c>
      <c r="H24" s="19" t="str">
        <f t="shared" si="2"/>
        <v>A</v>
      </c>
      <c r="I24" s="35">
        <v>1</v>
      </c>
      <c r="J24" s="19" t="str">
        <f t="shared" si="3"/>
        <v>Memiliki kemampuan dalam mangidentifikasi tembang pangkur, menganalisis unsur pembangun cerkak, menyajikan pawarta, mendiskripsikan rumah adat jawa dan menulis Aksara Jawa.</v>
      </c>
      <c r="K24" s="19">
        <f t="shared" si="4"/>
        <v>86.5</v>
      </c>
      <c r="L24" s="19" t="str">
        <f t="shared" si="5"/>
        <v>A</v>
      </c>
      <c r="M24" s="19">
        <f t="shared" si="6"/>
        <v>86.5</v>
      </c>
      <c r="N24" s="19" t="str">
        <f t="shared" si="7"/>
        <v>A</v>
      </c>
      <c r="O24" s="35">
        <v>1</v>
      </c>
      <c r="P24" s="19" t="str">
        <f t="shared" si="8"/>
        <v>sangat trampil dalam mangidentifikasi tembang pangkur, menganalisis unsur pembangun cerkak, menyajikan pawarta, mendiskripsikan rumah adat jawa dan menulis Aksara Jawa.</v>
      </c>
      <c r="Q24" s="19" t="str">
        <f t="shared" si="9"/>
        <v>B</v>
      </c>
      <c r="R24" s="19" t="str">
        <f t="shared" si="10"/>
        <v>B</v>
      </c>
      <c r="S24" s="18"/>
      <c r="T24" s="1">
        <v>86</v>
      </c>
      <c r="U24" s="1">
        <v>88</v>
      </c>
      <c r="V24" s="1">
        <v>82</v>
      </c>
      <c r="W24" s="1">
        <f t="shared" si="11"/>
        <v>90</v>
      </c>
      <c r="X24" s="1"/>
      <c r="Y24" s="1"/>
      <c r="Z24" s="1"/>
      <c r="AA24" s="1"/>
      <c r="AB24" s="1"/>
      <c r="AC24" s="1"/>
      <c r="AD24" s="1"/>
      <c r="AE24" s="18"/>
      <c r="AF24" s="1">
        <v>79</v>
      </c>
      <c r="AG24" s="1">
        <f t="shared" si="14"/>
        <v>93</v>
      </c>
      <c r="AH24" s="1">
        <f t="shared" si="12"/>
        <v>93</v>
      </c>
      <c r="AI24" s="1">
        <f t="shared" si="13"/>
        <v>81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46124</v>
      </c>
      <c r="C25" s="19" t="s">
        <v>165</v>
      </c>
      <c r="D25" s="18"/>
      <c r="E25" s="19">
        <f t="shared" si="0"/>
        <v>85</v>
      </c>
      <c r="F25" s="19" t="str">
        <f t="shared" si="1"/>
        <v>A</v>
      </c>
      <c r="G25" s="19">
        <f>IF((COUNTA(T12:AC12)&gt;0),(ROUND((AVERAGE(T25:AD25)),0)),"")</f>
        <v>85</v>
      </c>
      <c r="H25" s="19" t="str">
        <f t="shared" si="2"/>
        <v>A</v>
      </c>
      <c r="I25" s="35">
        <v>1</v>
      </c>
      <c r="J25" s="19" t="str">
        <f t="shared" si="3"/>
        <v>Memiliki kemampuan dalam mangidentifikasi tembang pangkur, menganalisis unsur pembangun cerkak, menyajikan pawarta, mendiskripsikan rumah adat jawa dan menulis Aksara Jawa.</v>
      </c>
      <c r="K25" s="19">
        <f t="shared" si="4"/>
        <v>93.5</v>
      </c>
      <c r="L25" s="19" t="str">
        <f t="shared" si="5"/>
        <v>A</v>
      </c>
      <c r="M25" s="19">
        <f t="shared" si="6"/>
        <v>93.5</v>
      </c>
      <c r="N25" s="19" t="str">
        <f t="shared" si="7"/>
        <v>A</v>
      </c>
      <c r="O25" s="35">
        <v>1</v>
      </c>
      <c r="P25" s="19" t="str">
        <f t="shared" si="8"/>
        <v>sangat trampil dalam mangidentifikasi tembang pangkur, menganalisis unsur pembangun cerkak, menyajikan pawarta, mendiskripsikan rumah adat jawa dan menulis Aksara Jawa.</v>
      </c>
      <c r="Q25" s="19" t="str">
        <f t="shared" si="9"/>
        <v>B</v>
      </c>
      <c r="R25" s="19" t="str">
        <f t="shared" si="10"/>
        <v>B</v>
      </c>
      <c r="S25" s="18"/>
      <c r="T25" s="1">
        <v>86</v>
      </c>
      <c r="U25" s="1">
        <v>88</v>
      </c>
      <c r="V25" s="1">
        <v>77</v>
      </c>
      <c r="W25" s="1">
        <f t="shared" si="11"/>
        <v>90</v>
      </c>
      <c r="X25" s="1"/>
      <c r="Y25" s="1"/>
      <c r="Z25" s="1"/>
      <c r="AA25" s="1"/>
      <c r="AB25" s="1"/>
      <c r="AC25" s="1"/>
      <c r="AD25" s="1"/>
      <c r="AE25" s="18"/>
      <c r="AF25" s="1">
        <v>93</v>
      </c>
      <c r="AG25" s="1">
        <f t="shared" si="14"/>
        <v>93</v>
      </c>
      <c r="AH25" s="1">
        <f t="shared" si="12"/>
        <v>93</v>
      </c>
      <c r="AI25" s="1">
        <f t="shared" si="13"/>
        <v>95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7" t="s">
        <v>78</v>
      </c>
      <c r="FD25" s="67"/>
      <c r="FE25" s="67"/>
      <c r="FG25" s="42">
        <v>7</v>
      </c>
      <c r="FH25" s="43"/>
      <c r="FI25" s="43"/>
      <c r="FJ25" s="41">
        <v>9407</v>
      </c>
      <c r="FK25" s="41">
        <v>9417</v>
      </c>
    </row>
    <row r="26" spans="1:167" x14ac:dyDescent="0.25">
      <c r="A26" s="19">
        <v>16</v>
      </c>
      <c r="B26" s="19">
        <v>46140</v>
      </c>
      <c r="C26" s="19" t="s">
        <v>166</v>
      </c>
      <c r="D26" s="18"/>
      <c r="E26" s="19">
        <f t="shared" si="0"/>
        <v>88</v>
      </c>
      <c r="F26" s="19" t="str">
        <f t="shared" si="1"/>
        <v>A</v>
      </c>
      <c r="G26" s="19">
        <f>IF((COUNTA(T12:AC12)&gt;0),(ROUND((AVERAGE(T26:AD26)),0)),"")</f>
        <v>88</v>
      </c>
      <c r="H26" s="19" t="str">
        <f t="shared" si="2"/>
        <v>A</v>
      </c>
      <c r="I26" s="35">
        <v>1</v>
      </c>
      <c r="J26" s="19" t="str">
        <f t="shared" si="3"/>
        <v>Memiliki kemampuan dalam mangidentifikasi tembang pangkur, menganalisis unsur pembangun cerkak, menyajikan pawarta, mendiskripsikan rumah adat jawa dan menulis Aksara Jawa.</v>
      </c>
      <c r="K26" s="19">
        <f t="shared" si="4"/>
        <v>87.5</v>
      </c>
      <c r="L26" s="19" t="str">
        <f t="shared" si="5"/>
        <v>A</v>
      </c>
      <c r="M26" s="19">
        <f t="shared" si="6"/>
        <v>87.5</v>
      </c>
      <c r="N26" s="19" t="str">
        <f t="shared" si="7"/>
        <v>A</v>
      </c>
      <c r="O26" s="35">
        <v>1</v>
      </c>
      <c r="P26" s="19" t="str">
        <f t="shared" si="8"/>
        <v>sangat trampil dalam mangidentifikasi tembang pangkur, menganalisis unsur pembangun cerkak, menyajikan pawarta, mendiskripsikan rumah adat jawa dan menulis Aksara Jawa.</v>
      </c>
      <c r="Q26" s="19" t="str">
        <f t="shared" si="9"/>
        <v>B</v>
      </c>
      <c r="R26" s="19" t="str">
        <f t="shared" si="10"/>
        <v>B</v>
      </c>
      <c r="S26" s="18"/>
      <c r="T26" s="1">
        <v>90</v>
      </c>
      <c r="U26" s="1">
        <v>86</v>
      </c>
      <c r="V26" s="1">
        <v>82</v>
      </c>
      <c r="W26" s="1">
        <f t="shared" si="11"/>
        <v>94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f t="shared" si="14"/>
        <v>91</v>
      </c>
      <c r="AH26" s="1">
        <f t="shared" si="12"/>
        <v>97</v>
      </c>
      <c r="AI26" s="1">
        <f t="shared" si="13"/>
        <v>82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46156</v>
      </c>
      <c r="C27" s="19" t="s">
        <v>167</v>
      </c>
      <c r="D27" s="18"/>
      <c r="E27" s="19">
        <f t="shared" si="0"/>
        <v>88</v>
      </c>
      <c r="F27" s="19" t="str">
        <f t="shared" si="1"/>
        <v>A</v>
      </c>
      <c r="G27" s="19">
        <f>IF((COUNTA(T12:AC12)&gt;0),(ROUND((AVERAGE(T27:AD27)),0)),"")</f>
        <v>88</v>
      </c>
      <c r="H27" s="19" t="str">
        <f t="shared" si="2"/>
        <v>A</v>
      </c>
      <c r="I27" s="35">
        <v>1</v>
      </c>
      <c r="J27" s="19" t="str">
        <f t="shared" si="3"/>
        <v>Memiliki kemampuan dalam mangidentifikasi tembang pangkur, menganalisis unsur pembangun cerkak, menyajikan pawarta, mendiskripsikan rumah adat jawa dan menulis Aksara Jawa.</v>
      </c>
      <c r="K27" s="19">
        <f t="shared" si="4"/>
        <v>82.5</v>
      </c>
      <c r="L27" s="19" t="str">
        <f t="shared" si="5"/>
        <v>B</v>
      </c>
      <c r="M27" s="19">
        <f t="shared" si="6"/>
        <v>82.5</v>
      </c>
      <c r="N27" s="19" t="str">
        <f t="shared" si="7"/>
        <v>B</v>
      </c>
      <c r="O27" s="35">
        <v>2</v>
      </c>
      <c r="P27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27" s="19" t="str">
        <f t="shared" si="9"/>
        <v>B</v>
      </c>
      <c r="R27" s="19" t="str">
        <f t="shared" si="10"/>
        <v>B</v>
      </c>
      <c r="S27" s="18"/>
      <c r="T27" s="1">
        <v>90</v>
      </c>
      <c r="U27" s="1">
        <v>80</v>
      </c>
      <c r="V27" s="1">
        <v>86</v>
      </c>
      <c r="W27" s="1">
        <f t="shared" si="11"/>
        <v>94</v>
      </c>
      <c r="X27" s="1"/>
      <c r="Y27" s="1"/>
      <c r="Z27" s="1"/>
      <c r="AA27" s="1"/>
      <c r="AB27" s="1"/>
      <c r="AC27" s="1"/>
      <c r="AD27" s="1"/>
      <c r="AE27" s="18"/>
      <c r="AF27" s="1">
        <v>73</v>
      </c>
      <c r="AG27" s="1">
        <f t="shared" si="14"/>
        <v>85</v>
      </c>
      <c r="AH27" s="1">
        <f t="shared" si="12"/>
        <v>97</v>
      </c>
      <c r="AI27" s="1">
        <f t="shared" si="13"/>
        <v>75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2">
        <v>8</v>
      </c>
      <c r="FH27" s="43"/>
      <c r="FI27" s="43"/>
      <c r="FJ27" s="41">
        <v>9408</v>
      </c>
      <c r="FK27" s="41">
        <v>9418</v>
      </c>
    </row>
    <row r="28" spans="1:167" x14ac:dyDescent="0.25">
      <c r="A28" s="19">
        <v>18</v>
      </c>
      <c r="B28" s="19">
        <v>46172</v>
      </c>
      <c r="C28" s="19" t="s">
        <v>168</v>
      </c>
      <c r="D28" s="18"/>
      <c r="E28" s="19">
        <f t="shared" si="0"/>
        <v>82</v>
      </c>
      <c r="F28" s="19" t="str">
        <f t="shared" si="1"/>
        <v>B</v>
      </c>
      <c r="G28" s="19">
        <f>IF((COUNTA(T12:AC12)&gt;0),(ROUND((AVERAGE(T28:AD28)),0)),"")</f>
        <v>82</v>
      </c>
      <c r="H28" s="19" t="str">
        <f t="shared" si="2"/>
        <v>B</v>
      </c>
      <c r="I28" s="35">
        <v>2</v>
      </c>
      <c r="J28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28" s="19">
        <f t="shared" si="4"/>
        <v>85</v>
      </c>
      <c r="L28" s="19" t="str">
        <f t="shared" si="5"/>
        <v>A</v>
      </c>
      <c r="M28" s="19">
        <f t="shared" si="6"/>
        <v>85</v>
      </c>
      <c r="N28" s="19" t="str">
        <f t="shared" si="7"/>
        <v>A</v>
      </c>
      <c r="O28" s="35">
        <v>1</v>
      </c>
      <c r="P28" s="19" t="str">
        <f t="shared" si="8"/>
        <v>sangat trampil dalam mangidentifikasi tembang pangkur, menganalisis unsur pembangun cerkak, menyajikan pawarta, mendiskripsikan rumah adat jawa dan menulis Aksara Jawa.</v>
      </c>
      <c r="Q28" s="19" t="str">
        <f t="shared" si="9"/>
        <v>B</v>
      </c>
      <c r="R28" s="19" t="str">
        <f t="shared" si="10"/>
        <v>B</v>
      </c>
      <c r="S28" s="18"/>
      <c r="T28" s="1">
        <v>76</v>
      </c>
      <c r="U28" s="1">
        <v>90</v>
      </c>
      <c r="V28" s="1">
        <v>83</v>
      </c>
      <c r="W28" s="1">
        <f t="shared" si="11"/>
        <v>80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f t="shared" si="14"/>
        <v>95</v>
      </c>
      <c r="AH28" s="1">
        <f t="shared" si="12"/>
        <v>83</v>
      </c>
      <c r="AI28" s="1">
        <f t="shared" si="13"/>
        <v>82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46188</v>
      </c>
      <c r="C29" s="19" t="s">
        <v>169</v>
      </c>
      <c r="D29" s="18"/>
      <c r="E29" s="19">
        <f t="shared" si="0"/>
        <v>82</v>
      </c>
      <c r="F29" s="19" t="str">
        <f t="shared" si="1"/>
        <v>B</v>
      </c>
      <c r="G29" s="19">
        <f>IF((COUNTA(T12:AC12)&gt;0),(ROUND((AVERAGE(T29:AD29)),0)),"")</f>
        <v>82</v>
      </c>
      <c r="H29" s="19" t="str">
        <f t="shared" si="2"/>
        <v>B</v>
      </c>
      <c r="I29" s="35">
        <v>2</v>
      </c>
      <c r="J29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29" s="19">
        <f t="shared" si="4"/>
        <v>87.5</v>
      </c>
      <c r="L29" s="19" t="str">
        <f t="shared" si="5"/>
        <v>A</v>
      </c>
      <c r="M29" s="19">
        <f t="shared" si="6"/>
        <v>87.5</v>
      </c>
      <c r="N29" s="19" t="str">
        <f t="shared" si="7"/>
        <v>A</v>
      </c>
      <c r="O29" s="35">
        <v>1</v>
      </c>
      <c r="P29" s="19" t="str">
        <f t="shared" si="8"/>
        <v>sangat trampil dalam mangidentifikasi tembang pangkur, menganalisis unsur pembangun cerkak, menyajikan pawarta, mendiskripsikan rumah adat jawa dan menulis Aksara Jawa.</v>
      </c>
      <c r="Q29" s="19" t="str">
        <f t="shared" si="9"/>
        <v>B</v>
      </c>
      <c r="R29" s="19" t="str">
        <f t="shared" si="10"/>
        <v>B</v>
      </c>
      <c r="S29" s="18"/>
      <c r="T29" s="1">
        <v>72</v>
      </c>
      <c r="U29" s="1">
        <v>94</v>
      </c>
      <c r="V29" s="1">
        <v>87</v>
      </c>
      <c r="W29" s="1">
        <f t="shared" si="11"/>
        <v>76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f t="shared" si="14"/>
        <v>99</v>
      </c>
      <c r="AH29" s="1">
        <f t="shared" si="12"/>
        <v>79</v>
      </c>
      <c r="AI29" s="1">
        <f t="shared" si="13"/>
        <v>87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2">
        <v>9</v>
      </c>
      <c r="FH29" s="43"/>
      <c r="FI29" s="43"/>
      <c r="FJ29" s="41">
        <v>9409</v>
      </c>
      <c r="FK29" s="41">
        <v>9419</v>
      </c>
    </row>
    <row r="30" spans="1:167" x14ac:dyDescent="0.25">
      <c r="A30" s="19">
        <v>20</v>
      </c>
      <c r="B30" s="19">
        <v>46204</v>
      </c>
      <c r="C30" s="19" t="s">
        <v>170</v>
      </c>
      <c r="D30" s="18"/>
      <c r="E30" s="19">
        <f t="shared" si="0"/>
        <v>78</v>
      </c>
      <c r="F30" s="19" t="str">
        <f t="shared" si="1"/>
        <v>B</v>
      </c>
      <c r="G30" s="19">
        <f>IF((COUNTA(T12:AC12)&gt;0),(ROUND((AVERAGE(T30:AD30)),0)),"")</f>
        <v>78</v>
      </c>
      <c r="H30" s="19" t="str">
        <f t="shared" si="2"/>
        <v>B</v>
      </c>
      <c r="I30" s="35">
        <v>2</v>
      </c>
      <c r="J30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30" s="19">
        <f t="shared" si="4"/>
        <v>79</v>
      </c>
      <c r="L30" s="19" t="str">
        <f t="shared" si="5"/>
        <v>B</v>
      </c>
      <c r="M30" s="19">
        <f t="shared" si="6"/>
        <v>79</v>
      </c>
      <c r="N30" s="19" t="str">
        <f t="shared" si="7"/>
        <v>B</v>
      </c>
      <c r="O30" s="35">
        <v>2</v>
      </c>
      <c r="P30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30" s="19" t="str">
        <f t="shared" si="9"/>
        <v>B</v>
      </c>
      <c r="R30" s="19" t="str">
        <f t="shared" si="10"/>
        <v>B</v>
      </c>
      <c r="S30" s="18"/>
      <c r="T30" s="1">
        <v>78</v>
      </c>
      <c r="U30" s="1">
        <v>70</v>
      </c>
      <c r="V30" s="1">
        <v>83</v>
      </c>
      <c r="W30" s="1">
        <f t="shared" si="11"/>
        <v>82</v>
      </c>
      <c r="X30" s="1"/>
      <c r="Y30" s="1"/>
      <c r="Z30" s="1"/>
      <c r="AA30" s="1"/>
      <c r="AB30" s="1"/>
      <c r="AC30" s="1"/>
      <c r="AD30" s="1"/>
      <c r="AE30" s="18"/>
      <c r="AF30" s="1">
        <v>77</v>
      </c>
      <c r="AG30" s="1">
        <f t="shared" si="14"/>
        <v>75</v>
      </c>
      <c r="AH30" s="1">
        <f t="shared" si="12"/>
        <v>85</v>
      </c>
      <c r="AI30" s="1">
        <f t="shared" si="13"/>
        <v>79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46220</v>
      </c>
      <c r="C31" s="19" t="s">
        <v>171</v>
      </c>
      <c r="D31" s="18"/>
      <c r="E31" s="19">
        <f t="shared" si="0"/>
        <v>93</v>
      </c>
      <c r="F31" s="19" t="str">
        <f t="shared" si="1"/>
        <v>A</v>
      </c>
      <c r="G31" s="19">
        <f>IF((COUNTA(T12:AC12)&gt;0),(ROUND((AVERAGE(T31:AD31)),0)),"")</f>
        <v>93</v>
      </c>
      <c r="H31" s="19" t="str">
        <f t="shared" si="2"/>
        <v>A</v>
      </c>
      <c r="I31" s="35">
        <v>1</v>
      </c>
      <c r="J31" s="19" t="str">
        <f t="shared" si="3"/>
        <v>Memiliki kemampuan dalam mangidentifikasi tembang pangkur, menganalisis unsur pembangun cerkak, menyajikan pawarta, mendiskripsikan rumah adat jawa dan menulis Aksara Jawa.</v>
      </c>
      <c r="K31" s="19">
        <f t="shared" si="4"/>
        <v>88.75</v>
      </c>
      <c r="L31" s="19" t="str">
        <f t="shared" si="5"/>
        <v>A</v>
      </c>
      <c r="M31" s="19">
        <f t="shared" si="6"/>
        <v>88.75</v>
      </c>
      <c r="N31" s="19" t="str">
        <f t="shared" si="7"/>
        <v>A</v>
      </c>
      <c r="O31" s="35">
        <v>1</v>
      </c>
      <c r="P31" s="19" t="str">
        <f t="shared" si="8"/>
        <v>sangat trampil dalam mangidentifikasi tembang pangkur, menganalisis unsur pembangun cerkak, menyajikan pawarta, mendiskripsikan rumah adat jawa dan menulis Aksara Jawa.</v>
      </c>
      <c r="Q31" s="19" t="str">
        <f t="shared" si="9"/>
        <v>B</v>
      </c>
      <c r="R31" s="19" t="str">
        <f t="shared" si="10"/>
        <v>B</v>
      </c>
      <c r="S31" s="18"/>
      <c r="T31" s="1">
        <v>98</v>
      </c>
      <c r="U31" s="1">
        <v>87</v>
      </c>
      <c r="V31" s="1">
        <v>83</v>
      </c>
      <c r="W31" s="1">
        <f t="shared" si="11"/>
        <v>102</v>
      </c>
      <c r="X31" s="1"/>
      <c r="Y31" s="1"/>
      <c r="Z31" s="1"/>
      <c r="AA31" s="1"/>
      <c r="AB31" s="1"/>
      <c r="AC31" s="1"/>
      <c r="AD31" s="1"/>
      <c r="AE31" s="18"/>
      <c r="AF31" s="1">
        <v>78</v>
      </c>
      <c r="AG31" s="1">
        <f t="shared" si="14"/>
        <v>92</v>
      </c>
      <c r="AH31" s="1">
        <f t="shared" si="12"/>
        <v>105</v>
      </c>
      <c r="AI31" s="1">
        <f t="shared" si="13"/>
        <v>80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9410</v>
      </c>
      <c r="FK31" s="41">
        <v>9420</v>
      </c>
    </row>
    <row r="32" spans="1:167" x14ac:dyDescent="0.25">
      <c r="A32" s="19">
        <v>22</v>
      </c>
      <c r="B32" s="19">
        <v>46236</v>
      </c>
      <c r="C32" s="19" t="s">
        <v>172</v>
      </c>
      <c r="D32" s="18"/>
      <c r="E32" s="19">
        <f t="shared" si="0"/>
        <v>86</v>
      </c>
      <c r="F32" s="19" t="str">
        <f t="shared" si="1"/>
        <v>A</v>
      </c>
      <c r="G32" s="19">
        <f>IF((COUNTA(T12:AC12)&gt;0),(ROUND((AVERAGE(T32:AD32)),0)),"")</f>
        <v>86</v>
      </c>
      <c r="H32" s="19" t="str">
        <f t="shared" si="2"/>
        <v>A</v>
      </c>
      <c r="I32" s="35">
        <v>1</v>
      </c>
      <c r="J32" s="19" t="str">
        <f t="shared" si="3"/>
        <v>Memiliki kemampuan dalam mangidentifikasi tembang pangkur, menganalisis unsur pembangun cerkak, menyajikan pawarta, mendiskripsikan rumah adat jawa dan menulis Aksara Jawa.</v>
      </c>
      <c r="K32" s="19">
        <f t="shared" si="4"/>
        <v>91</v>
      </c>
      <c r="L32" s="19" t="str">
        <f t="shared" si="5"/>
        <v>A</v>
      </c>
      <c r="M32" s="19">
        <f t="shared" si="6"/>
        <v>91</v>
      </c>
      <c r="N32" s="19" t="str">
        <f t="shared" si="7"/>
        <v>A</v>
      </c>
      <c r="O32" s="35">
        <v>1</v>
      </c>
      <c r="P32" s="19" t="str">
        <f t="shared" si="8"/>
        <v>sangat trampil dalam mangidentifikasi tembang pangkur, menganalisis unsur pembangun cerkak, menyajikan pawarta, mendiskripsikan rumah adat jawa dan menulis Aksara Jawa.</v>
      </c>
      <c r="Q32" s="19" t="str">
        <f t="shared" si="9"/>
        <v>B</v>
      </c>
      <c r="R32" s="19" t="str">
        <f t="shared" si="10"/>
        <v>B</v>
      </c>
      <c r="S32" s="18"/>
      <c r="T32" s="1">
        <v>86</v>
      </c>
      <c r="U32" s="1">
        <v>86</v>
      </c>
      <c r="V32" s="1">
        <v>80</v>
      </c>
      <c r="W32" s="1">
        <f t="shared" si="11"/>
        <v>90</v>
      </c>
      <c r="X32" s="1"/>
      <c r="Y32" s="1"/>
      <c r="Z32" s="1"/>
      <c r="AA32" s="1"/>
      <c r="AB32" s="1"/>
      <c r="AC32" s="1"/>
      <c r="AD32" s="1"/>
      <c r="AE32" s="18"/>
      <c r="AF32" s="1">
        <v>89</v>
      </c>
      <c r="AG32" s="1">
        <f t="shared" si="14"/>
        <v>91</v>
      </c>
      <c r="AH32" s="1">
        <f t="shared" si="12"/>
        <v>93</v>
      </c>
      <c r="AI32" s="1">
        <f t="shared" si="13"/>
        <v>91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46252</v>
      </c>
      <c r="C33" s="19" t="s">
        <v>173</v>
      </c>
      <c r="D33" s="18"/>
      <c r="E33" s="19">
        <f t="shared" si="0"/>
        <v>89</v>
      </c>
      <c r="F33" s="19" t="str">
        <f t="shared" si="1"/>
        <v>A</v>
      </c>
      <c r="G33" s="19">
        <f>IF((COUNTA(T12:AC12)&gt;0),(ROUND((AVERAGE(T33:AD33)),0)),"")</f>
        <v>89</v>
      </c>
      <c r="H33" s="19" t="str">
        <f t="shared" si="2"/>
        <v>A</v>
      </c>
      <c r="I33" s="35">
        <v>1</v>
      </c>
      <c r="J33" s="19" t="str">
        <f t="shared" si="3"/>
        <v>Memiliki kemampuan dalam mangidentifikasi tembang pangkur, menganalisis unsur pembangun cerkak, menyajikan pawarta, mendiskripsikan rumah adat jawa dan menulis Aksara Jawa.</v>
      </c>
      <c r="K33" s="19">
        <f t="shared" si="4"/>
        <v>85.25</v>
      </c>
      <c r="L33" s="19" t="str">
        <f t="shared" si="5"/>
        <v>A</v>
      </c>
      <c r="M33" s="19">
        <f t="shared" si="6"/>
        <v>85.25</v>
      </c>
      <c r="N33" s="19" t="str">
        <f t="shared" si="7"/>
        <v>A</v>
      </c>
      <c r="O33" s="35">
        <v>1</v>
      </c>
      <c r="P33" s="19" t="str">
        <f t="shared" si="8"/>
        <v>sangat trampil dalam mangidentifikasi tembang pangkur, menganalisis unsur pembangun cerkak, menyajikan pawarta, mendiskripsikan rumah adat jawa dan menulis Aksara Jawa.</v>
      </c>
      <c r="Q33" s="19" t="str">
        <f t="shared" si="9"/>
        <v>B</v>
      </c>
      <c r="R33" s="19" t="str">
        <f t="shared" si="10"/>
        <v>B</v>
      </c>
      <c r="S33" s="18"/>
      <c r="T33" s="1">
        <v>90</v>
      </c>
      <c r="U33" s="1">
        <v>87</v>
      </c>
      <c r="V33" s="1">
        <v>83</v>
      </c>
      <c r="W33" s="1">
        <f t="shared" si="11"/>
        <v>94</v>
      </c>
      <c r="X33" s="1"/>
      <c r="Y33" s="1"/>
      <c r="Z33" s="1"/>
      <c r="AA33" s="1"/>
      <c r="AB33" s="1"/>
      <c r="AC33" s="1"/>
      <c r="AD33" s="1"/>
      <c r="AE33" s="18"/>
      <c r="AF33" s="1">
        <v>75</v>
      </c>
      <c r="AG33" s="1">
        <f t="shared" si="14"/>
        <v>92</v>
      </c>
      <c r="AH33" s="1">
        <f t="shared" si="12"/>
        <v>97</v>
      </c>
      <c r="AI33" s="1">
        <f t="shared" si="13"/>
        <v>77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46268</v>
      </c>
      <c r="C34" s="19" t="s">
        <v>174</v>
      </c>
      <c r="D34" s="18"/>
      <c r="E34" s="19">
        <f t="shared" si="0"/>
        <v>83</v>
      </c>
      <c r="F34" s="19" t="str">
        <f t="shared" si="1"/>
        <v>B</v>
      </c>
      <c r="G34" s="19">
        <f>IF((COUNTA(T12:AC12)&gt;0),(ROUND((AVERAGE(T34:AD34)),0)),"")</f>
        <v>83</v>
      </c>
      <c r="H34" s="19" t="str">
        <f t="shared" si="2"/>
        <v>B</v>
      </c>
      <c r="I34" s="35">
        <v>2</v>
      </c>
      <c r="J34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34" s="19">
        <f t="shared" si="4"/>
        <v>81.25</v>
      </c>
      <c r="L34" s="19" t="str">
        <f t="shared" si="5"/>
        <v>B</v>
      </c>
      <c r="M34" s="19">
        <f t="shared" si="6"/>
        <v>81.25</v>
      </c>
      <c r="N34" s="19" t="str">
        <f t="shared" si="7"/>
        <v>B</v>
      </c>
      <c r="O34" s="35">
        <v>2</v>
      </c>
      <c r="P34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34" s="19" t="str">
        <f t="shared" si="9"/>
        <v>B</v>
      </c>
      <c r="R34" s="19" t="str">
        <f t="shared" si="10"/>
        <v>B</v>
      </c>
      <c r="S34" s="18"/>
      <c r="T34" s="1">
        <v>80</v>
      </c>
      <c r="U34" s="1">
        <v>83</v>
      </c>
      <c r="V34" s="1">
        <v>85</v>
      </c>
      <c r="W34" s="1">
        <f t="shared" si="11"/>
        <v>84</v>
      </c>
      <c r="X34" s="1"/>
      <c r="Y34" s="1"/>
      <c r="Z34" s="1"/>
      <c r="AA34" s="1"/>
      <c r="AB34" s="1"/>
      <c r="AC34" s="1"/>
      <c r="AD34" s="1"/>
      <c r="AE34" s="18"/>
      <c r="AF34" s="1">
        <v>74</v>
      </c>
      <c r="AG34" s="1">
        <f t="shared" si="14"/>
        <v>88</v>
      </c>
      <c r="AH34" s="1">
        <f t="shared" si="12"/>
        <v>87</v>
      </c>
      <c r="AI34" s="1">
        <f t="shared" si="13"/>
        <v>76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46284</v>
      </c>
      <c r="C35" s="19" t="s">
        <v>175</v>
      </c>
      <c r="D35" s="18"/>
      <c r="E35" s="19">
        <f t="shared" si="0"/>
        <v>85</v>
      </c>
      <c r="F35" s="19" t="str">
        <f t="shared" si="1"/>
        <v>A</v>
      </c>
      <c r="G35" s="19">
        <f>IF((COUNTA(T12:AC12)&gt;0),(ROUND((AVERAGE(T35:AD35)),0)),"")</f>
        <v>85</v>
      </c>
      <c r="H35" s="19" t="str">
        <f t="shared" si="2"/>
        <v>A</v>
      </c>
      <c r="I35" s="35">
        <v>1</v>
      </c>
      <c r="J35" s="19" t="str">
        <f t="shared" si="3"/>
        <v>Memiliki kemampuan dalam mangidentifikasi tembang pangkur, menganalisis unsur pembangun cerkak, menyajikan pawarta, mendiskripsikan rumah adat jawa dan menulis Aksara Jawa.</v>
      </c>
      <c r="K35" s="19">
        <f t="shared" si="4"/>
        <v>85.25</v>
      </c>
      <c r="L35" s="19" t="str">
        <f t="shared" si="5"/>
        <v>A</v>
      </c>
      <c r="M35" s="19">
        <f t="shared" si="6"/>
        <v>85.25</v>
      </c>
      <c r="N35" s="19" t="str">
        <f t="shared" si="7"/>
        <v>A</v>
      </c>
      <c r="O35" s="35">
        <v>1</v>
      </c>
      <c r="P35" s="19" t="str">
        <f t="shared" si="8"/>
        <v>sangat trampil dalam mangidentifikasi tembang pangkur, menganalisis unsur pembangun cerkak, menyajikan pawarta, mendiskripsikan rumah adat jawa dan menulis Aksara Jawa.</v>
      </c>
      <c r="Q35" s="19" t="str">
        <f t="shared" si="9"/>
        <v>B</v>
      </c>
      <c r="R35" s="19" t="str">
        <f t="shared" si="10"/>
        <v>B</v>
      </c>
      <c r="S35" s="18"/>
      <c r="T35" s="1">
        <v>86</v>
      </c>
      <c r="U35" s="1">
        <v>89</v>
      </c>
      <c r="V35" s="1">
        <v>76</v>
      </c>
      <c r="W35" s="1">
        <f t="shared" si="11"/>
        <v>90</v>
      </c>
      <c r="X35" s="1"/>
      <c r="Y35" s="1"/>
      <c r="Z35" s="1"/>
      <c r="AA35" s="1"/>
      <c r="AB35" s="1"/>
      <c r="AC35" s="1"/>
      <c r="AD35" s="1"/>
      <c r="AE35" s="18"/>
      <c r="AF35" s="1">
        <v>76</v>
      </c>
      <c r="AG35" s="1">
        <f t="shared" si="14"/>
        <v>94</v>
      </c>
      <c r="AH35" s="1">
        <f t="shared" si="12"/>
        <v>93</v>
      </c>
      <c r="AI35" s="1">
        <f t="shared" si="13"/>
        <v>78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46300</v>
      </c>
      <c r="C36" s="19" t="s">
        <v>176</v>
      </c>
      <c r="D36" s="18"/>
      <c r="E36" s="19">
        <f t="shared" si="0"/>
        <v>87</v>
      </c>
      <c r="F36" s="19" t="str">
        <f t="shared" si="1"/>
        <v>A</v>
      </c>
      <c r="G36" s="19">
        <f>IF((COUNTA(T12:AC12)&gt;0),(ROUND((AVERAGE(T36:AD36)),0)),"")</f>
        <v>87</v>
      </c>
      <c r="H36" s="19" t="str">
        <f t="shared" si="2"/>
        <v>A</v>
      </c>
      <c r="I36" s="35">
        <v>1</v>
      </c>
      <c r="J36" s="19" t="str">
        <f t="shared" si="3"/>
        <v>Memiliki kemampuan dalam mangidentifikasi tembang pangkur, menganalisis unsur pembangun cerkak, menyajikan pawarta, mendiskripsikan rumah adat jawa dan menulis Aksara Jawa.</v>
      </c>
      <c r="K36" s="19">
        <f t="shared" si="4"/>
        <v>83.75</v>
      </c>
      <c r="L36" s="19" t="str">
        <f t="shared" si="5"/>
        <v>B</v>
      </c>
      <c r="M36" s="19">
        <f t="shared" si="6"/>
        <v>83.75</v>
      </c>
      <c r="N36" s="19" t="str">
        <f t="shared" si="7"/>
        <v>B</v>
      </c>
      <c r="O36" s="35">
        <v>2</v>
      </c>
      <c r="P36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36" s="19" t="str">
        <f t="shared" si="9"/>
        <v>B</v>
      </c>
      <c r="R36" s="19" t="str">
        <f t="shared" si="10"/>
        <v>B</v>
      </c>
      <c r="S36" s="18"/>
      <c r="T36" s="1">
        <v>86</v>
      </c>
      <c r="U36" s="1">
        <v>89</v>
      </c>
      <c r="V36" s="1">
        <v>84</v>
      </c>
      <c r="W36" s="1">
        <f t="shared" si="11"/>
        <v>90</v>
      </c>
      <c r="X36" s="1"/>
      <c r="Y36" s="1"/>
      <c r="Z36" s="1"/>
      <c r="AA36" s="1"/>
      <c r="AB36" s="1"/>
      <c r="AC36" s="1"/>
      <c r="AD36" s="1"/>
      <c r="AE36" s="18"/>
      <c r="AF36" s="1">
        <v>73</v>
      </c>
      <c r="AG36" s="1">
        <f t="shared" si="14"/>
        <v>94</v>
      </c>
      <c r="AH36" s="1">
        <f t="shared" si="12"/>
        <v>93</v>
      </c>
      <c r="AI36" s="1">
        <f t="shared" si="13"/>
        <v>75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46316</v>
      </c>
      <c r="C37" s="19" t="s">
        <v>177</v>
      </c>
      <c r="D37" s="18"/>
      <c r="E37" s="19">
        <f t="shared" si="0"/>
        <v>80</v>
      </c>
      <c r="F37" s="19" t="str">
        <f t="shared" si="1"/>
        <v>B</v>
      </c>
      <c r="G37" s="19">
        <f>IF((COUNTA(T12:AC12)&gt;0),(ROUND((AVERAGE(T37:AD37)),0)),"")</f>
        <v>80</v>
      </c>
      <c r="H37" s="19" t="str">
        <f t="shared" si="2"/>
        <v>B</v>
      </c>
      <c r="I37" s="35">
        <v>2</v>
      </c>
      <c r="J37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37" s="19">
        <f t="shared" si="4"/>
        <v>84.75</v>
      </c>
      <c r="L37" s="19" t="str">
        <f t="shared" si="5"/>
        <v>A</v>
      </c>
      <c r="M37" s="19">
        <f t="shared" si="6"/>
        <v>84.75</v>
      </c>
      <c r="N37" s="19" t="str">
        <f t="shared" si="7"/>
        <v>A</v>
      </c>
      <c r="O37" s="35">
        <v>1</v>
      </c>
      <c r="P37" s="19" t="str">
        <f t="shared" si="8"/>
        <v>sangat trampil dalam mangidentifikasi tembang pangkur, menganalisis unsur pembangun cerkak, menyajikan pawarta, mendiskripsikan rumah adat jawa dan menulis Aksara Jawa.</v>
      </c>
      <c r="Q37" s="19" t="str">
        <f t="shared" si="9"/>
        <v>B</v>
      </c>
      <c r="R37" s="19" t="str">
        <f t="shared" si="10"/>
        <v>B</v>
      </c>
      <c r="S37" s="18"/>
      <c r="T37" s="1">
        <v>80</v>
      </c>
      <c r="U37" s="1">
        <v>85</v>
      </c>
      <c r="V37" s="1">
        <v>70</v>
      </c>
      <c r="W37" s="1">
        <f t="shared" si="11"/>
        <v>84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f t="shared" si="14"/>
        <v>90</v>
      </c>
      <c r="AH37" s="1">
        <f t="shared" si="12"/>
        <v>87</v>
      </c>
      <c r="AI37" s="1">
        <f t="shared" si="13"/>
        <v>82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46332</v>
      </c>
      <c r="C38" s="19" t="s">
        <v>178</v>
      </c>
      <c r="D38" s="18"/>
      <c r="E38" s="19">
        <f t="shared" si="0"/>
        <v>82</v>
      </c>
      <c r="F38" s="19" t="str">
        <f t="shared" si="1"/>
        <v>B</v>
      </c>
      <c r="G38" s="19">
        <f>IF((COUNTA(T12:AC12)&gt;0),(ROUND((AVERAGE(T38:AD38)),0)),"")</f>
        <v>82</v>
      </c>
      <c r="H38" s="19" t="str">
        <f t="shared" si="2"/>
        <v>B</v>
      </c>
      <c r="I38" s="35">
        <v>2</v>
      </c>
      <c r="J38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38" s="19">
        <f t="shared" si="4"/>
        <v>85.5</v>
      </c>
      <c r="L38" s="19" t="str">
        <f t="shared" si="5"/>
        <v>A</v>
      </c>
      <c r="M38" s="19">
        <f t="shared" si="6"/>
        <v>85.5</v>
      </c>
      <c r="N38" s="19" t="str">
        <f t="shared" si="7"/>
        <v>A</v>
      </c>
      <c r="O38" s="35">
        <v>1</v>
      </c>
      <c r="P38" s="19" t="str">
        <f t="shared" si="8"/>
        <v>sangat trampil dalam mangidentifikasi tembang pangkur, menganalisis unsur pembangun cerkak, menyajikan pawarta, mendiskripsikan rumah adat jawa dan menulis Aksara Jawa.</v>
      </c>
      <c r="Q38" s="19" t="str">
        <f t="shared" si="9"/>
        <v>B</v>
      </c>
      <c r="R38" s="19" t="str">
        <f t="shared" si="10"/>
        <v>B</v>
      </c>
      <c r="S38" s="18"/>
      <c r="T38" s="1">
        <v>73</v>
      </c>
      <c r="U38" s="1">
        <v>91</v>
      </c>
      <c r="V38" s="1">
        <v>85</v>
      </c>
      <c r="W38" s="1">
        <f t="shared" si="11"/>
        <v>77</v>
      </c>
      <c r="X38" s="1"/>
      <c r="Y38" s="1"/>
      <c r="Z38" s="1"/>
      <c r="AA38" s="1"/>
      <c r="AB38" s="1"/>
      <c r="AC38" s="1"/>
      <c r="AD38" s="1"/>
      <c r="AE38" s="18"/>
      <c r="AF38" s="1">
        <v>82</v>
      </c>
      <c r="AG38" s="1">
        <f t="shared" si="14"/>
        <v>96</v>
      </c>
      <c r="AH38" s="1">
        <f t="shared" si="12"/>
        <v>80</v>
      </c>
      <c r="AI38" s="1">
        <f t="shared" si="13"/>
        <v>84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46348</v>
      </c>
      <c r="C39" s="19" t="s">
        <v>179</v>
      </c>
      <c r="D39" s="18"/>
      <c r="E39" s="19">
        <f t="shared" si="0"/>
        <v>83</v>
      </c>
      <c r="F39" s="19" t="str">
        <f t="shared" si="1"/>
        <v>B</v>
      </c>
      <c r="G39" s="19">
        <f>IF((COUNTA(T12:AC12)&gt;0),(ROUND((AVERAGE(T39:AD39)),0)),"")</f>
        <v>83</v>
      </c>
      <c r="H39" s="19" t="str">
        <f t="shared" si="2"/>
        <v>B</v>
      </c>
      <c r="I39" s="35">
        <v>2</v>
      </c>
      <c r="J39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39" s="19">
        <f t="shared" si="4"/>
        <v>84</v>
      </c>
      <c r="L39" s="19" t="str">
        <f t="shared" si="5"/>
        <v>B</v>
      </c>
      <c r="M39" s="19">
        <f t="shared" si="6"/>
        <v>84</v>
      </c>
      <c r="N39" s="19" t="str">
        <f t="shared" si="7"/>
        <v>B</v>
      </c>
      <c r="O39" s="35">
        <v>2</v>
      </c>
      <c r="P39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39" s="19" t="str">
        <f t="shared" si="9"/>
        <v>B</v>
      </c>
      <c r="R39" s="19" t="str">
        <f t="shared" si="10"/>
        <v>B</v>
      </c>
      <c r="S39" s="18"/>
      <c r="T39" s="1">
        <v>86</v>
      </c>
      <c r="U39" s="1">
        <v>86</v>
      </c>
      <c r="V39" s="1">
        <v>71</v>
      </c>
      <c r="W39" s="1">
        <f t="shared" si="11"/>
        <v>90</v>
      </c>
      <c r="X39" s="1"/>
      <c r="Y39" s="1"/>
      <c r="Z39" s="1"/>
      <c r="AA39" s="1"/>
      <c r="AB39" s="1"/>
      <c r="AC39" s="1"/>
      <c r="AD39" s="1"/>
      <c r="AE39" s="18"/>
      <c r="AF39" s="1">
        <v>75</v>
      </c>
      <c r="AG39" s="1">
        <f t="shared" si="14"/>
        <v>91</v>
      </c>
      <c r="AH39" s="1">
        <f t="shared" si="12"/>
        <v>93</v>
      </c>
      <c r="AI39" s="1">
        <f t="shared" si="13"/>
        <v>77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46364</v>
      </c>
      <c r="C40" s="19" t="s">
        <v>180</v>
      </c>
      <c r="D40" s="18"/>
      <c r="E40" s="19">
        <f t="shared" si="0"/>
        <v>81</v>
      </c>
      <c r="F40" s="19" t="str">
        <f t="shared" si="1"/>
        <v>B</v>
      </c>
      <c r="G40" s="19">
        <f>IF((COUNTA(T12:AC12)&gt;0),(ROUND((AVERAGE(T40:AD40)),0)),"")</f>
        <v>81</v>
      </c>
      <c r="H40" s="19" t="str">
        <f t="shared" si="2"/>
        <v>B</v>
      </c>
      <c r="I40" s="35">
        <v>2</v>
      </c>
      <c r="J40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40" s="19">
        <f t="shared" si="4"/>
        <v>81.5</v>
      </c>
      <c r="L40" s="19" t="str">
        <f t="shared" si="5"/>
        <v>B</v>
      </c>
      <c r="M40" s="19">
        <f t="shared" si="6"/>
        <v>81.5</v>
      </c>
      <c r="N40" s="19" t="str">
        <f t="shared" si="7"/>
        <v>B</v>
      </c>
      <c r="O40" s="35">
        <v>2</v>
      </c>
      <c r="P40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40" s="19" t="str">
        <f t="shared" si="9"/>
        <v>B</v>
      </c>
      <c r="R40" s="19" t="str">
        <f t="shared" si="10"/>
        <v>B</v>
      </c>
      <c r="S40" s="18"/>
      <c r="T40" s="1">
        <v>90</v>
      </c>
      <c r="U40" s="1">
        <v>70</v>
      </c>
      <c r="V40" s="1">
        <v>70</v>
      </c>
      <c r="W40" s="1">
        <f t="shared" si="11"/>
        <v>94</v>
      </c>
      <c r="X40" s="1"/>
      <c r="Y40" s="1"/>
      <c r="Z40" s="1"/>
      <c r="AA40" s="1"/>
      <c r="AB40" s="1"/>
      <c r="AC40" s="1"/>
      <c r="AD40" s="1"/>
      <c r="AE40" s="18"/>
      <c r="AF40" s="1">
        <v>76</v>
      </c>
      <c r="AG40" s="1">
        <f t="shared" si="14"/>
        <v>75</v>
      </c>
      <c r="AH40" s="1">
        <f t="shared" si="12"/>
        <v>97</v>
      </c>
      <c r="AI40" s="1">
        <f t="shared" si="13"/>
        <v>78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46380</v>
      </c>
      <c r="C41" s="19" t="s">
        <v>181</v>
      </c>
      <c r="D41" s="18"/>
      <c r="E41" s="19">
        <f t="shared" si="0"/>
        <v>83</v>
      </c>
      <c r="F41" s="19" t="str">
        <f t="shared" si="1"/>
        <v>B</v>
      </c>
      <c r="G41" s="19">
        <f>IF((COUNTA(T12:AC12)&gt;0),(ROUND((AVERAGE(T41:AD41)),0)),"")</f>
        <v>83</v>
      </c>
      <c r="H41" s="19" t="str">
        <f t="shared" si="2"/>
        <v>B</v>
      </c>
      <c r="I41" s="35">
        <v>2</v>
      </c>
      <c r="J41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41" s="19">
        <f t="shared" si="4"/>
        <v>93</v>
      </c>
      <c r="L41" s="19" t="str">
        <f t="shared" si="5"/>
        <v>A</v>
      </c>
      <c r="M41" s="19">
        <f t="shared" si="6"/>
        <v>93</v>
      </c>
      <c r="N41" s="19" t="str">
        <f t="shared" si="7"/>
        <v>A</v>
      </c>
      <c r="O41" s="35">
        <v>1</v>
      </c>
      <c r="P41" s="19" t="str">
        <f t="shared" si="8"/>
        <v>sangat trampil dalam mangidentifikasi tembang pangkur, menganalisis unsur pembangun cerkak, menyajikan pawarta, mendiskripsikan rumah adat jawa dan menulis Aksara Jawa.</v>
      </c>
      <c r="Q41" s="19" t="str">
        <f t="shared" si="9"/>
        <v>B</v>
      </c>
      <c r="R41" s="19" t="str">
        <f t="shared" si="10"/>
        <v>B</v>
      </c>
      <c r="S41" s="18"/>
      <c r="T41" s="1">
        <v>86</v>
      </c>
      <c r="U41" s="1">
        <v>86</v>
      </c>
      <c r="V41" s="1">
        <v>70</v>
      </c>
      <c r="W41" s="1">
        <f t="shared" si="11"/>
        <v>90</v>
      </c>
      <c r="X41" s="1"/>
      <c r="Y41" s="1"/>
      <c r="Z41" s="1"/>
      <c r="AA41" s="1"/>
      <c r="AB41" s="1"/>
      <c r="AC41" s="1"/>
      <c r="AD41" s="1"/>
      <c r="AE41" s="18"/>
      <c r="AF41" s="1">
        <v>93</v>
      </c>
      <c r="AG41" s="1">
        <f t="shared" si="14"/>
        <v>91</v>
      </c>
      <c r="AH41" s="1">
        <f t="shared" si="12"/>
        <v>93</v>
      </c>
      <c r="AI41" s="1">
        <f t="shared" si="13"/>
        <v>95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46396</v>
      </c>
      <c r="C42" s="19" t="s">
        <v>182</v>
      </c>
      <c r="D42" s="18"/>
      <c r="E42" s="19">
        <f t="shared" si="0"/>
        <v>78</v>
      </c>
      <c r="F42" s="19" t="str">
        <f t="shared" si="1"/>
        <v>B</v>
      </c>
      <c r="G42" s="19">
        <f>IF((COUNTA(T12:AC12)&gt;0),(ROUND((AVERAGE(T42:AD42)),0)),"")</f>
        <v>78</v>
      </c>
      <c r="H42" s="19" t="str">
        <f t="shared" si="2"/>
        <v>B</v>
      </c>
      <c r="I42" s="35">
        <v>2</v>
      </c>
      <c r="J42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42" s="19">
        <f t="shared" si="4"/>
        <v>82.5</v>
      </c>
      <c r="L42" s="19" t="str">
        <f t="shared" si="5"/>
        <v>B</v>
      </c>
      <c r="M42" s="19">
        <f t="shared" si="6"/>
        <v>82.5</v>
      </c>
      <c r="N42" s="19" t="str">
        <f t="shared" si="7"/>
        <v>B</v>
      </c>
      <c r="O42" s="35">
        <v>2</v>
      </c>
      <c r="P42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42" s="19" t="str">
        <f t="shared" si="9"/>
        <v>B</v>
      </c>
      <c r="R42" s="19" t="str">
        <f t="shared" si="10"/>
        <v>B</v>
      </c>
      <c r="S42" s="18"/>
      <c r="T42" s="1">
        <v>76</v>
      </c>
      <c r="U42" s="1">
        <v>80</v>
      </c>
      <c r="V42" s="1">
        <v>75</v>
      </c>
      <c r="W42" s="1">
        <f t="shared" si="11"/>
        <v>80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f t="shared" si="14"/>
        <v>85</v>
      </c>
      <c r="AH42" s="1">
        <f t="shared" si="12"/>
        <v>83</v>
      </c>
      <c r="AI42" s="1">
        <f t="shared" si="13"/>
        <v>82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46412</v>
      </c>
      <c r="C43" s="19" t="s">
        <v>183</v>
      </c>
      <c r="D43" s="18"/>
      <c r="E43" s="19">
        <f t="shared" si="0"/>
        <v>85</v>
      </c>
      <c r="F43" s="19" t="str">
        <f t="shared" si="1"/>
        <v>A</v>
      </c>
      <c r="G43" s="19">
        <f>IF((COUNTA(T12:AC12)&gt;0),(ROUND((AVERAGE(T43:AD43)),0)),"")</f>
        <v>85</v>
      </c>
      <c r="H43" s="19" t="str">
        <f t="shared" si="2"/>
        <v>A</v>
      </c>
      <c r="I43" s="35">
        <v>1</v>
      </c>
      <c r="J43" s="19" t="str">
        <f t="shared" si="3"/>
        <v>Memiliki kemampuan dalam mangidentifikasi tembang pangkur, menganalisis unsur pembangun cerkak, menyajikan pawarta, mendiskripsikan rumah adat jawa dan menulis Aksara Jawa.</v>
      </c>
      <c r="K43" s="19">
        <f t="shared" si="4"/>
        <v>83.5</v>
      </c>
      <c r="L43" s="19" t="str">
        <f t="shared" si="5"/>
        <v>B</v>
      </c>
      <c r="M43" s="19">
        <f t="shared" si="6"/>
        <v>83.5</v>
      </c>
      <c r="N43" s="19" t="str">
        <f t="shared" si="7"/>
        <v>B</v>
      </c>
      <c r="O43" s="35">
        <v>2</v>
      </c>
      <c r="P43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43" s="19" t="str">
        <f t="shared" si="9"/>
        <v>B</v>
      </c>
      <c r="R43" s="19" t="str">
        <f t="shared" si="10"/>
        <v>B</v>
      </c>
      <c r="S43" s="18"/>
      <c r="T43" s="1">
        <v>78</v>
      </c>
      <c r="U43" s="1">
        <v>88</v>
      </c>
      <c r="V43" s="1">
        <v>90</v>
      </c>
      <c r="W43" s="1">
        <f t="shared" si="11"/>
        <v>82</v>
      </c>
      <c r="X43" s="1"/>
      <c r="Y43" s="1"/>
      <c r="Z43" s="1"/>
      <c r="AA43" s="1"/>
      <c r="AB43" s="1"/>
      <c r="AC43" s="1"/>
      <c r="AD43" s="1"/>
      <c r="AE43" s="18"/>
      <c r="AF43" s="1">
        <v>77</v>
      </c>
      <c r="AG43" s="1">
        <f t="shared" si="14"/>
        <v>93</v>
      </c>
      <c r="AH43" s="1">
        <f t="shared" si="12"/>
        <v>85</v>
      </c>
      <c r="AI43" s="1">
        <f t="shared" si="13"/>
        <v>79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46428</v>
      </c>
      <c r="C44" s="19" t="s">
        <v>184</v>
      </c>
      <c r="D44" s="18"/>
      <c r="E44" s="19">
        <f t="shared" si="0"/>
        <v>80</v>
      </c>
      <c r="F44" s="19" t="str">
        <f t="shared" si="1"/>
        <v>B</v>
      </c>
      <c r="G44" s="19">
        <f>IF((COUNTA(T12:AC12)&gt;0),(ROUND((AVERAGE(T44:AD44)),0)),"")</f>
        <v>80</v>
      </c>
      <c r="H44" s="19" t="str">
        <f t="shared" si="2"/>
        <v>B</v>
      </c>
      <c r="I44" s="35">
        <v>2</v>
      </c>
      <c r="J44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44" s="19">
        <f t="shared" si="4"/>
        <v>87.75</v>
      </c>
      <c r="L44" s="19" t="str">
        <f t="shared" si="5"/>
        <v>A</v>
      </c>
      <c r="M44" s="19">
        <f t="shared" si="6"/>
        <v>87.75</v>
      </c>
      <c r="N44" s="19" t="str">
        <f t="shared" si="7"/>
        <v>A</v>
      </c>
      <c r="O44" s="35">
        <v>1</v>
      </c>
      <c r="P44" s="19" t="str">
        <f t="shared" si="8"/>
        <v>sangat trampil dalam mangidentifikasi tembang pangkur, menganalisis unsur pembangun cerkak, menyajikan pawarta, mendiskripsikan rumah adat jawa dan menulis Aksara Jawa.</v>
      </c>
      <c r="Q44" s="19" t="str">
        <f t="shared" si="9"/>
        <v>B</v>
      </c>
      <c r="R44" s="19" t="str">
        <f t="shared" si="10"/>
        <v>B</v>
      </c>
      <c r="S44" s="18"/>
      <c r="T44" s="1">
        <v>70</v>
      </c>
      <c r="U44" s="1">
        <v>89</v>
      </c>
      <c r="V44" s="1">
        <v>85</v>
      </c>
      <c r="W44" s="1">
        <f t="shared" si="11"/>
        <v>74</v>
      </c>
      <c r="X44" s="1"/>
      <c r="Y44" s="1"/>
      <c r="Z44" s="1"/>
      <c r="AA44" s="1"/>
      <c r="AB44" s="1"/>
      <c r="AC44" s="1"/>
      <c r="AD44" s="1"/>
      <c r="AE44" s="18"/>
      <c r="AF44" s="1">
        <v>89</v>
      </c>
      <c r="AG44" s="1">
        <f t="shared" si="14"/>
        <v>94</v>
      </c>
      <c r="AH44" s="1">
        <f t="shared" si="12"/>
        <v>77</v>
      </c>
      <c r="AI44" s="1">
        <f t="shared" si="13"/>
        <v>91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46444</v>
      </c>
      <c r="C45" s="19" t="s">
        <v>185</v>
      </c>
      <c r="D45" s="18"/>
      <c r="E45" s="19">
        <f t="shared" si="0"/>
        <v>77</v>
      </c>
      <c r="F45" s="19" t="str">
        <f t="shared" si="1"/>
        <v>B</v>
      </c>
      <c r="G45" s="19">
        <f>IF((COUNTA(T12:AC12)&gt;0),(ROUND((AVERAGE(T45:AD45)),0)),"")</f>
        <v>77</v>
      </c>
      <c r="H45" s="19" t="str">
        <f t="shared" si="2"/>
        <v>B</v>
      </c>
      <c r="I45" s="35">
        <v>2</v>
      </c>
      <c r="J45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45" s="19">
        <f t="shared" si="4"/>
        <v>80</v>
      </c>
      <c r="L45" s="19" t="str">
        <f t="shared" si="5"/>
        <v>B</v>
      </c>
      <c r="M45" s="19">
        <f t="shared" si="6"/>
        <v>80</v>
      </c>
      <c r="N45" s="19" t="str">
        <f t="shared" si="7"/>
        <v>B</v>
      </c>
      <c r="O45" s="35">
        <v>2</v>
      </c>
      <c r="P45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45" s="19" t="str">
        <f t="shared" si="9"/>
        <v>B</v>
      </c>
      <c r="R45" s="19" t="str">
        <f t="shared" si="10"/>
        <v>B</v>
      </c>
      <c r="S45" s="18"/>
      <c r="T45" s="1">
        <v>70</v>
      </c>
      <c r="U45" s="1">
        <v>82</v>
      </c>
      <c r="V45" s="1">
        <v>80</v>
      </c>
      <c r="W45" s="1">
        <f t="shared" si="11"/>
        <v>74</v>
      </c>
      <c r="X45" s="1"/>
      <c r="Y45" s="1"/>
      <c r="Z45" s="1"/>
      <c r="AA45" s="1"/>
      <c r="AB45" s="1"/>
      <c r="AC45" s="1"/>
      <c r="AD45" s="1"/>
      <c r="AE45" s="18"/>
      <c r="AF45" s="1">
        <v>77</v>
      </c>
      <c r="AG45" s="1">
        <f t="shared" si="14"/>
        <v>87</v>
      </c>
      <c r="AH45" s="1">
        <f t="shared" si="12"/>
        <v>77</v>
      </c>
      <c r="AI45" s="1">
        <f t="shared" si="13"/>
        <v>79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46460</v>
      </c>
      <c r="C46" s="19" t="s">
        <v>186</v>
      </c>
      <c r="D46" s="18"/>
      <c r="E46" s="19">
        <f t="shared" si="0"/>
        <v>81</v>
      </c>
      <c r="F46" s="19" t="str">
        <f t="shared" si="1"/>
        <v>B</v>
      </c>
      <c r="G46" s="19">
        <f>IF((COUNTA(T12:AC12)&gt;0),(ROUND((AVERAGE(T46:AD46)),0)),"")</f>
        <v>81</v>
      </c>
      <c r="H46" s="19" t="str">
        <f t="shared" si="2"/>
        <v>B</v>
      </c>
      <c r="I46" s="35">
        <v>2</v>
      </c>
      <c r="J46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46" s="19">
        <f t="shared" si="4"/>
        <v>87.25</v>
      </c>
      <c r="L46" s="19" t="str">
        <f t="shared" si="5"/>
        <v>A</v>
      </c>
      <c r="M46" s="19">
        <f t="shared" si="6"/>
        <v>87.25</v>
      </c>
      <c r="N46" s="19" t="str">
        <f t="shared" si="7"/>
        <v>A</v>
      </c>
      <c r="O46" s="35">
        <v>1</v>
      </c>
      <c r="P46" s="19" t="str">
        <f t="shared" si="8"/>
        <v>sangat trampil dalam mangidentifikasi tembang pangkur, menganalisis unsur pembangun cerkak, menyajikan pawarta, mendiskripsikan rumah adat jawa dan menulis Aksara Jawa.</v>
      </c>
      <c r="Q46" s="19" t="str">
        <f t="shared" si="9"/>
        <v>B</v>
      </c>
      <c r="R46" s="19" t="str">
        <f t="shared" si="10"/>
        <v>B</v>
      </c>
      <c r="S46" s="18"/>
      <c r="T46" s="1">
        <v>78</v>
      </c>
      <c r="U46" s="1">
        <v>89</v>
      </c>
      <c r="V46" s="1">
        <v>73</v>
      </c>
      <c r="W46" s="1">
        <f t="shared" si="11"/>
        <v>82</v>
      </c>
      <c r="X46" s="1"/>
      <c r="Y46" s="1"/>
      <c r="Z46" s="1"/>
      <c r="AA46" s="1"/>
      <c r="AB46" s="1"/>
      <c r="AC46" s="1"/>
      <c r="AD46" s="1"/>
      <c r="AE46" s="18"/>
      <c r="AF46" s="1">
        <v>84</v>
      </c>
      <c r="AG46" s="1">
        <f t="shared" si="14"/>
        <v>94</v>
      </c>
      <c r="AH46" s="1">
        <f t="shared" si="12"/>
        <v>85</v>
      </c>
      <c r="AI46" s="1">
        <f t="shared" si="13"/>
        <v>86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6" t="s">
        <v>101</v>
      </c>
      <c r="H52" s="76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6" t="s">
        <v>104</v>
      </c>
      <c r="H53" s="76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6" t="s">
        <v>106</v>
      </c>
      <c r="H54" s="76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6" t="s">
        <v>107</v>
      </c>
      <c r="H55" s="76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2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G17:FG18"/>
    <mergeCell ref="FG19:FG20"/>
    <mergeCell ref="FG15:FG16"/>
    <mergeCell ref="AJ9:AJ10"/>
    <mergeCell ref="AK9:AK10"/>
    <mergeCell ref="FG11:FI11"/>
    <mergeCell ref="FG13:FG14"/>
    <mergeCell ref="FC11:FE11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819" priority="1" operator="lessThan">
      <formula>$C$4</formula>
    </cfRule>
  </conditionalFormatting>
  <conditionalFormatting sqref="E12">
    <cfRule type="cellIs" dxfId="818" priority="2" operator="lessThan">
      <formula>$C$4</formula>
    </cfRule>
  </conditionalFormatting>
  <conditionalFormatting sqref="E13">
    <cfRule type="cellIs" dxfId="817" priority="3" operator="lessThan">
      <formula>$C$4</formula>
    </cfRule>
  </conditionalFormatting>
  <conditionalFormatting sqref="E14">
    <cfRule type="cellIs" dxfId="816" priority="4" operator="lessThan">
      <formula>$C$4</formula>
    </cfRule>
  </conditionalFormatting>
  <conditionalFormatting sqref="E15">
    <cfRule type="cellIs" dxfId="815" priority="5" operator="lessThan">
      <formula>$C$4</formula>
    </cfRule>
  </conditionalFormatting>
  <conditionalFormatting sqref="E16">
    <cfRule type="cellIs" dxfId="814" priority="6" operator="lessThan">
      <formula>$C$4</formula>
    </cfRule>
  </conditionalFormatting>
  <conditionalFormatting sqref="E17">
    <cfRule type="cellIs" dxfId="813" priority="7" operator="lessThan">
      <formula>$C$4</formula>
    </cfRule>
  </conditionalFormatting>
  <conditionalFormatting sqref="E18">
    <cfRule type="cellIs" dxfId="812" priority="8" operator="lessThan">
      <formula>$C$4</formula>
    </cfRule>
  </conditionalFormatting>
  <conditionalFormatting sqref="E19">
    <cfRule type="cellIs" dxfId="811" priority="9" operator="lessThan">
      <formula>$C$4</formula>
    </cfRule>
  </conditionalFormatting>
  <conditionalFormatting sqref="E20">
    <cfRule type="cellIs" dxfId="810" priority="10" operator="lessThan">
      <formula>$C$4</formula>
    </cfRule>
  </conditionalFormatting>
  <conditionalFormatting sqref="E21">
    <cfRule type="cellIs" dxfId="809" priority="11" operator="lessThan">
      <formula>$C$4</formula>
    </cfRule>
  </conditionalFormatting>
  <conditionalFormatting sqref="E22">
    <cfRule type="cellIs" dxfId="808" priority="12" operator="lessThan">
      <formula>$C$4</formula>
    </cfRule>
  </conditionalFormatting>
  <conditionalFormatting sqref="E23">
    <cfRule type="cellIs" dxfId="807" priority="13" operator="lessThan">
      <formula>$C$4</formula>
    </cfRule>
  </conditionalFormatting>
  <conditionalFormatting sqref="E24">
    <cfRule type="cellIs" dxfId="806" priority="14" operator="lessThan">
      <formula>$C$4</formula>
    </cfRule>
  </conditionalFormatting>
  <conditionalFormatting sqref="E25">
    <cfRule type="cellIs" dxfId="805" priority="15" operator="lessThan">
      <formula>$C$4</formula>
    </cfRule>
  </conditionalFormatting>
  <conditionalFormatting sqref="E26">
    <cfRule type="cellIs" dxfId="804" priority="16" operator="lessThan">
      <formula>$C$4</formula>
    </cfRule>
  </conditionalFormatting>
  <conditionalFormatting sqref="E27">
    <cfRule type="cellIs" dxfId="803" priority="17" operator="lessThan">
      <formula>$C$4</formula>
    </cfRule>
  </conditionalFormatting>
  <conditionalFormatting sqref="E28">
    <cfRule type="cellIs" dxfId="802" priority="18" operator="lessThan">
      <formula>$C$4</formula>
    </cfRule>
  </conditionalFormatting>
  <conditionalFormatting sqref="E29">
    <cfRule type="cellIs" dxfId="801" priority="19" operator="lessThan">
      <formula>$C$4</formula>
    </cfRule>
  </conditionalFormatting>
  <conditionalFormatting sqref="E30">
    <cfRule type="cellIs" dxfId="800" priority="20" operator="lessThan">
      <formula>$C$4</formula>
    </cfRule>
  </conditionalFormatting>
  <conditionalFormatting sqref="E31">
    <cfRule type="cellIs" dxfId="799" priority="21" operator="lessThan">
      <formula>$C$4</formula>
    </cfRule>
  </conditionalFormatting>
  <conditionalFormatting sqref="E32">
    <cfRule type="cellIs" dxfId="798" priority="22" operator="lessThan">
      <formula>$C$4</formula>
    </cfRule>
  </conditionalFormatting>
  <conditionalFormatting sqref="E33">
    <cfRule type="cellIs" dxfId="797" priority="23" operator="lessThan">
      <formula>$C$4</formula>
    </cfRule>
  </conditionalFormatting>
  <conditionalFormatting sqref="E34">
    <cfRule type="cellIs" dxfId="796" priority="24" operator="lessThan">
      <formula>$C$4</formula>
    </cfRule>
  </conditionalFormatting>
  <conditionalFormatting sqref="E35">
    <cfRule type="cellIs" dxfId="795" priority="25" operator="lessThan">
      <formula>$C$4</formula>
    </cfRule>
  </conditionalFormatting>
  <conditionalFormatting sqref="E36">
    <cfRule type="cellIs" dxfId="794" priority="26" operator="lessThan">
      <formula>$C$4</formula>
    </cfRule>
  </conditionalFormatting>
  <conditionalFormatting sqref="E37">
    <cfRule type="cellIs" dxfId="793" priority="27" operator="lessThan">
      <formula>$C$4</formula>
    </cfRule>
  </conditionalFormatting>
  <conditionalFormatting sqref="E38">
    <cfRule type="cellIs" dxfId="792" priority="28" operator="lessThan">
      <formula>$C$4</formula>
    </cfRule>
  </conditionalFormatting>
  <conditionalFormatting sqref="E39">
    <cfRule type="cellIs" dxfId="791" priority="29" operator="lessThan">
      <formula>$C$4</formula>
    </cfRule>
  </conditionalFormatting>
  <conditionalFormatting sqref="E40">
    <cfRule type="cellIs" dxfId="790" priority="30" operator="lessThan">
      <formula>$C$4</formula>
    </cfRule>
  </conditionalFormatting>
  <conditionalFormatting sqref="E41">
    <cfRule type="cellIs" dxfId="789" priority="31" operator="lessThan">
      <formula>$C$4</formula>
    </cfRule>
  </conditionalFormatting>
  <conditionalFormatting sqref="E42">
    <cfRule type="cellIs" dxfId="788" priority="32" operator="lessThan">
      <formula>$C$4</formula>
    </cfRule>
  </conditionalFormatting>
  <conditionalFormatting sqref="E43">
    <cfRule type="cellIs" dxfId="787" priority="33" operator="lessThan">
      <formula>$C$4</formula>
    </cfRule>
  </conditionalFormatting>
  <conditionalFormatting sqref="E44">
    <cfRule type="cellIs" dxfId="786" priority="34" operator="lessThan">
      <formula>$C$4</formula>
    </cfRule>
  </conditionalFormatting>
  <conditionalFormatting sqref="E45">
    <cfRule type="cellIs" dxfId="785" priority="35" operator="lessThan">
      <formula>$C$4</formula>
    </cfRule>
  </conditionalFormatting>
  <conditionalFormatting sqref="E46">
    <cfRule type="cellIs" dxfId="784" priority="36" operator="lessThan">
      <formula>$C$4</formula>
    </cfRule>
  </conditionalFormatting>
  <conditionalFormatting sqref="E47">
    <cfRule type="cellIs" dxfId="783" priority="37" operator="lessThan">
      <formula>$C$4</formula>
    </cfRule>
  </conditionalFormatting>
  <conditionalFormatting sqref="E48">
    <cfRule type="cellIs" dxfId="782" priority="38" operator="lessThan">
      <formula>$C$4</formula>
    </cfRule>
  </conditionalFormatting>
  <conditionalFormatting sqref="E49">
    <cfRule type="cellIs" dxfId="781" priority="39" operator="lessThan">
      <formula>$C$4</formula>
    </cfRule>
  </conditionalFormatting>
  <conditionalFormatting sqref="E50">
    <cfRule type="cellIs" dxfId="780" priority="40" operator="lessThan">
      <formula>$C$4</formula>
    </cfRule>
  </conditionalFormatting>
  <conditionalFormatting sqref="G11">
    <cfRule type="cellIs" dxfId="779" priority="41" operator="lessThan">
      <formula>$C$4</formula>
    </cfRule>
  </conditionalFormatting>
  <conditionalFormatting sqref="G12">
    <cfRule type="cellIs" dxfId="778" priority="42" operator="lessThan">
      <formula>$C$4</formula>
    </cfRule>
  </conditionalFormatting>
  <conditionalFormatting sqref="G13">
    <cfRule type="cellIs" dxfId="777" priority="43" operator="lessThan">
      <formula>$C$4</formula>
    </cfRule>
  </conditionalFormatting>
  <conditionalFormatting sqref="G14">
    <cfRule type="cellIs" dxfId="776" priority="44" operator="lessThan">
      <formula>$C$4</formula>
    </cfRule>
  </conditionalFormatting>
  <conditionalFormatting sqref="G15">
    <cfRule type="cellIs" dxfId="775" priority="45" operator="lessThan">
      <formula>$C$4</formula>
    </cfRule>
  </conditionalFormatting>
  <conditionalFormatting sqref="G16">
    <cfRule type="cellIs" dxfId="774" priority="46" operator="lessThan">
      <formula>$C$4</formula>
    </cfRule>
  </conditionalFormatting>
  <conditionalFormatting sqref="G17">
    <cfRule type="cellIs" dxfId="773" priority="47" operator="lessThan">
      <formula>$C$4</formula>
    </cfRule>
  </conditionalFormatting>
  <conditionalFormatting sqref="G18">
    <cfRule type="cellIs" dxfId="772" priority="48" operator="lessThan">
      <formula>$C$4</formula>
    </cfRule>
  </conditionalFormatting>
  <conditionalFormatting sqref="G19">
    <cfRule type="cellIs" dxfId="771" priority="49" operator="lessThan">
      <formula>$C$4</formula>
    </cfRule>
  </conditionalFormatting>
  <conditionalFormatting sqref="G20">
    <cfRule type="cellIs" dxfId="770" priority="50" operator="lessThan">
      <formula>$C$4</formula>
    </cfRule>
  </conditionalFormatting>
  <conditionalFormatting sqref="G21">
    <cfRule type="cellIs" dxfId="769" priority="51" operator="lessThan">
      <formula>$C$4</formula>
    </cfRule>
  </conditionalFormatting>
  <conditionalFormatting sqref="G22">
    <cfRule type="cellIs" dxfId="768" priority="52" operator="lessThan">
      <formula>$C$4</formula>
    </cfRule>
  </conditionalFormatting>
  <conditionalFormatting sqref="G23">
    <cfRule type="cellIs" dxfId="767" priority="53" operator="lessThan">
      <formula>$C$4</formula>
    </cfRule>
  </conditionalFormatting>
  <conditionalFormatting sqref="G24">
    <cfRule type="cellIs" dxfId="766" priority="54" operator="lessThan">
      <formula>$C$4</formula>
    </cfRule>
  </conditionalFormatting>
  <conditionalFormatting sqref="G25">
    <cfRule type="cellIs" dxfId="765" priority="55" operator="lessThan">
      <formula>$C$4</formula>
    </cfRule>
  </conditionalFormatting>
  <conditionalFormatting sqref="G26">
    <cfRule type="cellIs" dxfId="764" priority="56" operator="lessThan">
      <formula>$C$4</formula>
    </cfRule>
  </conditionalFormatting>
  <conditionalFormatting sqref="G27">
    <cfRule type="cellIs" dxfId="763" priority="57" operator="lessThan">
      <formula>$C$4</formula>
    </cfRule>
  </conditionalFormatting>
  <conditionalFormatting sqref="G28">
    <cfRule type="cellIs" dxfId="762" priority="58" operator="lessThan">
      <formula>$C$4</formula>
    </cfRule>
  </conditionalFormatting>
  <conditionalFormatting sqref="G29">
    <cfRule type="cellIs" dxfId="761" priority="59" operator="lessThan">
      <formula>$C$4</formula>
    </cfRule>
  </conditionalFormatting>
  <conditionalFormatting sqref="G30">
    <cfRule type="cellIs" dxfId="760" priority="60" operator="lessThan">
      <formula>$C$4</formula>
    </cfRule>
  </conditionalFormatting>
  <conditionalFormatting sqref="G31">
    <cfRule type="cellIs" dxfId="759" priority="61" operator="lessThan">
      <formula>$C$4</formula>
    </cfRule>
  </conditionalFormatting>
  <conditionalFormatting sqref="G32">
    <cfRule type="cellIs" dxfId="758" priority="62" operator="lessThan">
      <formula>$C$4</formula>
    </cfRule>
  </conditionalFormatting>
  <conditionalFormatting sqref="G33">
    <cfRule type="cellIs" dxfId="757" priority="63" operator="lessThan">
      <formula>$C$4</formula>
    </cfRule>
  </conditionalFormatting>
  <conditionalFormatting sqref="G34">
    <cfRule type="cellIs" dxfId="756" priority="64" operator="lessThan">
      <formula>$C$4</formula>
    </cfRule>
  </conditionalFormatting>
  <conditionalFormatting sqref="G35">
    <cfRule type="cellIs" dxfId="755" priority="65" operator="lessThan">
      <formula>$C$4</formula>
    </cfRule>
  </conditionalFormatting>
  <conditionalFormatting sqref="G36">
    <cfRule type="cellIs" dxfId="754" priority="66" operator="lessThan">
      <formula>$C$4</formula>
    </cfRule>
  </conditionalFormatting>
  <conditionalFormatting sqref="G37">
    <cfRule type="cellIs" dxfId="753" priority="67" operator="lessThan">
      <formula>$C$4</formula>
    </cfRule>
  </conditionalFormatting>
  <conditionalFormatting sqref="G38">
    <cfRule type="cellIs" dxfId="752" priority="68" operator="lessThan">
      <formula>$C$4</formula>
    </cfRule>
  </conditionalFormatting>
  <conditionalFormatting sqref="G39">
    <cfRule type="cellIs" dxfId="751" priority="69" operator="lessThan">
      <formula>$C$4</formula>
    </cfRule>
  </conditionalFormatting>
  <conditionalFormatting sqref="G40">
    <cfRule type="cellIs" dxfId="750" priority="70" operator="lessThan">
      <formula>$C$4</formula>
    </cfRule>
  </conditionalFormatting>
  <conditionalFormatting sqref="G41">
    <cfRule type="cellIs" dxfId="749" priority="71" operator="lessThan">
      <formula>$C$4</formula>
    </cfRule>
  </conditionalFormatting>
  <conditionalFormatting sqref="G42">
    <cfRule type="cellIs" dxfId="748" priority="72" operator="lessThan">
      <formula>$C$4</formula>
    </cfRule>
  </conditionalFormatting>
  <conditionalFormatting sqref="G43">
    <cfRule type="cellIs" dxfId="747" priority="73" operator="lessThan">
      <formula>$C$4</formula>
    </cfRule>
  </conditionalFormatting>
  <conditionalFormatting sqref="G44">
    <cfRule type="cellIs" dxfId="746" priority="74" operator="lessThan">
      <formula>$C$4</formula>
    </cfRule>
  </conditionalFormatting>
  <conditionalFormatting sqref="G45">
    <cfRule type="cellIs" dxfId="745" priority="75" operator="lessThan">
      <formula>$C$4</formula>
    </cfRule>
  </conditionalFormatting>
  <conditionalFormatting sqref="G46">
    <cfRule type="cellIs" dxfId="744" priority="76" operator="lessThan">
      <formula>$C$4</formula>
    </cfRule>
  </conditionalFormatting>
  <conditionalFormatting sqref="G47">
    <cfRule type="cellIs" dxfId="743" priority="77" operator="lessThan">
      <formula>$C$4</formula>
    </cfRule>
  </conditionalFormatting>
  <conditionalFormatting sqref="G48">
    <cfRule type="cellIs" dxfId="742" priority="78" operator="lessThan">
      <formula>$C$4</formula>
    </cfRule>
  </conditionalFormatting>
  <conditionalFormatting sqref="G49">
    <cfRule type="cellIs" dxfId="741" priority="79" operator="lessThan">
      <formula>$C$4</formula>
    </cfRule>
  </conditionalFormatting>
  <conditionalFormatting sqref="G50">
    <cfRule type="cellIs" dxfId="740" priority="80" operator="lessThan">
      <formula>$C$4</formula>
    </cfRule>
  </conditionalFormatting>
  <conditionalFormatting sqref="K11">
    <cfRule type="cellIs" dxfId="739" priority="81" operator="lessThan">
      <formula>$C$4</formula>
    </cfRule>
  </conditionalFormatting>
  <conditionalFormatting sqref="K12">
    <cfRule type="cellIs" dxfId="738" priority="82" operator="lessThan">
      <formula>$C$4</formula>
    </cfRule>
  </conditionalFormatting>
  <conditionalFormatting sqref="K13">
    <cfRule type="cellIs" dxfId="737" priority="83" operator="lessThan">
      <formula>$C$4</formula>
    </cfRule>
  </conditionalFormatting>
  <conditionalFormatting sqref="K14">
    <cfRule type="cellIs" dxfId="736" priority="84" operator="lessThan">
      <formula>$C$4</formula>
    </cfRule>
  </conditionalFormatting>
  <conditionalFormatting sqref="K15">
    <cfRule type="cellIs" dxfId="735" priority="85" operator="lessThan">
      <formula>$C$4</formula>
    </cfRule>
  </conditionalFormatting>
  <conditionalFormatting sqref="K16">
    <cfRule type="cellIs" dxfId="734" priority="86" operator="lessThan">
      <formula>$C$4</formula>
    </cfRule>
  </conditionalFormatting>
  <conditionalFormatting sqref="K17">
    <cfRule type="cellIs" dxfId="733" priority="87" operator="lessThan">
      <formula>$C$4</formula>
    </cfRule>
  </conditionalFormatting>
  <conditionalFormatting sqref="K18">
    <cfRule type="cellIs" dxfId="732" priority="88" operator="lessThan">
      <formula>$C$4</formula>
    </cfRule>
  </conditionalFormatting>
  <conditionalFormatting sqref="K19">
    <cfRule type="cellIs" dxfId="731" priority="89" operator="lessThan">
      <formula>$C$4</formula>
    </cfRule>
  </conditionalFormatting>
  <conditionalFormatting sqref="K20">
    <cfRule type="cellIs" dxfId="730" priority="90" operator="lessThan">
      <formula>$C$4</formula>
    </cfRule>
  </conditionalFormatting>
  <conditionalFormatting sqref="K21">
    <cfRule type="cellIs" dxfId="729" priority="91" operator="lessThan">
      <formula>$C$4</formula>
    </cfRule>
  </conditionalFormatting>
  <conditionalFormatting sqref="K22">
    <cfRule type="cellIs" dxfId="728" priority="92" operator="lessThan">
      <formula>$C$4</formula>
    </cfRule>
  </conditionalFormatting>
  <conditionalFormatting sqref="K23">
    <cfRule type="cellIs" dxfId="727" priority="93" operator="lessThan">
      <formula>$C$4</formula>
    </cfRule>
  </conditionalFormatting>
  <conditionalFormatting sqref="K24">
    <cfRule type="cellIs" dxfId="726" priority="94" operator="lessThan">
      <formula>$C$4</formula>
    </cfRule>
  </conditionalFormatting>
  <conditionalFormatting sqref="K25">
    <cfRule type="cellIs" dxfId="725" priority="95" operator="lessThan">
      <formula>$C$4</formula>
    </cfRule>
  </conditionalFormatting>
  <conditionalFormatting sqref="K26">
    <cfRule type="cellIs" dxfId="724" priority="96" operator="lessThan">
      <formula>$C$4</formula>
    </cfRule>
  </conditionalFormatting>
  <conditionalFormatting sqref="K27">
    <cfRule type="cellIs" dxfId="723" priority="97" operator="lessThan">
      <formula>$C$4</formula>
    </cfRule>
  </conditionalFormatting>
  <conditionalFormatting sqref="K28">
    <cfRule type="cellIs" dxfId="722" priority="98" operator="lessThan">
      <formula>$C$4</formula>
    </cfRule>
  </conditionalFormatting>
  <conditionalFormatting sqref="K29">
    <cfRule type="cellIs" dxfId="721" priority="99" operator="lessThan">
      <formula>$C$4</formula>
    </cfRule>
  </conditionalFormatting>
  <conditionalFormatting sqref="K30">
    <cfRule type="cellIs" dxfId="720" priority="100" operator="lessThan">
      <formula>$C$4</formula>
    </cfRule>
  </conditionalFormatting>
  <conditionalFormatting sqref="K31">
    <cfRule type="cellIs" dxfId="719" priority="101" operator="lessThan">
      <formula>$C$4</formula>
    </cfRule>
  </conditionalFormatting>
  <conditionalFormatting sqref="K32">
    <cfRule type="cellIs" dxfId="718" priority="102" operator="lessThan">
      <formula>$C$4</formula>
    </cfRule>
  </conditionalFormatting>
  <conditionalFormatting sqref="K33">
    <cfRule type="cellIs" dxfId="717" priority="103" operator="lessThan">
      <formula>$C$4</formula>
    </cfRule>
  </conditionalFormatting>
  <conditionalFormatting sqref="K34">
    <cfRule type="cellIs" dxfId="716" priority="104" operator="lessThan">
      <formula>$C$4</formula>
    </cfRule>
  </conditionalFormatting>
  <conditionalFormatting sqref="K35">
    <cfRule type="cellIs" dxfId="715" priority="105" operator="lessThan">
      <formula>$C$4</formula>
    </cfRule>
  </conditionalFormatting>
  <conditionalFormatting sqref="K36">
    <cfRule type="cellIs" dxfId="714" priority="106" operator="lessThan">
      <formula>$C$4</formula>
    </cfRule>
  </conditionalFormatting>
  <conditionalFormatting sqref="K37">
    <cfRule type="cellIs" dxfId="713" priority="107" operator="lessThan">
      <formula>$C$4</formula>
    </cfRule>
  </conditionalFormatting>
  <conditionalFormatting sqref="K38">
    <cfRule type="cellIs" dxfId="712" priority="108" operator="lessThan">
      <formula>$C$4</formula>
    </cfRule>
  </conditionalFormatting>
  <conditionalFormatting sqref="K39">
    <cfRule type="cellIs" dxfId="711" priority="109" operator="lessThan">
      <formula>$C$4</formula>
    </cfRule>
  </conditionalFormatting>
  <conditionalFormatting sqref="K40">
    <cfRule type="cellIs" dxfId="710" priority="110" operator="lessThan">
      <formula>$C$4</formula>
    </cfRule>
  </conditionalFormatting>
  <conditionalFormatting sqref="K41">
    <cfRule type="cellIs" dxfId="709" priority="111" operator="lessThan">
      <formula>$C$4</formula>
    </cfRule>
  </conditionalFormatting>
  <conditionalFormatting sqref="K42">
    <cfRule type="cellIs" dxfId="708" priority="112" operator="lessThan">
      <formula>$C$4</formula>
    </cfRule>
  </conditionalFormatting>
  <conditionalFormatting sqref="K43">
    <cfRule type="cellIs" dxfId="707" priority="113" operator="lessThan">
      <formula>$C$4</formula>
    </cfRule>
  </conditionalFormatting>
  <conditionalFormatting sqref="K44">
    <cfRule type="cellIs" dxfId="706" priority="114" operator="lessThan">
      <formula>$C$4</formula>
    </cfRule>
  </conditionalFormatting>
  <conditionalFormatting sqref="K45">
    <cfRule type="cellIs" dxfId="705" priority="115" operator="lessThan">
      <formula>$C$4</formula>
    </cfRule>
  </conditionalFormatting>
  <conditionalFormatting sqref="K46">
    <cfRule type="cellIs" dxfId="704" priority="116" operator="lessThan">
      <formula>$C$4</formula>
    </cfRule>
  </conditionalFormatting>
  <conditionalFormatting sqref="K47">
    <cfRule type="cellIs" dxfId="703" priority="117" operator="lessThan">
      <formula>$C$4</formula>
    </cfRule>
  </conditionalFormatting>
  <conditionalFormatting sqref="K48">
    <cfRule type="cellIs" dxfId="702" priority="118" operator="lessThan">
      <formula>$C$4</formula>
    </cfRule>
  </conditionalFormatting>
  <conditionalFormatting sqref="K49">
    <cfRule type="cellIs" dxfId="701" priority="119" operator="lessThan">
      <formula>$C$4</formula>
    </cfRule>
  </conditionalFormatting>
  <conditionalFormatting sqref="K50">
    <cfRule type="cellIs" dxfId="700" priority="120" operator="lessThan">
      <formula>$C$4</formula>
    </cfRule>
  </conditionalFormatting>
  <conditionalFormatting sqref="M11">
    <cfRule type="cellIs" dxfId="699" priority="121" operator="lessThan">
      <formula>$C$4</formula>
    </cfRule>
  </conditionalFormatting>
  <conditionalFormatting sqref="M12">
    <cfRule type="cellIs" dxfId="698" priority="122" operator="lessThan">
      <formula>$C$4</formula>
    </cfRule>
  </conditionalFormatting>
  <conditionalFormatting sqref="M13">
    <cfRule type="cellIs" dxfId="697" priority="123" operator="lessThan">
      <formula>$C$4</formula>
    </cfRule>
  </conditionalFormatting>
  <conditionalFormatting sqref="M14">
    <cfRule type="cellIs" dxfId="696" priority="124" operator="lessThan">
      <formula>$C$4</formula>
    </cfRule>
  </conditionalFormatting>
  <conditionalFormatting sqref="M15">
    <cfRule type="cellIs" dxfId="695" priority="125" operator="lessThan">
      <formula>$C$4</formula>
    </cfRule>
  </conditionalFormatting>
  <conditionalFormatting sqref="M16">
    <cfRule type="cellIs" dxfId="694" priority="126" operator="lessThan">
      <formula>$C$4</formula>
    </cfRule>
  </conditionalFormatting>
  <conditionalFormatting sqref="M17">
    <cfRule type="cellIs" dxfId="693" priority="127" operator="lessThan">
      <formula>$C$4</formula>
    </cfRule>
  </conditionalFormatting>
  <conditionalFormatting sqref="M18">
    <cfRule type="cellIs" dxfId="692" priority="128" operator="lessThan">
      <formula>$C$4</formula>
    </cfRule>
  </conditionalFormatting>
  <conditionalFormatting sqref="M19">
    <cfRule type="cellIs" dxfId="691" priority="129" operator="lessThan">
      <formula>$C$4</formula>
    </cfRule>
  </conditionalFormatting>
  <conditionalFormatting sqref="M20">
    <cfRule type="cellIs" dxfId="690" priority="130" operator="lessThan">
      <formula>$C$4</formula>
    </cfRule>
  </conditionalFormatting>
  <conditionalFormatting sqref="M21">
    <cfRule type="cellIs" dxfId="689" priority="131" operator="lessThan">
      <formula>$C$4</formula>
    </cfRule>
  </conditionalFormatting>
  <conditionalFormatting sqref="M22">
    <cfRule type="cellIs" dxfId="688" priority="132" operator="lessThan">
      <formula>$C$4</formula>
    </cfRule>
  </conditionalFormatting>
  <conditionalFormatting sqref="M23">
    <cfRule type="cellIs" dxfId="687" priority="133" operator="lessThan">
      <formula>$C$4</formula>
    </cfRule>
  </conditionalFormatting>
  <conditionalFormatting sqref="M24">
    <cfRule type="cellIs" dxfId="686" priority="134" operator="lessThan">
      <formula>$C$4</formula>
    </cfRule>
  </conditionalFormatting>
  <conditionalFormatting sqref="M25">
    <cfRule type="cellIs" dxfId="685" priority="135" operator="lessThan">
      <formula>$C$4</formula>
    </cfRule>
  </conditionalFormatting>
  <conditionalFormatting sqref="M26">
    <cfRule type="cellIs" dxfId="684" priority="136" operator="lessThan">
      <formula>$C$4</formula>
    </cfRule>
  </conditionalFormatting>
  <conditionalFormatting sqref="M27">
    <cfRule type="cellIs" dxfId="683" priority="137" operator="lessThan">
      <formula>$C$4</formula>
    </cfRule>
  </conditionalFormatting>
  <conditionalFormatting sqref="M28">
    <cfRule type="cellIs" dxfId="682" priority="138" operator="lessThan">
      <formula>$C$4</formula>
    </cfRule>
  </conditionalFormatting>
  <conditionalFormatting sqref="M29">
    <cfRule type="cellIs" dxfId="681" priority="139" operator="lessThan">
      <formula>$C$4</formula>
    </cfRule>
  </conditionalFormatting>
  <conditionalFormatting sqref="M30">
    <cfRule type="cellIs" dxfId="680" priority="140" operator="lessThan">
      <formula>$C$4</formula>
    </cfRule>
  </conditionalFormatting>
  <conditionalFormatting sqref="M31">
    <cfRule type="cellIs" dxfId="679" priority="141" operator="lessThan">
      <formula>$C$4</formula>
    </cfRule>
  </conditionalFormatting>
  <conditionalFormatting sqref="M32">
    <cfRule type="cellIs" dxfId="678" priority="142" operator="lessThan">
      <formula>$C$4</formula>
    </cfRule>
  </conditionalFormatting>
  <conditionalFormatting sqref="M33">
    <cfRule type="cellIs" dxfId="677" priority="143" operator="lessThan">
      <formula>$C$4</formula>
    </cfRule>
  </conditionalFormatting>
  <conditionalFormatting sqref="M34">
    <cfRule type="cellIs" dxfId="676" priority="144" operator="lessThan">
      <formula>$C$4</formula>
    </cfRule>
  </conditionalFormatting>
  <conditionalFormatting sqref="M35">
    <cfRule type="cellIs" dxfId="675" priority="145" operator="lessThan">
      <formula>$C$4</formula>
    </cfRule>
  </conditionalFormatting>
  <conditionalFormatting sqref="M36">
    <cfRule type="cellIs" dxfId="674" priority="146" operator="lessThan">
      <formula>$C$4</formula>
    </cfRule>
  </conditionalFormatting>
  <conditionalFormatting sqref="M37">
    <cfRule type="cellIs" dxfId="673" priority="147" operator="lessThan">
      <formula>$C$4</formula>
    </cfRule>
  </conditionalFormatting>
  <conditionalFormatting sqref="M38">
    <cfRule type="cellIs" dxfId="672" priority="148" operator="lessThan">
      <formula>$C$4</formula>
    </cfRule>
  </conditionalFormatting>
  <conditionalFormatting sqref="M39">
    <cfRule type="cellIs" dxfId="671" priority="149" operator="lessThan">
      <formula>$C$4</formula>
    </cfRule>
  </conditionalFormatting>
  <conditionalFormatting sqref="M40">
    <cfRule type="cellIs" dxfId="670" priority="150" operator="lessThan">
      <formula>$C$4</formula>
    </cfRule>
  </conditionalFormatting>
  <conditionalFormatting sqref="M41">
    <cfRule type="cellIs" dxfId="669" priority="151" operator="lessThan">
      <formula>$C$4</formula>
    </cfRule>
  </conditionalFormatting>
  <conditionalFormatting sqref="M42">
    <cfRule type="cellIs" dxfId="668" priority="152" operator="lessThan">
      <formula>$C$4</formula>
    </cfRule>
  </conditionalFormatting>
  <conditionalFormatting sqref="M43">
    <cfRule type="cellIs" dxfId="667" priority="153" operator="lessThan">
      <formula>$C$4</formula>
    </cfRule>
  </conditionalFormatting>
  <conditionalFormatting sqref="M44">
    <cfRule type="cellIs" dxfId="666" priority="154" operator="lessThan">
      <formula>$C$4</formula>
    </cfRule>
  </conditionalFormatting>
  <conditionalFormatting sqref="M45">
    <cfRule type="cellIs" dxfId="665" priority="155" operator="lessThan">
      <formula>$C$4</formula>
    </cfRule>
  </conditionalFormatting>
  <conditionalFormatting sqref="M46">
    <cfRule type="cellIs" dxfId="664" priority="156" operator="lessThan">
      <formula>$C$4</formula>
    </cfRule>
  </conditionalFormatting>
  <conditionalFormatting sqref="M47">
    <cfRule type="cellIs" dxfId="663" priority="157" operator="lessThan">
      <formula>$C$4</formula>
    </cfRule>
  </conditionalFormatting>
  <conditionalFormatting sqref="M48">
    <cfRule type="cellIs" dxfId="662" priority="158" operator="lessThan">
      <formula>$C$4</formula>
    </cfRule>
  </conditionalFormatting>
  <conditionalFormatting sqref="M49">
    <cfRule type="cellIs" dxfId="661" priority="159" operator="lessThan">
      <formula>$C$4</formula>
    </cfRule>
  </conditionalFormatting>
  <conditionalFormatting sqref="M50">
    <cfRule type="cellIs" dxfId="660" priority="160" operator="lessThan">
      <formula>$C$4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H11" activePane="bottomRight" state="frozen"/>
      <selection pane="topRight"/>
      <selection pane="bottomLeft"/>
      <selection pane="bottomRight" activeCell="C1" sqref="C1:S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416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416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79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8" t="s">
        <v>17</v>
      </c>
      <c r="F8" s="59"/>
      <c r="G8" s="59"/>
      <c r="H8" s="59"/>
      <c r="I8" s="59"/>
      <c r="J8" s="60"/>
      <c r="K8" s="55" t="s">
        <v>18</v>
      </c>
      <c r="L8" s="56"/>
      <c r="M8" s="56"/>
      <c r="N8" s="56"/>
      <c r="O8" s="56"/>
      <c r="P8" s="57"/>
      <c r="Q8" s="73" t="s">
        <v>19</v>
      </c>
      <c r="R8" s="73"/>
      <c r="S8" s="18"/>
      <c r="T8" s="72" t="s">
        <v>20</v>
      </c>
      <c r="U8" s="72"/>
      <c r="V8" s="72"/>
      <c r="W8" s="72"/>
      <c r="X8" s="72"/>
      <c r="Y8" s="72"/>
      <c r="Z8" s="72"/>
      <c r="AA8" s="72"/>
      <c r="AB8" s="72"/>
      <c r="AC8" s="72"/>
      <c r="AD8" s="72"/>
      <c r="AE8" s="33"/>
      <c r="AF8" s="52" t="s">
        <v>21</v>
      </c>
      <c r="AG8" s="52"/>
      <c r="AH8" s="52"/>
      <c r="AI8" s="52"/>
      <c r="AJ8" s="52"/>
      <c r="AK8" s="52"/>
      <c r="AL8" s="52"/>
      <c r="AM8" s="52"/>
      <c r="AN8" s="52"/>
      <c r="AO8" s="52"/>
      <c r="AP8" s="33"/>
      <c r="AQ8" s="69" t="s">
        <v>19</v>
      </c>
      <c r="AR8" s="69"/>
      <c r="AS8" s="69"/>
      <c r="AT8" s="69"/>
      <c r="AU8" s="69"/>
      <c r="AV8" s="69"/>
      <c r="AW8" s="69"/>
      <c r="AX8" s="69"/>
      <c r="AY8" s="69"/>
      <c r="AZ8" s="69"/>
      <c r="BA8" s="7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2" t="s">
        <v>22</v>
      </c>
      <c r="F9" s="72"/>
      <c r="G9" s="61" t="s">
        <v>23</v>
      </c>
      <c r="H9" s="62"/>
      <c r="I9" s="62"/>
      <c r="J9" s="63"/>
      <c r="K9" s="52" t="s">
        <v>22</v>
      </c>
      <c r="L9" s="52"/>
      <c r="M9" s="64" t="s">
        <v>23</v>
      </c>
      <c r="N9" s="65"/>
      <c r="O9" s="65"/>
      <c r="P9" s="66"/>
      <c r="Q9" s="53" t="s">
        <v>22</v>
      </c>
      <c r="R9" s="53" t="s">
        <v>23</v>
      </c>
      <c r="S9" s="18"/>
      <c r="T9" s="74" t="s">
        <v>24</v>
      </c>
      <c r="U9" s="74" t="s">
        <v>25</v>
      </c>
      <c r="V9" s="74" t="s">
        <v>26</v>
      </c>
      <c r="W9" s="74" t="s">
        <v>27</v>
      </c>
      <c r="X9" s="74" t="s">
        <v>28</v>
      </c>
      <c r="Y9" s="74" t="s">
        <v>29</v>
      </c>
      <c r="Z9" s="74" t="s">
        <v>30</v>
      </c>
      <c r="AA9" s="74" t="s">
        <v>31</v>
      </c>
      <c r="AB9" s="74" t="s">
        <v>32</v>
      </c>
      <c r="AC9" s="74" t="s">
        <v>33</v>
      </c>
      <c r="AD9" s="71" t="s">
        <v>34</v>
      </c>
      <c r="AE9" s="33"/>
      <c r="AF9" s="44" t="s">
        <v>35</v>
      </c>
      <c r="AG9" s="44" t="s">
        <v>36</v>
      </c>
      <c r="AH9" s="44" t="s">
        <v>37</v>
      </c>
      <c r="AI9" s="44" t="s">
        <v>38</v>
      </c>
      <c r="AJ9" s="44" t="s">
        <v>39</v>
      </c>
      <c r="AK9" s="44" t="s">
        <v>40</v>
      </c>
      <c r="AL9" s="44" t="s">
        <v>41</v>
      </c>
      <c r="AM9" s="44" t="s">
        <v>42</v>
      </c>
      <c r="AN9" s="44" t="s">
        <v>43</v>
      </c>
      <c r="AO9" s="44" t="s">
        <v>44</v>
      </c>
      <c r="AP9" s="33"/>
      <c r="AQ9" s="68" t="s">
        <v>45</v>
      </c>
      <c r="AR9" s="68"/>
      <c r="AS9" s="68" t="s">
        <v>46</v>
      </c>
      <c r="AT9" s="68"/>
      <c r="AU9" s="68" t="s">
        <v>47</v>
      </c>
      <c r="AV9" s="68"/>
      <c r="AW9" s="68"/>
      <c r="AX9" s="68" t="s">
        <v>48</v>
      </c>
      <c r="AY9" s="68"/>
      <c r="AZ9" s="68"/>
      <c r="BA9" s="7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4"/>
      <c r="R10" s="54"/>
      <c r="S10" s="18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1"/>
      <c r="AE10" s="33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7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46475</v>
      </c>
      <c r="C11" s="19" t="s">
        <v>188</v>
      </c>
      <c r="D11" s="18"/>
      <c r="E11" s="19">
        <f t="shared" ref="E11:E50" si="0">IF((COUNTA(T11:AA11)&gt;0),(ROUND( AVERAGE(T11:AA11),0)),"")</f>
        <v>79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79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mangidentifikasi tembang pangkur, menganalisis unsur pembangun cerkak, menyajikan pawarta, mendiskripsikan rumah adat jawa tapi untuk menulis Aksara Jawa perlu ditingkatkan.</v>
      </c>
      <c r="K11" s="19">
        <f t="shared" ref="K11:K50" si="4">IF((COUNTA(AF11:AN11)&gt;0),AVERAGE(AF11:AN11),"")</f>
        <v>80.25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80.25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trampil dalam mangidentifikasi tembang pangkur, menganalisis unsur pembangun cerkak, menyajikan pawarta, mendiskripsikan rumah adat jawa tapi untuk  menulis Aksara Jawa perlu ditingkatkan lagi.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80</v>
      </c>
      <c r="U11" s="1">
        <v>80</v>
      </c>
      <c r="V11" s="1">
        <v>75</v>
      </c>
      <c r="W11" s="1">
        <f>T11+1</f>
        <v>81</v>
      </c>
      <c r="X11" s="1"/>
      <c r="Y11" s="1"/>
      <c r="Z11" s="1"/>
      <c r="AA11" s="1"/>
      <c r="AB11" s="1"/>
      <c r="AC11" s="1"/>
      <c r="AD11" s="1"/>
      <c r="AE11" s="18"/>
      <c r="AF11" s="1">
        <v>76</v>
      </c>
      <c r="AG11" s="1">
        <f>U11+1</f>
        <v>81</v>
      </c>
      <c r="AH11" s="1">
        <f>W11+3</f>
        <v>84</v>
      </c>
      <c r="AI11" s="1">
        <v>80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54</v>
      </c>
      <c r="FD11" s="47"/>
      <c r="FE11" s="47"/>
      <c r="FG11" s="46" t="s">
        <v>55</v>
      </c>
      <c r="FH11" s="46"/>
      <c r="FI11" s="46"/>
    </row>
    <row r="12" spans="1:167" x14ac:dyDescent="0.25">
      <c r="A12" s="19">
        <v>2</v>
      </c>
      <c r="B12" s="19">
        <v>46491</v>
      </c>
      <c r="C12" s="19" t="s">
        <v>189</v>
      </c>
      <c r="D12" s="18"/>
      <c r="E12" s="19">
        <f t="shared" si="0"/>
        <v>88</v>
      </c>
      <c r="F12" s="19" t="str">
        <f t="shared" si="1"/>
        <v>A</v>
      </c>
      <c r="G12" s="19">
        <f>IF((COUNTA(T12:AC12)&gt;0),(ROUND((AVERAGE(T12:AD12)),0)),"")</f>
        <v>88</v>
      </c>
      <c r="H12" s="19" t="str">
        <f t="shared" si="2"/>
        <v>A</v>
      </c>
      <c r="I12" s="35">
        <v>1</v>
      </c>
      <c r="J12" s="19" t="str">
        <f t="shared" si="3"/>
        <v>Memiliki kemampuan dalam mangidentifikasi tembang pangkur, menganalisis unsur pembangun cerkak, menyajikan pawarta, mendiskripsikan rumah adat jawa dan menulis Aksara Jawa.</v>
      </c>
      <c r="K12" s="19">
        <f t="shared" si="4"/>
        <v>85</v>
      </c>
      <c r="L12" s="19" t="str">
        <f t="shared" si="5"/>
        <v>A</v>
      </c>
      <c r="M12" s="19">
        <f t="shared" si="6"/>
        <v>85</v>
      </c>
      <c r="N12" s="19" t="str">
        <f t="shared" si="7"/>
        <v>A</v>
      </c>
      <c r="O12" s="35">
        <v>1</v>
      </c>
      <c r="P12" s="19" t="str">
        <f t="shared" si="8"/>
        <v>sangat trampil dalam mangidentifikasi tembang pangkur, menganalisis unsur pembangun cerkak, menyajikan pawarta, mendiskripsikan rumah adat jawa dan menulis Aksara Jawa.</v>
      </c>
      <c r="Q12" s="19" t="str">
        <f t="shared" si="9"/>
        <v>B</v>
      </c>
      <c r="R12" s="19" t="str">
        <f t="shared" si="10"/>
        <v>B</v>
      </c>
      <c r="S12" s="18"/>
      <c r="T12" s="1">
        <v>88</v>
      </c>
      <c r="U12" s="1">
        <v>86</v>
      </c>
      <c r="V12" s="1">
        <v>89</v>
      </c>
      <c r="W12" s="1">
        <f t="shared" ref="W12:W46" si="11">T12+1</f>
        <v>89</v>
      </c>
      <c r="X12" s="1"/>
      <c r="Y12" s="1"/>
      <c r="Z12" s="1"/>
      <c r="AA12" s="1"/>
      <c r="AB12" s="1"/>
      <c r="AC12" s="1"/>
      <c r="AD12" s="1"/>
      <c r="AE12" s="18"/>
      <c r="AF12" s="1">
        <v>75</v>
      </c>
      <c r="AG12" s="1">
        <f t="shared" ref="AG12:AG46" si="12">U12+1</f>
        <v>87</v>
      </c>
      <c r="AH12" s="1">
        <f t="shared" ref="AH12:AH46" si="13">W12+3</f>
        <v>92</v>
      </c>
      <c r="AI12" s="1">
        <v>86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46507</v>
      </c>
      <c r="C13" s="19" t="s">
        <v>190</v>
      </c>
      <c r="D13" s="18"/>
      <c r="E13" s="19">
        <f t="shared" si="0"/>
        <v>78</v>
      </c>
      <c r="F13" s="19" t="str">
        <f t="shared" si="1"/>
        <v>B</v>
      </c>
      <c r="G13" s="19">
        <f>IF((COUNTA(T12:AC12)&gt;0),(ROUND((AVERAGE(T13:AD13)),0)),"")</f>
        <v>78</v>
      </c>
      <c r="H13" s="19" t="str">
        <f t="shared" si="2"/>
        <v>B</v>
      </c>
      <c r="I13" s="35">
        <v>2</v>
      </c>
      <c r="J13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13" s="19">
        <f t="shared" si="4"/>
        <v>80.75</v>
      </c>
      <c r="L13" s="19" t="str">
        <f t="shared" si="5"/>
        <v>B</v>
      </c>
      <c r="M13" s="19">
        <f t="shared" si="6"/>
        <v>80.75</v>
      </c>
      <c r="N13" s="19" t="str">
        <f t="shared" si="7"/>
        <v>B</v>
      </c>
      <c r="O13" s="35">
        <v>2</v>
      </c>
      <c r="P13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13" s="19" t="str">
        <f t="shared" si="9"/>
        <v>B</v>
      </c>
      <c r="R13" s="19" t="str">
        <f t="shared" si="10"/>
        <v>B</v>
      </c>
      <c r="S13" s="18"/>
      <c r="T13" s="1">
        <v>74</v>
      </c>
      <c r="U13" s="1">
        <v>83</v>
      </c>
      <c r="V13" s="1">
        <v>78</v>
      </c>
      <c r="W13" s="1">
        <f t="shared" si="11"/>
        <v>75</v>
      </c>
      <c r="X13" s="1"/>
      <c r="Y13" s="1"/>
      <c r="Z13" s="1"/>
      <c r="AA13" s="1"/>
      <c r="AB13" s="1"/>
      <c r="AC13" s="1"/>
      <c r="AD13" s="1"/>
      <c r="AE13" s="18"/>
      <c r="AF13" s="1">
        <v>78</v>
      </c>
      <c r="AG13" s="1">
        <f t="shared" si="12"/>
        <v>84</v>
      </c>
      <c r="AH13" s="1">
        <f t="shared" si="13"/>
        <v>78</v>
      </c>
      <c r="AI13" s="1">
        <v>83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2">
        <v>1</v>
      </c>
      <c r="FH13" s="39" t="s">
        <v>331</v>
      </c>
      <c r="FI13" s="39" t="s">
        <v>332</v>
      </c>
      <c r="FJ13" s="41">
        <v>9421</v>
      </c>
      <c r="FK13" s="41">
        <v>9431</v>
      </c>
    </row>
    <row r="14" spans="1:167" x14ac:dyDescent="0.25">
      <c r="A14" s="19">
        <v>4</v>
      </c>
      <c r="B14" s="19">
        <v>46523</v>
      </c>
      <c r="C14" s="19" t="s">
        <v>191</v>
      </c>
      <c r="D14" s="18"/>
      <c r="E14" s="19">
        <f t="shared" si="0"/>
        <v>86</v>
      </c>
      <c r="F14" s="19" t="str">
        <f t="shared" si="1"/>
        <v>A</v>
      </c>
      <c r="G14" s="19">
        <f>IF((COUNTA(T12:AC12)&gt;0),(ROUND((AVERAGE(T14:AD14)),0)),"")</f>
        <v>86</v>
      </c>
      <c r="H14" s="19" t="str">
        <f t="shared" si="2"/>
        <v>A</v>
      </c>
      <c r="I14" s="35">
        <v>1</v>
      </c>
      <c r="J14" s="19" t="str">
        <f t="shared" si="3"/>
        <v>Memiliki kemampuan dalam mangidentifikasi tembang pangkur, menganalisis unsur pembangun cerkak, menyajikan pawarta, mendiskripsikan rumah adat jawa dan menulis Aksara Jawa.</v>
      </c>
      <c r="K14" s="19">
        <f t="shared" si="4"/>
        <v>83</v>
      </c>
      <c r="L14" s="19" t="str">
        <f t="shared" si="5"/>
        <v>B</v>
      </c>
      <c r="M14" s="19">
        <f t="shared" si="6"/>
        <v>83</v>
      </c>
      <c r="N14" s="19" t="str">
        <f t="shared" si="7"/>
        <v>B</v>
      </c>
      <c r="O14" s="35">
        <v>2</v>
      </c>
      <c r="P14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14" s="19" t="str">
        <f t="shared" si="9"/>
        <v>B</v>
      </c>
      <c r="R14" s="19" t="str">
        <f t="shared" si="10"/>
        <v>B</v>
      </c>
      <c r="S14" s="18"/>
      <c r="T14" s="1">
        <v>89</v>
      </c>
      <c r="U14" s="1">
        <v>81</v>
      </c>
      <c r="V14" s="1">
        <v>83</v>
      </c>
      <c r="W14" s="1">
        <f t="shared" si="11"/>
        <v>90</v>
      </c>
      <c r="X14" s="1"/>
      <c r="Y14" s="1"/>
      <c r="Z14" s="1"/>
      <c r="AA14" s="1"/>
      <c r="AB14" s="1"/>
      <c r="AC14" s="1"/>
      <c r="AD14" s="1"/>
      <c r="AE14" s="18"/>
      <c r="AF14" s="1">
        <v>76</v>
      </c>
      <c r="AG14" s="1">
        <f t="shared" si="12"/>
        <v>82</v>
      </c>
      <c r="AH14" s="1">
        <f t="shared" si="13"/>
        <v>93</v>
      </c>
      <c r="AI14" s="1">
        <v>81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2"/>
      <c r="FH14" s="40"/>
      <c r="FI14" s="40"/>
      <c r="FJ14" s="41"/>
      <c r="FK14" s="41"/>
    </row>
    <row r="15" spans="1:167" x14ac:dyDescent="0.25">
      <c r="A15" s="19">
        <v>5</v>
      </c>
      <c r="B15" s="19">
        <v>46539</v>
      </c>
      <c r="C15" s="19" t="s">
        <v>192</v>
      </c>
      <c r="D15" s="18"/>
      <c r="E15" s="19">
        <f t="shared" si="0"/>
        <v>86</v>
      </c>
      <c r="F15" s="19" t="str">
        <f t="shared" si="1"/>
        <v>A</v>
      </c>
      <c r="G15" s="19">
        <f>IF((COUNTA(T12:AC12)&gt;0),(ROUND((AVERAGE(T15:AD15)),0)),"")</f>
        <v>86</v>
      </c>
      <c r="H15" s="19" t="str">
        <f t="shared" si="2"/>
        <v>A</v>
      </c>
      <c r="I15" s="35">
        <v>1</v>
      </c>
      <c r="J15" s="19" t="str">
        <f t="shared" si="3"/>
        <v>Memiliki kemampuan dalam mangidentifikasi tembang pangkur, menganalisis unsur pembangun cerkak, menyajikan pawarta, mendiskripsikan rumah adat jawa dan menulis Aksara Jawa.</v>
      </c>
      <c r="K15" s="19">
        <f t="shared" si="4"/>
        <v>88.25</v>
      </c>
      <c r="L15" s="19" t="str">
        <f t="shared" si="5"/>
        <v>A</v>
      </c>
      <c r="M15" s="19">
        <f t="shared" si="6"/>
        <v>88.25</v>
      </c>
      <c r="N15" s="19" t="str">
        <f t="shared" si="7"/>
        <v>A</v>
      </c>
      <c r="O15" s="35">
        <v>1</v>
      </c>
      <c r="P15" s="19" t="str">
        <f t="shared" si="8"/>
        <v>sangat trampil dalam mangidentifikasi tembang pangkur, menganalisis unsur pembangun cerkak, menyajikan pawarta, mendiskripsikan rumah adat jawa dan menulis Aksara Jawa.</v>
      </c>
      <c r="Q15" s="19" t="str">
        <f t="shared" si="9"/>
        <v>B</v>
      </c>
      <c r="R15" s="19" t="str">
        <f t="shared" si="10"/>
        <v>B</v>
      </c>
      <c r="S15" s="18"/>
      <c r="T15" s="1">
        <v>89</v>
      </c>
      <c r="U15" s="1">
        <v>85</v>
      </c>
      <c r="V15" s="1">
        <v>81</v>
      </c>
      <c r="W15" s="1">
        <f t="shared" si="11"/>
        <v>90</v>
      </c>
      <c r="X15" s="1"/>
      <c r="Y15" s="1"/>
      <c r="Z15" s="1"/>
      <c r="AA15" s="1"/>
      <c r="AB15" s="1"/>
      <c r="AC15" s="1"/>
      <c r="AD15" s="1"/>
      <c r="AE15" s="18"/>
      <c r="AF15" s="1">
        <v>89</v>
      </c>
      <c r="AG15" s="1">
        <f t="shared" si="12"/>
        <v>86</v>
      </c>
      <c r="AH15" s="1">
        <f t="shared" si="13"/>
        <v>93</v>
      </c>
      <c r="AI15" s="1">
        <v>85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2">
        <v>2</v>
      </c>
      <c r="FH15" s="39" t="s">
        <v>333</v>
      </c>
      <c r="FI15" s="39" t="s">
        <v>334</v>
      </c>
      <c r="FJ15" s="41">
        <v>9422</v>
      </c>
      <c r="FK15" s="41">
        <v>9432</v>
      </c>
    </row>
    <row r="16" spans="1:167" x14ac:dyDescent="0.25">
      <c r="A16" s="19">
        <v>6</v>
      </c>
      <c r="B16" s="19">
        <v>46555</v>
      </c>
      <c r="C16" s="19" t="s">
        <v>193</v>
      </c>
      <c r="D16" s="18"/>
      <c r="E16" s="19">
        <f t="shared" si="0"/>
        <v>88</v>
      </c>
      <c r="F16" s="19" t="str">
        <f t="shared" si="1"/>
        <v>A</v>
      </c>
      <c r="G16" s="19">
        <f>IF((COUNTA(T12:AC12)&gt;0),(ROUND((AVERAGE(T16:AD16)),0)),"")</f>
        <v>88</v>
      </c>
      <c r="H16" s="19" t="str">
        <f t="shared" si="2"/>
        <v>A</v>
      </c>
      <c r="I16" s="35">
        <v>1</v>
      </c>
      <c r="J16" s="19" t="str">
        <f t="shared" si="3"/>
        <v>Memiliki kemampuan dalam mangidentifikasi tembang pangkur, menganalisis unsur pembangun cerkak, menyajikan pawarta, mendiskripsikan rumah adat jawa dan menulis Aksara Jawa.</v>
      </c>
      <c r="K16" s="19">
        <f t="shared" si="4"/>
        <v>86.75</v>
      </c>
      <c r="L16" s="19" t="str">
        <f t="shared" si="5"/>
        <v>A</v>
      </c>
      <c r="M16" s="19">
        <f t="shared" si="6"/>
        <v>86.75</v>
      </c>
      <c r="N16" s="19" t="str">
        <f t="shared" si="7"/>
        <v>A</v>
      </c>
      <c r="O16" s="35">
        <v>1</v>
      </c>
      <c r="P16" s="19" t="str">
        <f t="shared" si="8"/>
        <v>sangat trampil dalam mangidentifikasi tembang pangkur, menganalisis unsur pembangun cerkak, menyajikan pawarta, mendiskripsikan rumah adat jawa dan menulis Aksara Jawa.</v>
      </c>
      <c r="Q16" s="19" t="str">
        <f t="shared" si="9"/>
        <v>B</v>
      </c>
      <c r="R16" s="19" t="str">
        <f t="shared" si="10"/>
        <v>B</v>
      </c>
      <c r="S16" s="18"/>
      <c r="T16" s="1">
        <v>90</v>
      </c>
      <c r="U16" s="1">
        <v>87</v>
      </c>
      <c r="V16" s="1">
        <v>83</v>
      </c>
      <c r="W16" s="1">
        <f t="shared" si="11"/>
        <v>91</v>
      </c>
      <c r="X16" s="1"/>
      <c r="Y16" s="1"/>
      <c r="Z16" s="1"/>
      <c r="AA16" s="1"/>
      <c r="AB16" s="1"/>
      <c r="AC16" s="1"/>
      <c r="AD16" s="1"/>
      <c r="AE16" s="18"/>
      <c r="AF16" s="1">
        <v>78</v>
      </c>
      <c r="AG16" s="1">
        <f t="shared" si="12"/>
        <v>88</v>
      </c>
      <c r="AH16" s="1">
        <f t="shared" si="13"/>
        <v>94</v>
      </c>
      <c r="AI16" s="1">
        <v>87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2"/>
      <c r="FH16" s="40"/>
      <c r="FI16" s="40"/>
      <c r="FJ16" s="41"/>
      <c r="FK16" s="41"/>
    </row>
    <row r="17" spans="1:167" x14ac:dyDescent="0.25">
      <c r="A17" s="19">
        <v>7</v>
      </c>
      <c r="B17" s="19">
        <v>46571</v>
      </c>
      <c r="C17" s="19" t="s">
        <v>194</v>
      </c>
      <c r="D17" s="18"/>
      <c r="E17" s="19">
        <f t="shared" si="0"/>
        <v>85</v>
      </c>
      <c r="F17" s="19" t="str">
        <f t="shared" si="1"/>
        <v>A</v>
      </c>
      <c r="G17" s="19">
        <f>IF((COUNTA(T12:AC12)&gt;0),(ROUND((AVERAGE(T17:AD17)),0)),"")</f>
        <v>85</v>
      </c>
      <c r="H17" s="19" t="str">
        <f t="shared" si="2"/>
        <v>A</v>
      </c>
      <c r="I17" s="35">
        <v>1</v>
      </c>
      <c r="J17" s="19" t="str">
        <f t="shared" si="3"/>
        <v>Memiliki kemampuan dalam mangidentifikasi tembang pangkur, menganalisis unsur pembangun cerkak, menyajikan pawarta, mendiskripsikan rumah adat jawa dan menulis Aksara Jawa.</v>
      </c>
      <c r="K17" s="19">
        <f t="shared" si="4"/>
        <v>88.5</v>
      </c>
      <c r="L17" s="19" t="str">
        <f t="shared" si="5"/>
        <v>A</v>
      </c>
      <c r="M17" s="19">
        <f t="shared" si="6"/>
        <v>88.5</v>
      </c>
      <c r="N17" s="19" t="str">
        <f t="shared" si="7"/>
        <v>A</v>
      </c>
      <c r="O17" s="35">
        <v>1</v>
      </c>
      <c r="P17" s="19" t="str">
        <f t="shared" si="8"/>
        <v>sangat trampil dalam mangidentifikasi tembang pangkur, menganalisis unsur pembangun cerkak, menyajikan pawarta, mendiskripsikan rumah adat jawa dan menulis Aksara Jawa.</v>
      </c>
      <c r="Q17" s="19" t="str">
        <f t="shared" si="9"/>
        <v>B</v>
      </c>
      <c r="R17" s="19" t="str">
        <f t="shared" si="10"/>
        <v>B</v>
      </c>
      <c r="S17" s="18"/>
      <c r="T17" s="1">
        <v>88</v>
      </c>
      <c r="U17" s="1">
        <v>94</v>
      </c>
      <c r="V17" s="1">
        <v>70</v>
      </c>
      <c r="W17" s="1">
        <f t="shared" si="11"/>
        <v>89</v>
      </c>
      <c r="X17" s="1"/>
      <c r="Y17" s="1"/>
      <c r="Z17" s="1"/>
      <c r="AA17" s="1"/>
      <c r="AB17" s="1"/>
      <c r="AC17" s="1"/>
      <c r="AD17" s="1"/>
      <c r="AE17" s="18"/>
      <c r="AF17" s="1">
        <v>73</v>
      </c>
      <c r="AG17" s="1">
        <f t="shared" si="12"/>
        <v>95</v>
      </c>
      <c r="AH17" s="1">
        <f t="shared" si="13"/>
        <v>92</v>
      </c>
      <c r="AI17" s="1">
        <v>94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39" t="s">
        <v>335</v>
      </c>
      <c r="FI17" s="39" t="s">
        <v>336</v>
      </c>
      <c r="FJ17" s="41">
        <v>9423</v>
      </c>
      <c r="FK17" s="41">
        <v>9433</v>
      </c>
    </row>
    <row r="18" spans="1:167" x14ac:dyDescent="0.25">
      <c r="A18" s="19">
        <v>8</v>
      </c>
      <c r="B18" s="19">
        <v>46587</v>
      </c>
      <c r="C18" s="19" t="s">
        <v>195</v>
      </c>
      <c r="D18" s="18"/>
      <c r="E18" s="19">
        <f t="shared" si="0"/>
        <v>81</v>
      </c>
      <c r="F18" s="19" t="str">
        <f t="shared" si="1"/>
        <v>B</v>
      </c>
      <c r="G18" s="19">
        <f>IF((COUNTA(T12:AC12)&gt;0),(ROUND((AVERAGE(T18:AD18)),0)),"")</f>
        <v>81</v>
      </c>
      <c r="H18" s="19" t="str">
        <f t="shared" si="2"/>
        <v>B</v>
      </c>
      <c r="I18" s="35">
        <v>2</v>
      </c>
      <c r="J18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18" s="19">
        <f t="shared" si="4"/>
        <v>81.75</v>
      </c>
      <c r="L18" s="19" t="str">
        <f t="shared" si="5"/>
        <v>B</v>
      </c>
      <c r="M18" s="19">
        <f t="shared" si="6"/>
        <v>81.75</v>
      </c>
      <c r="N18" s="19" t="str">
        <f t="shared" si="7"/>
        <v>B</v>
      </c>
      <c r="O18" s="35">
        <v>2</v>
      </c>
      <c r="P18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18" s="19" t="str">
        <f t="shared" si="9"/>
        <v>B</v>
      </c>
      <c r="R18" s="19" t="str">
        <f t="shared" si="10"/>
        <v>B</v>
      </c>
      <c r="S18" s="18"/>
      <c r="T18" s="1">
        <v>80</v>
      </c>
      <c r="U18" s="1">
        <v>84</v>
      </c>
      <c r="V18" s="1">
        <v>78</v>
      </c>
      <c r="W18" s="1">
        <f t="shared" si="11"/>
        <v>81</v>
      </c>
      <c r="X18" s="1"/>
      <c r="Y18" s="1"/>
      <c r="Z18" s="1"/>
      <c r="AA18" s="1"/>
      <c r="AB18" s="1"/>
      <c r="AC18" s="1"/>
      <c r="AD18" s="1"/>
      <c r="AE18" s="18"/>
      <c r="AF18" s="1">
        <v>74</v>
      </c>
      <c r="AG18" s="1">
        <f t="shared" si="12"/>
        <v>85</v>
      </c>
      <c r="AH18" s="1">
        <f t="shared" si="13"/>
        <v>84</v>
      </c>
      <c r="AI18" s="1">
        <v>84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0"/>
      <c r="FI18" s="40"/>
      <c r="FJ18" s="41"/>
      <c r="FK18" s="41"/>
    </row>
    <row r="19" spans="1:167" x14ac:dyDescent="0.25">
      <c r="A19" s="19">
        <v>9</v>
      </c>
      <c r="B19" s="19">
        <v>46603</v>
      </c>
      <c r="C19" s="19" t="s">
        <v>196</v>
      </c>
      <c r="D19" s="18"/>
      <c r="E19" s="19">
        <f t="shared" si="0"/>
        <v>82</v>
      </c>
      <c r="F19" s="19" t="str">
        <f t="shared" si="1"/>
        <v>B</v>
      </c>
      <c r="G19" s="19">
        <f>IF((COUNTA(T12:AC12)&gt;0),(ROUND((AVERAGE(T19:AD19)),0)),"")</f>
        <v>82</v>
      </c>
      <c r="H19" s="19" t="str">
        <f t="shared" si="2"/>
        <v>B</v>
      </c>
      <c r="I19" s="35">
        <v>2</v>
      </c>
      <c r="J19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19" s="19">
        <f t="shared" si="4"/>
        <v>79.75</v>
      </c>
      <c r="L19" s="19" t="str">
        <f t="shared" si="5"/>
        <v>B</v>
      </c>
      <c r="M19" s="19">
        <f t="shared" si="6"/>
        <v>79.75</v>
      </c>
      <c r="N19" s="19" t="str">
        <f t="shared" si="7"/>
        <v>B</v>
      </c>
      <c r="O19" s="35">
        <v>2</v>
      </c>
      <c r="P19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19" s="19" t="str">
        <f t="shared" si="9"/>
        <v>B</v>
      </c>
      <c r="R19" s="19" t="str">
        <f t="shared" si="10"/>
        <v>B</v>
      </c>
      <c r="S19" s="18"/>
      <c r="T19" s="1">
        <v>86</v>
      </c>
      <c r="U19" s="1">
        <v>75</v>
      </c>
      <c r="V19" s="1">
        <v>78</v>
      </c>
      <c r="W19" s="1">
        <f t="shared" si="11"/>
        <v>87</v>
      </c>
      <c r="X19" s="1"/>
      <c r="Y19" s="1"/>
      <c r="Z19" s="1"/>
      <c r="AA19" s="1"/>
      <c r="AB19" s="1"/>
      <c r="AC19" s="1"/>
      <c r="AD19" s="1"/>
      <c r="AE19" s="18"/>
      <c r="AF19" s="1">
        <v>78</v>
      </c>
      <c r="AG19" s="1">
        <f t="shared" si="12"/>
        <v>76</v>
      </c>
      <c r="AH19" s="1">
        <f t="shared" si="13"/>
        <v>90</v>
      </c>
      <c r="AI19" s="1">
        <v>75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39" t="s">
        <v>337</v>
      </c>
      <c r="FI19" s="39" t="s">
        <v>338</v>
      </c>
      <c r="FJ19" s="41">
        <v>9424</v>
      </c>
      <c r="FK19" s="41">
        <v>9434</v>
      </c>
    </row>
    <row r="20" spans="1:167" x14ac:dyDescent="0.25">
      <c r="A20" s="19">
        <v>10</v>
      </c>
      <c r="B20" s="19">
        <v>46619</v>
      </c>
      <c r="C20" s="19" t="s">
        <v>197</v>
      </c>
      <c r="D20" s="18"/>
      <c r="E20" s="19">
        <f t="shared" si="0"/>
        <v>87</v>
      </c>
      <c r="F20" s="19" t="str">
        <f t="shared" si="1"/>
        <v>A</v>
      </c>
      <c r="G20" s="19">
        <f>IF((COUNTA(T12:AC12)&gt;0),(ROUND((AVERAGE(T20:AD20)),0)),"")</f>
        <v>87</v>
      </c>
      <c r="H20" s="19" t="str">
        <f t="shared" si="2"/>
        <v>A</v>
      </c>
      <c r="I20" s="35">
        <v>1</v>
      </c>
      <c r="J20" s="19" t="str">
        <f t="shared" si="3"/>
        <v>Memiliki kemampuan dalam mangidentifikasi tembang pangkur, menganalisis unsur pembangun cerkak, menyajikan pawarta, mendiskripsikan rumah adat jawa dan menulis Aksara Jawa.</v>
      </c>
      <c r="K20" s="19">
        <f t="shared" si="4"/>
        <v>86.5</v>
      </c>
      <c r="L20" s="19" t="str">
        <f t="shared" si="5"/>
        <v>A</v>
      </c>
      <c r="M20" s="19">
        <f t="shared" si="6"/>
        <v>86.5</v>
      </c>
      <c r="N20" s="19" t="str">
        <f t="shared" si="7"/>
        <v>A</v>
      </c>
      <c r="O20" s="35">
        <v>1</v>
      </c>
      <c r="P20" s="19" t="str">
        <f t="shared" si="8"/>
        <v>sangat trampil dalam mangidentifikasi tembang pangkur, menganalisis unsur pembangun cerkak, menyajikan pawarta, mendiskripsikan rumah adat jawa dan menulis Aksara Jawa.</v>
      </c>
      <c r="Q20" s="19" t="str">
        <f t="shared" si="9"/>
        <v>B</v>
      </c>
      <c r="R20" s="19" t="str">
        <f t="shared" si="10"/>
        <v>B</v>
      </c>
      <c r="S20" s="18"/>
      <c r="T20" s="1">
        <v>90</v>
      </c>
      <c r="U20" s="1">
        <v>87</v>
      </c>
      <c r="V20" s="1">
        <v>79</v>
      </c>
      <c r="W20" s="1">
        <f t="shared" si="11"/>
        <v>91</v>
      </c>
      <c r="X20" s="1"/>
      <c r="Y20" s="1"/>
      <c r="Z20" s="1"/>
      <c r="AA20" s="1"/>
      <c r="AB20" s="1"/>
      <c r="AC20" s="1"/>
      <c r="AD20" s="1"/>
      <c r="AE20" s="18"/>
      <c r="AF20" s="1">
        <v>77</v>
      </c>
      <c r="AG20" s="1">
        <f t="shared" si="12"/>
        <v>88</v>
      </c>
      <c r="AH20" s="1">
        <f t="shared" si="13"/>
        <v>94</v>
      </c>
      <c r="AI20" s="1">
        <v>87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0"/>
      <c r="FI20" s="40"/>
      <c r="FJ20" s="41"/>
      <c r="FK20" s="41"/>
    </row>
    <row r="21" spans="1:167" x14ac:dyDescent="0.25">
      <c r="A21" s="19">
        <v>11</v>
      </c>
      <c r="B21" s="19">
        <v>46635</v>
      </c>
      <c r="C21" s="19" t="s">
        <v>198</v>
      </c>
      <c r="D21" s="18"/>
      <c r="E21" s="19">
        <f t="shared" si="0"/>
        <v>82</v>
      </c>
      <c r="F21" s="19" t="str">
        <f t="shared" si="1"/>
        <v>B</v>
      </c>
      <c r="G21" s="19">
        <f>IF((COUNTA(T12:AC12)&gt;0),(ROUND((AVERAGE(T21:AD21)),0)),"")</f>
        <v>82</v>
      </c>
      <c r="H21" s="19" t="str">
        <f t="shared" si="2"/>
        <v>B</v>
      </c>
      <c r="I21" s="35">
        <v>2</v>
      </c>
      <c r="J21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21" s="19">
        <f t="shared" si="4"/>
        <v>82.25</v>
      </c>
      <c r="L21" s="19" t="str">
        <f t="shared" si="5"/>
        <v>B</v>
      </c>
      <c r="M21" s="19">
        <f t="shared" si="6"/>
        <v>82.25</v>
      </c>
      <c r="N21" s="19" t="str">
        <f t="shared" si="7"/>
        <v>B</v>
      </c>
      <c r="O21" s="35">
        <v>2</v>
      </c>
      <c r="P21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21" s="19" t="str">
        <f t="shared" si="9"/>
        <v>B</v>
      </c>
      <c r="R21" s="19" t="str">
        <f t="shared" si="10"/>
        <v>B</v>
      </c>
      <c r="S21" s="18"/>
      <c r="T21" s="1">
        <v>88</v>
      </c>
      <c r="U21" s="1">
        <v>79</v>
      </c>
      <c r="V21" s="1">
        <v>72</v>
      </c>
      <c r="W21" s="1">
        <f t="shared" si="11"/>
        <v>89</v>
      </c>
      <c r="X21" s="1"/>
      <c r="Y21" s="1"/>
      <c r="Z21" s="1"/>
      <c r="AA21" s="1"/>
      <c r="AB21" s="1"/>
      <c r="AC21" s="1"/>
      <c r="AD21" s="1"/>
      <c r="AE21" s="18"/>
      <c r="AF21" s="1">
        <v>78</v>
      </c>
      <c r="AG21" s="1">
        <f t="shared" si="12"/>
        <v>80</v>
      </c>
      <c r="AH21" s="1">
        <f t="shared" si="13"/>
        <v>92</v>
      </c>
      <c r="AI21" s="1">
        <v>79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9425</v>
      </c>
      <c r="FK21" s="41">
        <v>9435</v>
      </c>
    </row>
    <row r="22" spans="1:167" x14ac:dyDescent="0.25">
      <c r="A22" s="19">
        <v>12</v>
      </c>
      <c r="B22" s="19">
        <v>46651</v>
      </c>
      <c r="C22" s="19" t="s">
        <v>199</v>
      </c>
      <c r="D22" s="18"/>
      <c r="E22" s="19">
        <f t="shared" si="0"/>
        <v>79</v>
      </c>
      <c r="F22" s="19" t="str">
        <f t="shared" si="1"/>
        <v>B</v>
      </c>
      <c r="G22" s="19">
        <f>IF((COUNTA(T12:AC12)&gt;0),(ROUND((AVERAGE(T22:AD22)),0)),"")</f>
        <v>79</v>
      </c>
      <c r="H22" s="19" t="str">
        <f t="shared" si="2"/>
        <v>B</v>
      </c>
      <c r="I22" s="35">
        <v>2</v>
      </c>
      <c r="J22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22" s="19">
        <f t="shared" si="4"/>
        <v>80.25</v>
      </c>
      <c r="L22" s="19" t="str">
        <f t="shared" si="5"/>
        <v>B</v>
      </c>
      <c r="M22" s="19">
        <f t="shared" si="6"/>
        <v>80.25</v>
      </c>
      <c r="N22" s="19" t="str">
        <f t="shared" si="7"/>
        <v>B</v>
      </c>
      <c r="O22" s="35">
        <v>2</v>
      </c>
      <c r="P22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22" s="19" t="str">
        <f t="shared" si="9"/>
        <v>B</v>
      </c>
      <c r="R22" s="19" t="str">
        <f t="shared" si="10"/>
        <v>B</v>
      </c>
      <c r="S22" s="18"/>
      <c r="T22" s="1">
        <v>76</v>
      </c>
      <c r="U22" s="1">
        <v>82</v>
      </c>
      <c r="V22" s="1">
        <v>81</v>
      </c>
      <c r="W22" s="1">
        <f t="shared" si="11"/>
        <v>77</v>
      </c>
      <c r="X22" s="1"/>
      <c r="Y22" s="1"/>
      <c r="Z22" s="1"/>
      <c r="AA22" s="1"/>
      <c r="AB22" s="1"/>
      <c r="AC22" s="1"/>
      <c r="AD22" s="1"/>
      <c r="AE22" s="18"/>
      <c r="AF22" s="1">
        <v>76</v>
      </c>
      <c r="AG22" s="1">
        <f t="shared" si="12"/>
        <v>83</v>
      </c>
      <c r="AH22" s="1">
        <f t="shared" si="13"/>
        <v>80</v>
      </c>
      <c r="AI22" s="1">
        <v>82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46667</v>
      </c>
      <c r="C23" s="19" t="s">
        <v>200</v>
      </c>
      <c r="D23" s="18"/>
      <c r="E23" s="19">
        <f t="shared" si="0"/>
        <v>82</v>
      </c>
      <c r="F23" s="19" t="str">
        <f t="shared" si="1"/>
        <v>B</v>
      </c>
      <c r="G23" s="19">
        <f>IF((COUNTA(T12:AC12)&gt;0),(ROUND((AVERAGE(T23:AD23)),0)),"")</f>
        <v>82</v>
      </c>
      <c r="H23" s="19" t="str">
        <f t="shared" si="2"/>
        <v>B</v>
      </c>
      <c r="I23" s="35">
        <v>2</v>
      </c>
      <c r="J23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23" s="19">
        <f t="shared" si="4"/>
        <v>82.75</v>
      </c>
      <c r="L23" s="19" t="str">
        <f t="shared" si="5"/>
        <v>B</v>
      </c>
      <c r="M23" s="19">
        <f t="shared" si="6"/>
        <v>82.75</v>
      </c>
      <c r="N23" s="19" t="str">
        <f t="shared" si="7"/>
        <v>B</v>
      </c>
      <c r="O23" s="35">
        <v>2</v>
      </c>
      <c r="P23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23" s="19" t="str">
        <f t="shared" si="9"/>
        <v>B</v>
      </c>
      <c r="R23" s="19" t="str">
        <f t="shared" si="10"/>
        <v>B</v>
      </c>
      <c r="S23" s="18"/>
      <c r="T23" s="1">
        <v>88</v>
      </c>
      <c r="U23" s="1">
        <v>82</v>
      </c>
      <c r="V23" s="1">
        <v>70</v>
      </c>
      <c r="W23" s="1">
        <f t="shared" si="11"/>
        <v>89</v>
      </c>
      <c r="X23" s="1"/>
      <c r="Y23" s="1"/>
      <c r="Z23" s="1"/>
      <c r="AA23" s="1"/>
      <c r="AB23" s="1"/>
      <c r="AC23" s="1"/>
      <c r="AD23" s="1"/>
      <c r="AE23" s="18"/>
      <c r="AF23" s="1">
        <v>74</v>
      </c>
      <c r="AG23" s="1">
        <f t="shared" si="12"/>
        <v>83</v>
      </c>
      <c r="AH23" s="1">
        <f t="shared" si="13"/>
        <v>92</v>
      </c>
      <c r="AI23" s="1">
        <v>82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9426</v>
      </c>
      <c r="FK23" s="41">
        <v>9436</v>
      </c>
    </row>
    <row r="24" spans="1:167" x14ac:dyDescent="0.25">
      <c r="A24" s="19">
        <v>14</v>
      </c>
      <c r="B24" s="19">
        <v>46683</v>
      </c>
      <c r="C24" s="19" t="s">
        <v>201</v>
      </c>
      <c r="D24" s="18"/>
      <c r="E24" s="19">
        <f t="shared" si="0"/>
        <v>87</v>
      </c>
      <c r="F24" s="19" t="str">
        <f t="shared" si="1"/>
        <v>A</v>
      </c>
      <c r="G24" s="19">
        <f>IF((COUNTA(T12:AC12)&gt;0),(ROUND((AVERAGE(T24:AD24)),0)),"")</f>
        <v>87</v>
      </c>
      <c r="H24" s="19" t="str">
        <f t="shared" si="2"/>
        <v>A</v>
      </c>
      <c r="I24" s="35">
        <v>1</v>
      </c>
      <c r="J24" s="19" t="str">
        <f t="shared" si="3"/>
        <v>Memiliki kemampuan dalam mangidentifikasi tembang pangkur, menganalisis unsur pembangun cerkak, menyajikan pawarta, mendiskripsikan rumah adat jawa dan menulis Aksara Jawa.</v>
      </c>
      <c r="K24" s="19">
        <f t="shared" si="4"/>
        <v>87</v>
      </c>
      <c r="L24" s="19" t="str">
        <f t="shared" si="5"/>
        <v>A</v>
      </c>
      <c r="M24" s="19">
        <f t="shared" si="6"/>
        <v>87</v>
      </c>
      <c r="N24" s="19" t="str">
        <f t="shared" si="7"/>
        <v>A</v>
      </c>
      <c r="O24" s="35">
        <v>1</v>
      </c>
      <c r="P24" s="19" t="str">
        <f t="shared" si="8"/>
        <v>sangat trampil dalam mangidentifikasi tembang pangkur, menganalisis unsur pembangun cerkak, menyajikan pawarta, mendiskripsikan rumah adat jawa dan menulis Aksara Jawa.</v>
      </c>
      <c r="Q24" s="19" t="str">
        <f t="shared" si="9"/>
        <v>B</v>
      </c>
      <c r="R24" s="19" t="str">
        <f t="shared" si="10"/>
        <v>B</v>
      </c>
      <c r="S24" s="18"/>
      <c r="T24" s="1">
        <v>88</v>
      </c>
      <c r="U24" s="1">
        <v>88</v>
      </c>
      <c r="V24" s="1">
        <v>84</v>
      </c>
      <c r="W24" s="1">
        <f t="shared" si="11"/>
        <v>89</v>
      </c>
      <c r="X24" s="1"/>
      <c r="Y24" s="1"/>
      <c r="Z24" s="1"/>
      <c r="AA24" s="1"/>
      <c r="AB24" s="1"/>
      <c r="AC24" s="1"/>
      <c r="AD24" s="1"/>
      <c r="AE24" s="18"/>
      <c r="AF24" s="1">
        <v>79</v>
      </c>
      <c r="AG24" s="1">
        <f t="shared" si="12"/>
        <v>89</v>
      </c>
      <c r="AH24" s="1">
        <f t="shared" si="13"/>
        <v>92</v>
      </c>
      <c r="AI24" s="1">
        <v>88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46699</v>
      </c>
      <c r="C25" s="19" t="s">
        <v>202</v>
      </c>
      <c r="D25" s="18"/>
      <c r="E25" s="19">
        <f t="shared" si="0"/>
        <v>87</v>
      </c>
      <c r="F25" s="19" t="str">
        <f t="shared" si="1"/>
        <v>A</v>
      </c>
      <c r="G25" s="19">
        <f>IF((COUNTA(T12:AC12)&gt;0),(ROUND((AVERAGE(T25:AD25)),0)),"")</f>
        <v>87</v>
      </c>
      <c r="H25" s="19" t="str">
        <f t="shared" si="2"/>
        <v>A</v>
      </c>
      <c r="I25" s="35">
        <v>1</v>
      </c>
      <c r="J25" s="19" t="str">
        <f t="shared" si="3"/>
        <v>Memiliki kemampuan dalam mangidentifikasi tembang pangkur, menganalisis unsur pembangun cerkak, menyajikan pawarta, mendiskripsikan rumah adat jawa dan menulis Aksara Jawa.</v>
      </c>
      <c r="K25" s="19">
        <f t="shared" si="4"/>
        <v>86</v>
      </c>
      <c r="L25" s="19" t="str">
        <f t="shared" si="5"/>
        <v>A</v>
      </c>
      <c r="M25" s="19">
        <f t="shared" si="6"/>
        <v>86</v>
      </c>
      <c r="N25" s="19" t="str">
        <f t="shared" si="7"/>
        <v>A</v>
      </c>
      <c r="O25" s="35">
        <v>1</v>
      </c>
      <c r="P25" s="19" t="str">
        <f t="shared" si="8"/>
        <v>sangat trampil dalam mangidentifikasi tembang pangkur, menganalisis unsur pembangun cerkak, menyajikan pawarta, mendiskripsikan rumah adat jawa dan menulis Aksara Jawa.</v>
      </c>
      <c r="Q25" s="19" t="str">
        <f t="shared" si="9"/>
        <v>B</v>
      </c>
      <c r="R25" s="19" t="str">
        <f t="shared" si="10"/>
        <v>B</v>
      </c>
      <c r="S25" s="18"/>
      <c r="T25" s="1">
        <v>89</v>
      </c>
      <c r="U25" s="1">
        <v>87</v>
      </c>
      <c r="V25" s="1">
        <v>80</v>
      </c>
      <c r="W25" s="1">
        <f t="shared" si="11"/>
        <v>90</v>
      </c>
      <c r="X25" s="1"/>
      <c r="Y25" s="1"/>
      <c r="Z25" s="1"/>
      <c r="AA25" s="1"/>
      <c r="AB25" s="1"/>
      <c r="AC25" s="1"/>
      <c r="AD25" s="1"/>
      <c r="AE25" s="18"/>
      <c r="AF25" s="1">
        <v>76</v>
      </c>
      <c r="AG25" s="1">
        <f t="shared" si="12"/>
        <v>88</v>
      </c>
      <c r="AH25" s="1">
        <f t="shared" si="13"/>
        <v>93</v>
      </c>
      <c r="AI25" s="1">
        <v>87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7" t="s">
        <v>78</v>
      </c>
      <c r="FD25" s="67"/>
      <c r="FE25" s="67"/>
      <c r="FG25" s="42">
        <v>7</v>
      </c>
      <c r="FH25" s="43"/>
      <c r="FI25" s="43"/>
      <c r="FJ25" s="41">
        <v>9427</v>
      </c>
      <c r="FK25" s="41">
        <v>9437</v>
      </c>
    </row>
    <row r="26" spans="1:167" x14ac:dyDescent="0.25">
      <c r="A26" s="19">
        <v>16</v>
      </c>
      <c r="B26" s="19">
        <v>46715</v>
      </c>
      <c r="C26" s="19" t="s">
        <v>203</v>
      </c>
      <c r="D26" s="18"/>
      <c r="E26" s="19">
        <f t="shared" si="0"/>
        <v>87</v>
      </c>
      <c r="F26" s="19" t="str">
        <f t="shared" si="1"/>
        <v>A</v>
      </c>
      <c r="G26" s="19">
        <f>IF((COUNTA(T12:AC12)&gt;0),(ROUND((AVERAGE(T26:AD26)),0)),"")</f>
        <v>87</v>
      </c>
      <c r="H26" s="19" t="str">
        <f t="shared" si="2"/>
        <v>A</v>
      </c>
      <c r="I26" s="35">
        <v>1</v>
      </c>
      <c r="J26" s="19" t="str">
        <f t="shared" si="3"/>
        <v>Memiliki kemampuan dalam mangidentifikasi tembang pangkur, menganalisis unsur pembangun cerkak, menyajikan pawarta, mendiskripsikan rumah adat jawa dan menulis Aksara Jawa.</v>
      </c>
      <c r="K26" s="19">
        <f t="shared" si="4"/>
        <v>86.75</v>
      </c>
      <c r="L26" s="19" t="str">
        <f t="shared" si="5"/>
        <v>A</v>
      </c>
      <c r="M26" s="19">
        <f t="shared" si="6"/>
        <v>86.75</v>
      </c>
      <c r="N26" s="19" t="str">
        <f t="shared" si="7"/>
        <v>A</v>
      </c>
      <c r="O26" s="35">
        <v>1</v>
      </c>
      <c r="P26" s="19" t="str">
        <f t="shared" si="8"/>
        <v>sangat trampil dalam mangidentifikasi tembang pangkur, menganalisis unsur pembangun cerkak, menyajikan pawarta, mendiskripsikan rumah adat jawa dan menulis Aksara Jawa.</v>
      </c>
      <c r="Q26" s="19" t="str">
        <f t="shared" si="9"/>
        <v>B</v>
      </c>
      <c r="R26" s="19" t="str">
        <f t="shared" si="10"/>
        <v>B</v>
      </c>
      <c r="S26" s="18"/>
      <c r="T26" s="1">
        <v>89</v>
      </c>
      <c r="U26" s="1">
        <v>87</v>
      </c>
      <c r="V26" s="1">
        <v>83</v>
      </c>
      <c r="W26" s="1">
        <f t="shared" si="11"/>
        <v>90</v>
      </c>
      <c r="X26" s="1"/>
      <c r="Y26" s="1"/>
      <c r="Z26" s="1"/>
      <c r="AA26" s="1"/>
      <c r="AB26" s="1"/>
      <c r="AC26" s="1"/>
      <c r="AD26" s="1"/>
      <c r="AE26" s="18"/>
      <c r="AF26" s="1">
        <v>79</v>
      </c>
      <c r="AG26" s="1">
        <f t="shared" si="12"/>
        <v>88</v>
      </c>
      <c r="AH26" s="1">
        <f t="shared" si="13"/>
        <v>93</v>
      </c>
      <c r="AI26" s="1">
        <v>87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46731</v>
      </c>
      <c r="C27" s="19" t="s">
        <v>204</v>
      </c>
      <c r="D27" s="18"/>
      <c r="E27" s="19">
        <f t="shared" si="0"/>
        <v>84</v>
      </c>
      <c r="F27" s="19" t="str">
        <f t="shared" si="1"/>
        <v>B</v>
      </c>
      <c r="G27" s="19">
        <f>IF((COUNTA(T12:AC12)&gt;0),(ROUND((AVERAGE(T27:AD27)),0)),"")</f>
        <v>84</v>
      </c>
      <c r="H27" s="19" t="str">
        <f t="shared" si="2"/>
        <v>B</v>
      </c>
      <c r="I27" s="35">
        <v>2</v>
      </c>
      <c r="J27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27" s="19">
        <f t="shared" si="4"/>
        <v>84.5</v>
      </c>
      <c r="L27" s="19" t="str">
        <f t="shared" si="5"/>
        <v>A</v>
      </c>
      <c r="M27" s="19">
        <f t="shared" si="6"/>
        <v>84.5</v>
      </c>
      <c r="N27" s="19" t="str">
        <f t="shared" si="7"/>
        <v>A</v>
      </c>
      <c r="O27" s="35">
        <v>1</v>
      </c>
      <c r="P27" s="19" t="str">
        <f t="shared" si="8"/>
        <v>sangat trampil dalam mangidentifikasi tembang pangkur, menganalisis unsur pembangun cerkak, menyajikan pawarta, mendiskripsikan rumah adat jawa dan menulis Aksara Jawa.</v>
      </c>
      <c r="Q27" s="19" t="str">
        <f t="shared" si="9"/>
        <v>B</v>
      </c>
      <c r="R27" s="19" t="str">
        <f t="shared" si="10"/>
        <v>B</v>
      </c>
      <c r="S27" s="18"/>
      <c r="T27" s="1">
        <v>81</v>
      </c>
      <c r="U27" s="1">
        <v>88</v>
      </c>
      <c r="V27" s="1">
        <v>85</v>
      </c>
      <c r="W27" s="1">
        <f t="shared" si="11"/>
        <v>82</v>
      </c>
      <c r="X27" s="1"/>
      <c r="Y27" s="1"/>
      <c r="Z27" s="1"/>
      <c r="AA27" s="1"/>
      <c r="AB27" s="1"/>
      <c r="AC27" s="1"/>
      <c r="AD27" s="1"/>
      <c r="AE27" s="18"/>
      <c r="AF27" s="1">
        <v>76</v>
      </c>
      <c r="AG27" s="1">
        <f t="shared" si="12"/>
        <v>89</v>
      </c>
      <c r="AH27" s="1">
        <f t="shared" si="13"/>
        <v>85</v>
      </c>
      <c r="AI27" s="1">
        <v>88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2">
        <v>8</v>
      </c>
      <c r="FH27" s="43"/>
      <c r="FI27" s="43"/>
      <c r="FJ27" s="41">
        <v>9428</v>
      </c>
      <c r="FK27" s="41">
        <v>9438</v>
      </c>
    </row>
    <row r="28" spans="1:167" x14ac:dyDescent="0.25">
      <c r="A28" s="19">
        <v>18</v>
      </c>
      <c r="B28" s="19">
        <v>46747</v>
      </c>
      <c r="C28" s="19" t="s">
        <v>205</v>
      </c>
      <c r="D28" s="18"/>
      <c r="E28" s="19">
        <f t="shared" si="0"/>
        <v>78</v>
      </c>
      <c r="F28" s="19" t="str">
        <f t="shared" si="1"/>
        <v>B</v>
      </c>
      <c r="G28" s="19">
        <f>IF((COUNTA(T12:AC12)&gt;0),(ROUND((AVERAGE(T28:AD28)),0)),"")</f>
        <v>78</v>
      </c>
      <c r="H28" s="19" t="str">
        <f t="shared" si="2"/>
        <v>B</v>
      </c>
      <c r="I28" s="35">
        <v>2</v>
      </c>
      <c r="J28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28" s="19">
        <f t="shared" si="4"/>
        <v>80.25</v>
      </c>
      <c r="L28" s="19" t="str">
        <f t="shared" si="5"/>
        <v>B</v>
      </c>
      <c r="M28" s="19">
        <f t="shared" si="6"/>
        <v>80.25</v>
      </c>
      <c r="N28" s="19" t="str">
        <f t="shared" si="7"/>
        <v>B</v>
      </c>
      <c r="O28" s="35">
        <v>2</v>
      </c>
      <c r="P28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28" s="19" t="str">
        <f t="shared" si="9"/>
        <v>B</v>
      </c>
      <c r="R28" s="19" t="str">
        <f t="shared" si="10"/>
        <v>B</v>
      </c>
      <c r="S28" s="18"/>
      <c r="T28" s="1">
        <v>76</v>
      </c>
      <c r="U28" s="1">
        <v>81</v>
      </c>
      <c r="V28" s="1">
        <v>79</v>
      </c>
      <c r="W28" s="1">
        <f t="shared" si="11"/>
        <v>77</v>
      </c>
      <c r="X28" s="1"/>
      <c r="Y28" s="1"/>
      <c r="Z28" s="1"/>
      <c r="AA28" s="1"/>
      <c r="AB28" s="1"/>
      <c r="AC28" s="1"/>
      <c r="AD28" s="1"/>
      <c r="AE28" s="18"/>
      <c r="AF28" s="1">
        <v>78</v>
      </c>
      <c r="AG28" s="1">
        <f t="shared" si="12"/>
        <v>82</v>
      </c>
      <c r="AH28" s="1">
        <f t="shared" si="13"/>
        <v>80</v>
      </c>
      <c r="AI28" s="1">
        <v>81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46763</v>
      </c>
      <c r="C29" s="19" t="s">
        <v>206</v>
      </c>
      <c r="D29" s="18"/>
      <c r="E29" s="19">
        <f t="shared" si="0"/>
        <v>85</v>
      </c>
      <c r="F29" s="19" t="str">
        <f t="shared" si="1"/>
        <v>A</v>
      </c>
      <c r="G29" s="19">
        <f>IF((COUNTA(T12:AC12)&gt;0),(ROUND((AVERAGE(T29:AD29)),0)),"")</f>
        <v>85</v>
      </c>
      <c r="H29" s="19" t="str">
        <f t="shared" si="2"/>
        <v>A</v>
      </c>
      <c r="I29" s="35">
        <v>1</v>
      </c>
      <c r="J29" s="19" t="str">
        <f t="shared" si="3"/>
        <v>Memiliki kemampuan dalam mangidentifikasi tembang pangkur, menganalisis unsur pembangun cerkak, menyajikan pawarta, mendiskripsikan rumah adat jawa dan menulis Aksara Jawa.</v>
      </c>
      <c r="K29" s="19">
        <f t="shared" si="4"/>
        <v>86</v>
      </c>
      <c r="L29" s="19" t="str">
        <f t="shared" si="5"/>
        <v>A</v>
      </c>
      <c r="M29" s="19">
        <f t="shared" si="6"/>
        <v>86</v>
      </c>
      <c r="N29" s="19" t="str">
        <f t="shared" si="7"/>
        <v>A</v>
      </c>
      <c r="O29" s="35">
        <v>1</v>
      </c>
      <c r="P29" s="19" t="str">
        <f t="shared" si="8"/>
        <v>sangat trampil dalam mangidentifikasi tembang pangkur, menganalisis unsur pembangun cerkak, menyajikan pawarta, mendiskripsikan rumah adat jawa dan menulis Aksara Jawa.</v>
      </c>
      <c r="Q29" s="19" t="str">
        <f t="shared" si="9"/>
        <v>B</v>
      </c>
      <c r="R29" s="19" t="str">
        <f t="shared" si="10"/>
        <v>B</v>
      </c>
      <c r="S29" s="18"/>
      <c r="T29" s="1">
        <v>90</v>
      </c>
      <c r="U29" s="1">
        <v>85</v>
      </c>
      <c r="V29" s="1">
        <v>73</v>
      </c>
      <c r="W29" s="1">
        <f t="shared" si="11"/>
        <v>91</v>
      </c>
      <c r="X29" s="1"/>
      <c r="Y29" s="1"/>
      <c r="Z29" s="1"/>
      <c r="AA29" s="1"/>
      <c r="AB29" s="1"/>
      <c r="AC29" s="1"/>
      <c r="AD29" s="1"/>
      <c r="AE29" s="18"/>
      <c r="AF29" s="1">
        <v>79</v>
      </c>
      <c r="AG29" s="1">
        <f t="shared" si="12"/>
        <v>86</v>
      </c>
      <c r="AH29" s="1">
        <f t="shared" si="13"/>
        <v>94</v>
      </c>
      <c r="AI29" s="1">
        <v>85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2">
        <v>9</v>
      </c>
      <c r="FH29" s="43"/>
      <c r="FI29" s="43"/>
      <c r="FJ29" s="41">
        <v>9429</v>
      </c>
      <c r="FK29" s="41">
        <v>9439</v>
      </c>
    </row>
    <row r="30" spans="1:167" x14ac:dyDescent="0.25">
      <c r="A30" s="19">
        <v>20</v>
      </c>
      <c r="B30" s="19">
        <v>46779</v>
      </c>
      <c r="C30" s="19" t="s">
        <v>207</v>
      </c>
      <c r="D30" s="18"/>
      <c r="E30" s="19">
        <f t="shared" si="0"/>
        <v>87</v>
      </c>
      <c r="F30" s="19" t="str">
        <f t="shared" si="1"/>
        <v>A</v>
      </c>
      <c r="G30" s="19">
        <f>IF((COUNTA(T12:AC12)&gt;0),(ROUND((AVERAGE(T30:AD30)),0)),"")</f>
        <v>87</v>
      </c>
      <c r="H30" s="19" t="str">
        <f t="shared" si="2"/>
        <v>A</v>
      </c>
      <c r="I30" s="35">
        <v>1</v>
      </c>
      <c r="J30" s="19" t="str">
        <f t="shared" si="3"/>
        <v>Memiliki kemampuan dalam mangidentifikasi tembang pangkur, menganalisis unsur pembangun cerkak, menyajikan pawarta, mendiskripsikan rumah adat jawa dan menulis Aksara Jawa.</v>
      </c>
      <c r="K30" s="19">
        <f t="shared" si="4"/>
        <v>87</v>
      </c>
      <c r="L30" s="19" t="str">
        <f t="shared" si="5"/>
        <v>A</v>
      </c>
      <c r="M30" s="19">
        <f t="shared" si="6"/>
        <v>87</v>
      </c>
      <c r="N30" s="19" t="str">
        <f t="shared" si="7"/>
        <v>A</v>
      </c>
      <c r="O30" s="35">
        <v>1</v>
      </c>
      <c r="P30" s="19" t="str">
        <f t="shared" si="8"/>
        <v>sangat trampil dalam mangidentifikasi tembang pangkur, menganalisis unsur pembangun cerkak, menyajikan pawarta, mendiskripsikan rumah adat jawa dan menulis Aksara Jawa.</v>
      </c>
      <c r="Q30" s="19" t="str">
        <f t="shared" si="9"/>
        <v>B</v>
      </c>
      <c r="R30" s="19" t="str">
        <f t="shared" si="10"/>
        <v>B</v>
      </c>
      <c r="S30" s="18"/>
      <c r="T30" s="1">
        <v>88</v>
      </c>
      <c r="U30" s="1">
        <v>89</v>
      </c>
      <c r="V30" s="1">
        <v>83</v>
      </c>
      <c r="W30" s="1">
        <f t="shared" si="11"/>
        <v>89</v>
      </c>
      <c r="X30" s="1"/>
      <c r="Y30" s="1"/>
      <c r="Z30" s="1"/>
      <c r="AA30" s="1"/>
      <c r="AB30" s="1"/>
      <c r="AC30" s="1"/>
      <c r="AD30" s="1"/>
      <c r="AE30" s="18"/>
      <c r="AF30" s="1">
        <v>77</v>
      </c>
      <c r="AG30" s="1">
        <f t="shared" si="12"/>
        <v>90</v>
      </c>
      <c r="AH30" s="1">
        <f t="shared" si="13"/>
        <v>92</v>
      </c>
      <c r="AI30" s="1">
        <v>89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46795</v>
      </c>
      <c r="C31" s="19" t="s">
        <v>208</v>
      </c>
      <c r="D31" s="18"/>
      <c r="E31" s="19">
        <f t="shared" si="0"/>
        <v>84</v>
      </c>
      <c r="F31" s="19" t="str">
        <f t="shared" si="1"/>
        <v>B</v>
      </c>
      <c r="G31" s="19">
        <f>IF((COUNTA(T12:AC12)&gt;0),(ROUND((AVERAGE(T31:AD31)),0)),"")</f>
        <v>84</v>
      </c>
      <c r="H31" s="19" t="str">
        <f t="shared" si="2"/>
        <v>B</v>
      </c>
      <c r="I31" s="35">
        <v>2</v>
      </c>
      <c r="J31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31" s="19">
        <f t="shared" si="4"/>
        <v>83.5</v>
      </c>
      <c r="L31" s="19" t="str">
        <f t="shared" si="5"/>
        <v>B</v>
      </c>
      <c r="M31" s="19">
        <f t="shared" si="6"/>
        <v>83.5</v>
      </c>
      <c r="N31" s="19" t="str">
        <f t="shared" si="7"/>
        <v>B</v>
      </c>
      <c r="O31" s="35">
        <v>2</v>
      </c>
      <c r="P31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31" s="19" t="str">
        <f t="shared" si="9"/>
        <v>B</v>
      </c>
      <c r="R31" s="19" t="str">
        <f t="shared" si="10"/>
        <v>B</v>
      </c>
      <c r="S31" s="18"/>
      <c r="T31" s="1">
        <v>90</v>
      </c>
      <c r="U31" s="1">
        <v>81</v>
      </c>
      <c r="V31" s="1">
        <v>74</v>
      </c>
      <c r="W31" s="1">
        <f t="shared" si="11"/>
        <v>91</v>
      </c>
      <c r="X31" s="1"/>
      <c r="Y31" s="1"/>
      <c r="Z31" s="1"/>
      <c r="AA31" s="1"/>
      <c r="AB31" s="1"/>
      <c r="AC31" s="1"/>
      <c r="AD31" s="1"/>
      <c r="AE31" s="18"/>
      <c r="AF31" s="1">
        <v>77</v>
      </c>
      <c r="AG31" s="1">
        <f t="shared" si="12"/>
        <v>82</v>
      </c>
      <c r="AH31" s="1">
        <f t="shared" si="13"/>
        <v>94</v>
      </c>
      <c r="AI31" s="1">
        <v>81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9430</v>
      </c>
      <c r="FK31" s="41">
        <v>9440</v>
      </c>
    </row>
    <row r="32" spans="1:167" x14ac:dyDescent="0.25">
      <c r="A32" s="19">
        <v>22</v>
      </c>
      <c r="B32" s="19">
        <v>46811</v>
      </c>
      <c r="C32" s="19" t="s">
        <v>209</v>
      </c>
      <c r="D32" s="18"/>
      <c r="E32" s="19">
        <f t="shared" si="0"/>
        <v>86</v>
      </c>
      <c r="F32" s="19" t="str">
        <f t="shared" si="1"/>
        <v>A</v>
      </c>
      <c r="G32" s="19">
        <f>IF((COUNTA(T12:AC12)&gt;0),(ROUND((AVERAGE(T32:AD32)),0)),"")</f>
        <v>86</v>
      </c>
      <c r="H32" s="19" t="str">
        <f t="shared" si="2"/>
        <v>A</v>
      </c>
      <c r="I32" s="35">
        <v>1</v>
      </c>
      <c r="J32" s="19" t="str">
        <f t="shared" si="3"/>
        <v>Memiliki kemampuan dalam mangidentifikasi tembang pangkur, menganalisis unsur pembangun cerkak, menyajikan pawarta, mendiskripsikan rumah adat jawa dan menulis Aksara Jawa.</v>
      </c>
      <c r="K32" s="19">
        <f t="shared" si="4"/>
        <v>84.75</v>
      </c>
      <c r="L32" s="19" t="str">
        <f t="shared" si="5"/>
        <v>A</v>
      </c>
      <c r="M32" s="19">
        <f t="shared" si="6"/>
        <v>84.75</v>
      </c>
      <c r="N32" s="19" t="str">
        <f t="shared" si="7"/>
        <v>A</v>
      </c>
      <c r="O32" s="35">
        <v>1</v>
      </c>
      <c r="P32" s="19" t="str">
        <f t="shared" si="8"/>
        <v>sangat trampil dalam mangidentifikasi tembang pangkur, menganalisis unsur pembangun cerkak, menyajikan pawarta, mendiskripsikan rumah adat jawa dan menulis Aksara Jawa.</v>
      </c>
      <c r="Q32" s="19" t="str">
        <f t="shared" si="9"/>
        <v>B</v>
      </c>
      <c r="R32" s="19" t="str">
        <f t="shared" si="10"/>
        <v>B</v>
      </c>
      <c r="S32" s="18"/>
      <c r="T32" s="1">
        <v>86</v>
      </c>
      <c r="U32" s="1">
        <v>86</v>
      </c>
      <c r="V32" s="1">
        <v>84</v>
      </c>
      <c r="W32" s="1">
        <f t="shared" si="11"/>
        <v>87</v>
      </c>
      <c r="X32" s="1"/>
      <c r="Y32" s="1"/>
      <c r="Z32" s="1"/>
      <c r="AA32" s="1"/>
      <c r="AB32" s="1"/>
      <c r="AC32" s="1"/>
      <c r="AD32" s="1"/>
      <c r="AE32" s="18"/>
      <c r="AF32" s="1">
        <v>76</v>
      </c>
      <c r="AG32" s="1">
        <f t="shared" si="12"/>
        <v>87</v>
      </c>
      <c r="AH32" s="1">
        <f t="shared" si="13"/>
        <v>90</v>
      </c>
      <c r="AI32" s="1">
        <v>86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46827</v>
      </c>
      <c r="C33" s="19" t="s">
        <v>210</v>
      </c>
      <c r="D33" s="18"/>
      <c r="E33" s="19">
        <f t="shared" si="0"/>
        <v>90</v>
      </c>
      <c r="F33" s="19" t="str">
        <f t="shared" si="1"/>
        <v>A</v>
      </c>
      <c r="G33" s="19">
        <f>IF((COUNTA(T12:AC12)&gt;0),(ROUND((AVERAGE(T33:AD33)),0)),"")</f>
        <v>90</v>
      </c>
      <c r="H33" s="19" t="str">
        <f t="shared" si="2"/>
        <v>A</v>
      </c>
      <c r="I33" s="35">
        <v>1</v>
      </c>
      <c r="J33" s="19" t="str">
        <f t="shared" si="3"/>
        <v>Memiliki kemampuan dalam mangidentifikasi tembang pangkur, menganalisis unsur pembangun cerkak, menyajikan pawarta, mendiskripsikan rumah adat jawa dan menulis Aksara Jawa.</v>
      </c>
      <c r="K33" s="19">
        <f t="shared" si="4"/>
        <v>89.25</v>
      </c>
      <c r="L33" s="19" t="str">
        <f t="shared" si="5"/>
        <v>A</v>
      </c>
      <c r="M33" s="19">
        <f t="shared" si="6"/>
        <v>89.25</v>
      </c>
      <c r="N33" s="19" t="str">
        <f t="shared" si="7"/>
        <v>A</v>
      </c>
      <c r="O33" s="35">
        <v>1</v>
      </c>
      <c r="P33" s="19" t="str">
        <f t="shared" si="8"/>
        <v>sangat trampil dalam mangidentifikasi tembang pangkur, menganalisis unsur pembangun cerkak, menyajikan pawarta, mendiskripsikan rumah adat jawa dan menulis Aksara Jawa.</v>
      </c>
      <c r="Q33" s="19" t="str">
        <f t="shared" si="9"/>
        <v>B</v>
      </c>
      <c r="R33" s="19" t="str">
        <f t="shared" si="10"/>
        <v>B</v>
      </c>
      <c r="S33" s="18"/>
      <c r="T33" s="1">
        <v>90</v>
      </c>
      <c r="U33" s="1">
        <v>92</v>
      </c>
      <c r="V33" s="1">
        <v>87</v>
      </c>
      <c r="W33" s="1">
        <f t="shared" si="11"/>
        <v>91</v>
      </c>
      <c r="X33" s="1"/>
      <c r="Y33" s="1"/>
      <c r="Z33" s="1"/>
      <c r="AA33" s="1"/>
      <c r="AB33" s="1"/>
      <c r="AC33" s="1"/>
      <c r="AD33" s="1"/>
      <c r="AE33" s="18"/>
      <c r="AF33" s="1">
        <v>78</v>
      </c>
      <c r="AG33" s="1">
        <f t="shared" si="12"/>
        <v>93</v>
      </c>
      <c r="AH33" s="1">
        <f t="shared" si="13"/>
        <v>94</v>
      </c>
      <c r="AI33" s="1">
        <v>92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46843</v>
      </c>
      <c r="C34" s="19" t="s">
        <v>211</v>
      </c>
      <c r="D34" s="18"/>
      <c r="E34" s="19">
        <f t="shared" si="0"/>
        <v>82</v>
      </c>
      <c r="F34" s="19" t="str">
        <f t="shared" si="1"/>
        <v>B</v>
      </c>
      <c r="G34" s="19">
        <f>IF((COUNTA(T12:AC12)&gt;0),(ROUND((AVERAGE(T34:AD34)),0)),"")</f>
        <v>82</v>
      </c>
      <c r="H34" s="19" t="str">
        <f t="shared" si="2"/>
        <v>B</v>
      </c>
      <c r="I34" s="35">
        <v>2</v>
      </c>
      <c r="J34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34" s="19">
        <f t="shared" si="4"/>
        <v>82.75</v>
      </c>
      <c r="L34" s="19" t="str">
        <f t="shared" si="5"/>
        <v>B</v>
      </c>
      <c r="M34" s="19">
        <f t="shared" si="6"/>
        <v>82.75</v>
      </c>
      <c r="N34" s="19" t="str">
        <f t="shared" si="7"/>
        <v>B</v>
      </c>
      <c r="O34" s="35">
        <v>2</v>
      </c>
      <c r="P34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34" s="19" t="str">
        <f t="shared" si="9"/>
        <v>B</v>
      </c>
      <c r="R34" s="19" t="str">
        <f t="shared" si="10"/>
        <v>B</v>
      </c>
      <c r="S34" s="18"/>
      <c r="T34" s="1">
        <v>89</v>
      </c>
      <c r="U34" s="1">
        <v>79</v>
      </c>
      <c r="V34" s="1">
        <v>71</v>
      </c>
      <c r="W34" s="1">
        <f t="shared" si="11"/>
        <v>90</v>
      </c>
      <c r="X34" s="1"/>
      <c r="Y34" s="1"/>
      <c r="Z34" s="1"/>
      <c r="AA34" s="1"/>
      <c r="AB34" s="1"/>
      <c r="AC34" s="1"/>
      <c r="AD34" s="1"/>
      <c r="AE34" s="18"/>
      <c r="AF34" s="1">
        <v>79</v>
      </c>
      <c r="AG34" s="1">
        <f t="shared" si="12"/>
        <v>80</v>
      </c>
      <c r="AH34" s="1">
        <f t="shared" si="13"/>
        <v>93</v>
      </c>
      <c r="AI34" s="1">
        <v>79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46859</v>
      </c>
      <c r="C35" s="19" t="s">
        <v>212</v>
      </c>
      <c r="D35" s="18"/>
      <c r="E35" s="19">
        <f t="shared" si="0"/>
        <v>78</v>
      </c>
      <c r="F35" s="19" t="str">
        <f t="shared" si="1"/>
        <v>B</v>
      </c>
      <c r="G35" s="19">
        <f>IF((COUNTA(T12:AC12)&gt;0),(ROUND((AVERAGE(T35:AD35)),0)),"")</f>
        <v>78</v>
      </c>
      <c r="H35" s="19" t="str">
        <f t="shared" si="2"/>
        <v>B</v>
      </c>
      <c r="I35" s="35">
        <v>2</v>
      </c>
      <c r="J35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35" s="19">
        <f t="shared" si="4"/>
        <v>81.25</v>
      </c>
      <c r="L35" s="19" t="str">
        <f t="shared" si="5"/>
        <v>B</v>
      </c>
      <c r="M35" s="19">
        <f t="shared" si="6"/>
        <v>81.25</v>
      </c>
      <c r="N35" s="19" t="str">
        <f t="shared" si="7"/>
        <v>B</v>
      </c>
      <c r="O35" s="35">
        <v>2</v>
      </c>
      <c r="P35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35" s="19" t="str">
        <f t="shared" si="9"/>
        <v>B</v>
      </c>
      <c r="R35" s="19" t="str">
        <f t="shared" si="10"/>
        <v>B</v>
      </c>
      <c r="S35" s="18"/>
      <c r="T35" s="1">
        <v>86</v>
      </c>
      <c r="U35" s="1">
        <v>70</v>
      </c>
      <c r="V35" s="1">
        <v>70</v>
      </c>
      <c r="W35" s="1">
        <f t="shared" si="11"/>
        <v>87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80</v>
      </c>
      <c r="AH35" s="1">
        <f t="shared" si="13"/>
        <v>90</v>
      </c>
      <c r="AI35" s="1">
        <v>70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46875</v>
      </c>
      <c r="C36" s="19" t="s">
        <v>213</v>
      </c>
      <c r="D36" s="18"/>
      <c r="E36" s="19">
        <f t="shared" si="0"/>
        <v>86</v>
      </c>
      <c r="F36" s="19" t="str">
        <f t="shared" si="1"/>
        <v>A</v>
      </c>
      <c r="G36" s="19">
        <f>IF((COUNTA(T12:AC12)&gt;0),(ROUND((AVERAGE(T36:AD36)),0)),"")</f>
        <v>86</v>
      </c>
      <c r="H36" s="19" t="str">
        <f t="shared" si="2"/>
        <v>A</v>
      </c>
      <c r="I36" s="35">
        <v>1</v>
      </c>
      <c r="J36" s="19" t="str">
        <f t="shared" si="3"/>
        <v>Memiliki kemampuan dalam mangidentifikasi tembang pangkur, menganalisis unsur pembangun cerkak, menyajikan pawarta, mendiskripsikan rumah adat jawa dan menulis Aksara Jawa.</v>
      </c>
      <c r="K36" s="19">
        <f t="shared" si="4"/>
        <v>86</v>
      </c>
      <c r="L36" s="19" t="str">
        <f t="shared" si="5"/>
        <v>A</v>
      </c>
      <c r="M36" s="19">
        <f t="shared" si="6"/>
        <v>86</v>
      </c>
      <c r="N36" s="19" t="str">
        <f t="shared" si="7"/>
        <v>A</v>
      </c>
      <c r="O36" s="35">
        <v>1</v>
      </c>
      <c r="P36" s="19" t="str">
        <f t="shared" si="8"/>
        <v>sangat trampil dalam mangidentifikasi tembang pangkur, menganalisis unsur pembangun cerkak, menyajikan pawarta, mendiskripsikan rumah adat jawa dan menulis Aksara Jawa.</v>
      </c>
      <c r="Q36" s="19" t="str">
        <f t="shared" si="9"/>
        <v>B</v>
      </c>
      <c r="R36" s="19" t="str">
        <f t="shared" si="10"/>
        <v>B</v>
      </c>
      <c r="S36" s="18"/>
      <c r="T36" s="1">
        <v>85</v>
      </c>
      <c r="U36" s="1">
        <v>89</v>
      </c>
      <c r="V36" s="1">
        <v>85</v>
      </c>
      <c r="W36" s="1">
        <f t="shared" si="11"/>
        <v>86</v>
      </c>
      <c r="X36" s="1"/>
      <c r="Y36" s="1"/>
      <c r="Z36" s="1"/>
      <c r="AA36" s="1"/>
      <c r="AB36" s="1"/>
      <c r="AC36" s="1"/>
      <c r="AD36" s="1"/>
      <c r="AE36" s="18"/>
      <c r="AF36" s="1">
        <v>76</v>
      </c>
      <c r="AG36" s="1">
        <f t="shared" si="12"/>
        <v>90</v>
      </c>
      <c r="AH36" s="1">
        <f t="shared" si="13"/>
        <v>89</v>
      </c>
      <c r="AI36" s="1">
        <v>89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46891</v>
      </c>
      <c r="C37" s="19" t="s">
        <v>214</v>
      </c>
      <c r="D37" s="18"/>
      <c r="E37" s="19">
        <f t="shared" si="0"/>
        <v>86</v>
      </c>
      <c r="F37" s="19" t="str">
        <f t="shared" si="1"/>
        <v>A</v>
      </c>
      <c r="G37" s="19">
        <f>IF((COUNTA(T12:AC12)&gt;0),(ROUND((AVERAGE(T37:AD37)),0)),"")</f>
        <v>86</v>
      </c>
      <c r="H37" s="19" t="str">
        <f t="shared" si="2"/>
        <v>A</v>
      </c>
      <c r="I37" s="35">
        <v>1</v>
      </c>
      <c r="J37" s="19" t="str">
        <f t="shared" si="3"/>
        <v>Memiliki kemampuan dalam mangidentifikasi tembang pangkur, menganalisis unsur pembangun cerkak, menyajikan pawarta, mendiskripsikan rumah adat jawa dan menulis Aksara Jawa.</v>
      </c>
      <c r="K37" s="19">
        <f t="shared" si="4"/>
        <v>84.25</v>
      </c>
      <c r="L37" s="19" t="str">
        <f t="shared" si="5"/>
        <v>A</v>
      </c>
      <c r="M37" s="19">
        <f t="shared" si="6"/>
        <v>84.25</v>
      </c>
      <c r="N37" s="19" t="str">
        <f t="shared" si="7"/>
        <v>A</v>
      </c>
      <c r="O37" s="35">
        <v>1</v>
      </c>
      <c r="P37" s="19" t="str">
        <f t="shared" si="8"/>
        <v>sangat trampil dalam mangidentifikasi tembang pangkur, menganalisis unsur pembangun cerkak, menyajikan pawarta, mendiskripsikan rumah adat jawa dan menulis Aksara Jawa.</v>
      </c>
      <c r="Q37" s="19" t="str">
        <f t="shared" si="9"/>
        <v>B</v>
      </c>
      <c r="R37" s="19" t="str">
        <f t="shared" si="10"/>
        <v>B</v>
      </c>
      <c r="S37" s="18"/>
      <c r="T37" s="1">
        <v>85</v>
      </c>
      <c r="U37" s="1">
        <v>85</v>
      </c>
      <c r="V37" s="1">
        <v>86</v>
      </c>
      <c r="W37" s="1">
        <f t="shared" si="11"/>
        <v>86</v>
      </c>
      <c r="X37" s="1"/>
      <c r="Y37" s="1"/>
      <c r="Z37" s="1"/>
      <c r="AA37" s="1"/>
      <c r="AB37" s="1"/>
      <c r="AC37" s="1"/>
      <c r="AD37" s="1"/>
      <c r="AE37" s="18"/>
      <c r="AF37" s="1">
        <v>77</v>
      </c>
      <c r="AG37" s="1">
        <f t="shared" si="12"/>
        <v>86</v>
      </c>
      <c r="AH37" s="1">
        <f t="shared" si="13"/>
        <v>89</v>
      </c>
      <c r="AI37" s="1">
        <v>85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46907</v>
      </c>
      <c r="C38" s="19" t="s">
        <v>215</v>
      </c>
      <c r="D38" s="18"/>
      <c r="E38" s="19">
        <f t="shared" si="0"/>
        <v>89</v>
      </c>
      <c r="F38" s="19" t="str">
        <f t="shared" si="1"/>
        <v>A</v>
      </c>
      <c r="G38" s="19">
        <f>IF((COUNTA(T12:AC12)&gt;0),(ROUND((AVERAGE(T38:AD38)),0)),"")</f>
        <v>89</v>
      </c>
      <c r="H38" s="19" t="str">
        <f t="shared" si="2"/>
        <v>A</v>
      </c>
      <c r="I38" s="35">
        <v>1</v>
      </c>
      <c r="J38" s="19" t="str">
        <f t="shared" si="3"/>
        <v>Memiliki kemampuan dalam mangidentifikasi tembang pangkur, menganalisis unsur pembangun cerkak, menyajikan pawarta, mendiskripsikan rumah adat jawa dan menulis Aksara Jawa.</v>
      </c>
      <c r="K38" s="19">
        <f t="shared" si="4"/>
        <v>86.75</v>
      </c>
      <c r="L38" s="19" t="str">
        <f t="shared" si="5"/>
        <v>A</v>
      </c>
      <c r="M38" s="19">
        <f t="shared" si="6"/>
        <v>86.75</v>
      </c>
      <c r="N38" s="19" t="str">
        <f t="shared" si="7"/>
        <v>A</v>
      </c>
      <c r="O38" s="35">
        <v>1</v>
      </c>
      <c r="P38" s="19" t="str">
        <f t="shared" si="8"/>
        <v>sangat trampil dalam mangidentifikasi tembang pangkur, menganalisis unsur pembangun cerkak, menyajikan pawarta, mendiskripsikan rumah adat jawa dan menulis Aksara Jawa.</v>
      </c>
      <c r="Q38" s="19" t="str">
        <f t="shared" si="9"/>
        <v>B</v>
      </c>
      <c r="R38" s="19" t="str">
        <f t="shared" si="10"/>
        <v>B</v>
      </c>
      <c r="S38" s="18"/>
      <c r="T38" s="1">
        <v>90</v>
      </c>
      <c r="U38" s="1">
        <v>88</v>
      </c>
      <c r="V38" s="1">
        <v>85</v>
      </c>
      <c r="W38" s="1">
        <f t="shared" si="11"/>
        <v>91</v>
      </c>
      <c r="X38" s="1"/>
      <c r="Y38" s="1"/>
      <c r="Z38" s="1"/>
      <c r="AA38" s="1"/>
      <c r="AB38" s="1"/>
      <c r="AC38" s="1"/>
      <c r="AD38" s="1"/>
      <c r="AE38" s="18"/>
      <c r="AF38" s="1">
        <v>76</v>
      </c>
      <c r="AG38" s="1">
        <f t="shared" si="12"/>
        <v>89</v>
      </c>
      <c r="AH38" s="1">
        <f t="shared" si="13"/>
        <v>94</v>
      </c>
      <c r="AI38" s="1">
        <v>88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46923</v>
      </c>
      <c r="C39" s="19" t="s">
        <v>216</v>
      </c>
      <c r="D39" s="18"/>
      <c r="E39" s="19">
        <f t="shared" si="0"/>
        <v>89</v>
      </c>
      <c r="F39" s="19" t="str">
        <f t="shared" si="1"/>
        <v>A</v>
      </c>
      <c r="G39" s="19">
        <f>IF((COUNTA(T12:AC12)&gt;0),(ROUND((AVERAGE(T39:AD39)),0)),"")</f>
        <v>89</v>
      </c>
      <c r="H39" s="19" t="str">
        <f t="shared" si="2"/>
        <v>A</v>
      </c>
      <c r="I39" s="35">
        <v>1</v>
      </c>
      <c r="J39" s="19" t="str">
        <f t="shared" si="3"/>
        <v>Memiliki kemampuan dalam mangidentifikasi tembang pangkur, menganalisis unsur pembangun cerkak, menyajikan pawarta, mendiskripsikan rumah adat jawa dan menulis Aksara Jawa.</v>
      </c>
      <c r="K39" s="19">
        <f t="shared" si="4"/>
        <v>87</v>
      </c>
      <c r="L39" s="19" t="str">
        <f t="shared" si="5"/>
        <v>A</v>
      </c>
      <c r="M39" s="19">
        <f t="shared" si="6"/>
        <v>87</v>
      </c>
      <c r="N39" s="19" t="str">
        <f t="shared" si="7"/>
        <v>A</v>
      </c>
      <c r="O39" s="35">
        <v>1</v>
      </c>
      <c r="P39" s="19" t="str">
        <f t="shared" si="8"/>
        <v>sangat trampil dalam mangidentifikasi tembang pangkur, menganalisis unsur pembangun cerkak, menyajikan pawarta, mendiskripsikan rumah adat jawa dan menulis Aksara Jawa.</v>
      </c>
      <c r="Q39" s="19" t="str">
        <f t="shared" si="9"/>
        <v>B</v>
      </c>
      <c r="R39" s="19" t="str">
        <f t="shared" si="10"/>
        <v>B</v>
      </c>
      <c r="S39" s="18"/>
      <c r="T39" s="1">
        <v>88</v>
      </c>
      <c r="U39" s="1">
        <v>88</v>
      </c>
      <c r="V39" s="1">
        <v>92</v>
      </c>
      <c r="W39" s="1">
        <f>T39+1</f>
        <v>89</v>
      </c>
      <c r="X39" s="1"/>
      <c r="Y39" s="1"/>
      <c r="Z39" s="1"/>
      <c r="AA39" s="1"/>
      <c r="AB39" s="1"/>
      <c r="AC39" s="1"/>
      <c r="AD39" s="1"/>
      <c r="AE39" s="18"/>
      <c r="AF39" s="1">
        <v>79</v>
      </c>
      <c r="AG39" s="1">
        <f t="shared" si="12"/>
        <v>89</v>
      </c>
      <c r="AH39" s="1">
        <f t="shared" si="13"/>
        <v>92</v>
      </c>
      <c r="AI39" s="1">
        <v>88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46939</v>
      </c>
      <c r="C40" s="19" t="s">
        <v>217</v>
      </c>
      <c r="D40" s="18"/>
      <c r="E40" s="19">
        <f t="shared" si="0"/>
        <v>82</v>
      </c>
      <c r="F40" s="19" t="str">
        <f t="shared" si="1"/>
        <v>B</v>
      </c>
      <c r="G40" s="19">
        <f>IF((COUNTA(T12:AC12)&gt;0),(ROUND((AVERAGE(T40:AD40)),0)),"")</f>
        <v>82</v>
      </c>
      <c r="H40" s="19" t="str">
        <f t="shared" si="2"/>
        <v>B</v>
      </c>
      <c r="I40" s="35">
        <v>2</v>
      </c>
      <c r="J40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40" s="19">
        <f t="shared" si="4"/>
        <v>84</v>
      </c>
      <c r="L40" s="19" t="str">
        <f t="shared" si="5"/>
        <v>B</v>
      </c>
      <c r="M40" s="19">
        <f t="shared" si="6"/>
        <v>84</v>
      </c>
      <c r="N40" s="19" t="str">
        <f t="shared" si="7"/>
        <v>B</v>
      </c>
      <c r="O40" s="35">
        <v>2</v>
      </c>
      <c r="P40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40" s="19" t="str">
        <f t="shared" si="9"/>
        <v>B</v>
      </c>
      <c r="R40" s="19" t="str">
        <f t="shared" si="10"/>
        <v>B</v>
      </c>
      <c r="S40" s="18"/>
      <c r="T40" s="1">
        <v>87</v>
      </c>
      <c r="U40" s="1">
        <v>84</v>
      </c>
      <c r="V40" s="1">
        <v>70</v>
      </c>
      <c r="W40" s="1">
        <f t="shared" si="11"/>
        <v>88</v>
      </c>
      <c r="X40" s="1"/>
      <c r="Y40" s="1"/>
      <c r="Z40" s="1"/>
      <c r="AA40" s="1"/>
      <c r="AB40" s="1"/>
      <c r="AC40" s="1"/>
      <c r="AD40" s="1"/>
      <c r="AE40" s="18"/>
      <c r="AF40" s="1">
        <v>76</v>
      </c>
      <c r="AG40" s="1">
        <f t="shared" si="12"/>
        <v>85</v>
      </c>
      <c r="AH40" s="1">
        <f t="shared" si="13"/>
        <v>91</v>
      </c>
      <c r="AI40" s="1">
        <v>84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46955</v>
      </c>
      <c r="C41" s="19" t="s">
        <v>218</v>
      </c>
      <c r="D41" s="18"/>
      <c r="E41" s="19">
        <f t="shared" si="0"/>
        <v>78</v>
      </c>
      <c r="F41" s="19" t="str">
        <f t="shared" si="1"/>
        <v>B</v>
      </c>
      <c r="G41" s="19">
        <f>IF((COUNTA(T12:AC12)&gt;0),(ROUND((AVERAGE(T41:AD41)),0)),"")</f>
        <v>78</v>
      </c>
      <c r="H41" s="19" t="str">
        <f t="shared" si="2"/>
        <v>B</v>
      </c>
      <c r="I41" s="35">
        <v>2</v>
      </c>
      <c r="J41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41" s="19">
        <f t="shared" si="4"/>
        <v>80</v>
      </c>
      <c r="L41" s="19" t="str">
        <f t="shared" si="5"/>
        <v>B</v>
      </c>
      <c r="M41" s="19">
        <f t="shared" si="6"/>
        <v>80</v>
      </c>
      <c r="N41" s="19" t="str">
        <f t="shared" si="7"/>
        <v>B</v>
      </c>
      <c r="O41" s="35">
        <v>2</v>
      </c>
      <c r="P41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41" s="19" t="str">
        <f t="shared" si="9"/>
        <v>B</v>
      </c>
      <c r="R41" s="19" t="str">
        <f t="shared" si="10"/>
        <v>B</v>
      </c>
      <c r="S41" s="18"/>
      <c r="T41" s="1">
        <v>73</v>
      </c>
      <c r="U41" s="1">
        <v>82</v>
      </c>
      <c r="V41" s="1">
        <v>81</v>
      </c>
      <c r="W41" s="1">
        <f t="shared" si="11"/>
        <v>74</v>
      </c>
      <c r="X41" s="1"/>
      <c r="Y41" s="1"/>
      <c r="Z41" s="1"/>
      <c r="AA41" s="1"/>
      <c r="AB41" s="1"/>
      <c r="AC41" s="1"/>
      <c r="AD41" s="1"/>
      <c r="AE41" s="18"/>
      <c r="AF41" s="1">
        <v>78</v>
      </c>
      <c r="AG41" s="1">
        <f t="shared" si="12"/>
        <v>83</v>
      </c>
      <c r="AH41" s="1">
        <f t="shared" si="13"/>
        <v>77</v>
      </c>
      <c r="AI41" s="1">
        <v>82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46971</v>
      </c>
      <c r="C42" s="19" t="s">
        <v>219</v>
      </c>
      <c r="D42" s="18"/>
      <c r="E42" s="19">
        <f t="shared" si="0"/>
        <v>87</v>
      </c>
      <c r="F42" s="19" t="str">
        <f t="shared" si="1"/>
        <v>A</v>
      </c>
      <c r="G42" s="19">
        <f>IF((COUNTA(T12:AC12)&gt;0),(ROUND((AVERAGE(T42:AD42)),0)),"")</f>
        <v>87</v>
      </c>
      <c r="H42" s="19" t="str">
        <f t="shared" si="2"/>
        <v>A</v>
      </c>
      <c r="I42" s="35">
        <v>1</v>
      </c>
      <c r="J42" s="19" t="str">
        <f t="shared" si="3"/>
        <v>Memiliki kemampuan dalam mangidentifikasi tembang pangkur, menganalisis unsur pembangun cerkak, menyajikan pawarta, mendiskripsikan rumah adat jawa dan menulis Aksara Jawa.</v>
      </c>
      <c r="K42" s="19">
        <f t="shared" si="4"/>
        <v>86.5</v>
      </c>
      <c r="L42" s="19" t="str">
        <f t="shared" si="5"/>
        <v>A</v>
      </c>
      <c r="M42" s="19">
        <f t="shared" si="6"/>
        <v>86.5</v>
      </c>
      <c r="N42" s="19" t="str">
        <f t="shared" si="7"/>
        <v>A</v>
      </c>
      <c r="O42" s="35">
        <v>1</v>
      </c>
      <c r="P42" s="19" t="str">
        <f t="shared" si="8"/>
        <v>sangat trampil dalam mangidentifikasi tembang pangkur, menganalisis unsur pembangun cerkak, menyajikan pawarta, mendiskripsikan rumah adat jawa dan menulis Aksara Jawa.</v>
      </c>
      <c r="Q42" s="19" t="str">
        <f t="shared" si="9"/>
        <v>B</v>
      </c>
      <c r="R42" s="19" t="str">
        <f t="shared" si="10"/>
        <v>B</v>
      </c>
      <c r="S42" s="18"/>
      <c r="T42" s="1">
        <v>86</v>
      </c>
      <c r="U42" s="1">
        <v>89</v>
      </c>
      <c r="V42" s="1">
        <v>86</v>
      </c>
      <c r="W42" s="1">
        <f t="shared" si="11"/>
        <v>87</v>
      </c>
      <c r="X42" s="1"/>
      <c r="Y42" s="1"/>
      <c r="Z42" s="1"/>
      <c r="AA42" s="1"/>
      <c r="AB42" s="1"/>
      <c r="AC42" s="1"/>
      <c r="AD42" s="1"/>
      <c r="AE42" s="18"/>
      <c r="AF42" s="1">
        <v>77</v>
      </c>
      <c r="AG42" s="1">
        <f t="shared" si="12"/>
        <v>90</v>
      </c>
      <c r="AH42" s="1">
        <f t="shared" si="13"/>
        <v>90</v>
      </c>
      <c r="AI42" s="1">
        <v>89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46987</v>
      </c>
      <c r="C43" s="19" t="s">
        <v>220</v>
      </c>
      <c r="D43" s="18"/>
      <c r="E43" s="19">
        <f t="shared" si="0"/>
        <v>88</v>
      </c>
      <c r="F43" s="19" t="str">
        <f t="shared" si="1"/>
        <v>A</v>
      </c>
      <c r="G43" s="19">
        <f>IF((COUNTA(T12:AC12)&gt;0),(ROUND((AVERAGE(T43:AD43)),0)),"")</f>
        <v>88</v>
      </c>
      <c r="H43" s="19" t="str">
        <f t="shared" si="2"/>
        <v>A</v>
      </c>
      <c r="I43" s="35">
        <v>1</v>
      </c>
      <c r="J43" s="19" t="str">
        <f t="shared" si="3"/>
        <v>Memiliki kemampuan dalam mangidentifikasi tembang pangkur, menganalisis unsur pembangun cerkak, menyajikan pawarta, mendiskripsikan rumah adat jawa dan menulis Aksara Jawa.</v>
      </c>
      <c r="K43" s="19">
        <f t="shared" si="4"/>
        <v>85.75</v>
      </c>
      <c r="L43" s="19" t="str">
        <f t="shared" si="5"/>
        <v>A</v>
      </c>
      <c r="M43" s="19">
        <f t="shared" si="6"/>
        <v>85.75</v>
      </c>
      <c r="N43" s="19" t="str">
        <f t="shared" si="7"/>
        <v>A</v>
      </c>
      <c r="O43" s="35">
        <v>1</v>
      </c>
      <c r="P43" s="19" t="str">
        <f t="shared" si="8"/>
        <v>sangat trampil dalam mangidentifikasi tembang pangkur, menganalisis unsur pembangun cerkak, menyajikan pawarta, mendiskripsikan rumah adat jawa dan menulis Aksara Jawa.</v>
      </c>
      <c r="Q43" s="19" t="str">
        <f t="shared" si="9"/>
        <v>B</v>
      </c>
      <c r="R43" s="19" t="str">
        <f t="shared" si="10"/>
        <v>B</v>
      </c>
      <c r="S43" s="18"/>
      <c r="T43" s="1">
        <v>88</v>
      </c>
      <c r="U43" s="1">
        <v>87</v>
      </c>
      <c r="V43" s="1">
        <v>87</v>
      </c>
      <c r="W43" s="1">
        <f t="shared" si="11"/>
        <v>89</v>
      </c>
      <c r="X43" s="1"/>
      <c r="Y43" s="1"/>
      <c r="Z43" s="1"/>
      <c r="AA43" s="1"/>
      <c r="AB43" s="1"/>
      <c r="AC43" s="1"/>
      <c r="AD43" s="1"/>
      <c r="AE43" s="18"/>
      <c r="AF43" s="1">
        <v>76</v>
      </c>
      <c r="AG43" s="1">
        <f t="shared" si="12"/>
        <v>88</v>
      </c>
      <c r="AH43" s="1">
        <f t="shared" si="13"/>
        <v>92</v>
      </c>
      <c r="AI43" s="1">
        <v>87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47003</v>
      </c>
      <c r="C44" s="19" t="s">
        <v>221</v>
      </c>
      <c r="D44" s="18"/>
      <c r="E44" s="19">
        <f t="shared" si="0"/>
        <v>85</v>
      </c>
      <c r="F44" s="19" t="str">
        <f t="shared" si="1"/>
        <v>A</v>
      </c>
      <c r="G44" s="19">
        <f>IF((COUNTA(T12:AC12)&gt;0),(ROUND((AVERAGE(T44:AD44)),0)),"")</f>
        <v>85</v>
      </c>
      <c r="H44" s="19" t="str">
        <f t="shared" si="2"/>
        <v>A</v>
      </c>
      <c r="I44" s="35">
        <v>1</v>
      </c>
      <c r="J44" s="19" t="str">
        <f t="shared" si="3"/>
        <v>Memiliki kemampuan dalam mangidentifikasi tembang pangkur, menganalisis unsur pembangun cerkak, menyajikan pawarta, mendiskripsikan rumah adat jawa dan menulis Aksara Jawa.</v>
      </c>
      <c r="K44" s="19">
        <f t="shared" si="4"/>
        <v>86.25</v>
      </c>
      <c r="L44" s="19" t="str">
        <f t="shared" si="5"/>
        <v>A</v>
      </c>
      <c r="M44" s="19">
        <f t="shared" si="6"/>
        <v>86.25</v>
      </c>
      <c r="N44" s="19" t="str">
        <f t="shared" si="7"/>
        <v>A</v>
      </c>
      <c r="O44" s="35">
        <v>1</v>
      </c>
      <c r="P44" s="19" t="str">
        <f t="shared" si="8"/>
        <v>sangat trampil dalam mangidentifikasi tembang pangkur, menganalisis unsur pembangun cerkak, menyajikan pawarta, mendiskripsikan rumah adat jawa dan menulis Aksara Jawa.</v>
      </c>
      <c r="Q44" s="19" t="str">
        <f t="shared" si="9"/>
        <v>B</v>
      </c>
      <c r="R44" s="19" t="str">
        <f t="shared" si="10"/>
        <v>B</v>
      </c>
      <c r="S44" s="18"/>
      <c r="T44" s="1">
        <v>89</v>
      </c>
      <c r="U44" s="1">
        <v>86</v>
      </c>
      <c r="V44" s="1">
        <v>75</v>
      </c>
      <c r="W44" s="1">
        <f t="shared" si="11"/>
        <v>90</v>
      </c>
      <c r="X44" s="1"/>
      <c r="Y44" s="1"/>
      <c r="Z44" s="1"/>
      <c r="AA44" s="1"/>
      <c r="AB44" s="1"/>
      <c r="AC44" s="1"/>
      <c r="AD44" s="1"/>
      <c r="AE44" s="18"/>
      <c r="AF44" s="1">
        <v>79</v>
      </c>
      <c r="AG44" s="1">
        <f t="shared" si="12"/>
        <v>87</v>
      </c>
      <c r="AH44" s="1">
        <f t="shared" si="13"/>
        <v>93</v>
      </c>
      <c r="AI44" s="1">
        <v>86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47019</v>
      </c>
      <c r="C45" s="19" t="s">
        <v>222</v>
      </c>
      <c r="D45" s="18"/>
      <c r="E45" s="19">
        <f t="shared" si="0"/>
        <v>84</v>
      </c>
      <c r="F45" s="19" t="str">
        <f t="shared" si="1"/>
        <v>B</v>
      </c>
      <c r="G45" s="19">
        <f>IF((COUNTA(T12:AC12)&gt;0),(ROUND((AVERAGE(T45:AD45)),0)),"")</f>
        <v>84</v>
      </c>
      <c r="H45" s="19" t="str">
        <f t="shared" si="2"/>
        <v>B</v>
      </c>
      <c r="I45" s="35">
        <v>2</v>
      </c>
      <c r="J45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45" s="19">
        <f t="shared" si="4"/>
        <v>86</v>
      </c>
      <c r="L45" s="19" t="str">
        <f t="shared" si="5"/>
        <v>A</v>
      </c>
      <c r="M45" s="19">
        <f t="shared" si="6"/>
        <v>86</v>
      </c>
      <c r="N45" s="19" t="str">
        <f t="shared" si="7"/>
        <v>A</v>
      </c>
      <c r="O45" s="35">
        <v>1</v>
      </c>
      <c r="P45" s="19" t="str">
        <f t="shared" si="8"/>
        <v>sangat trampil dalam mangidentifikasi tembang pangkur, menganalisis unsur pembangun cerkak, menyajikan pawarta, mendiskripsikan rumah adat jawa dan menulis Aksara Jawa.</v>
      </c>
      <c r="Q45" s="19" t="str">
        <f t="shared" si="9"/>
        <v>B</v>
      </c>
      <c r="R45" s="19" t="str">
        <f t="shared" si="10"/>
        <v>B</v>
      </c>
      <c r="S45" s="18"/>
      <c r="T45" s="1">
        <v>90</v>
      </c>
      <c r="U45" s="1">
        <v>86</v>
      </c>
      <c r="V45" s="1">
        <v>70</v>
      </c>
      <c r="W45" s="1">
        <f t="shared" si="11"/>
        <v>91</v>
      </c>
      <c r="X45" s="1"/>
      <c r="Y45" s="1"/>
      <c r="Z45" s="1"/>
      <c r="AA45" s="1"/>
      <c r="AB45" s="1"/>
      <c r="AC45" s="1"/>
      <c r="AD45" s="1"/>
      <c r="AE45" s="18"/>
      <c r="AF45" s="1">
        <v>77</v>
      </c>
      <c r="AG45" s="1">
        <f t="shared" si="12"/>
        <v>87</v>
      </c>
      <c r="AH45" s="1">
        <f t="shared" si="13"/>
        <v>94</v>
      </c>
      <c r="AI45" s="1">
        <v>86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47035</v>
      </c>
      <c r="C46" s="19" t="s">
        <v>223</v>
      </c>
      <c r="D46" s="18"/>
      <c r="E46" s="19">
        <f t="shared" si="0"/>
        <v>88</v>
      </c>
      <c r="F46" s="19" t="str">
        <f t="shared" si="1"/>
        <v>A</v>
      </c>
      <c r="G46" s="19">
        <f>IF((COUNTA(T12:AC12)&gt;0),(ROUND((AVERAGE(T46:AD46)),0)),"")</f>
        <v>88</v>
      </c>
      <c r="H46" s="19" t="str">
        <f t="shared" si="2"/>
        <v>A</v>
      </c>
      <c r="I46" s="35">
        <v>1</v>
      </c>
      <c r="J46" s="19" t="str">
        <f t="shared" si="3"/>
        <v>Memiliki kemampuan dalam mangidentifikasi tembang pangkur, menganalisis unsur pembangun cerkak, menyajikan pawarta, mendiskripsikan rumah adat jawa dan menulis Aksara Jawa.</v>
      </c>
      <c r="K46" s="19">
        <f t="shared" si="4"/>
        <v>87.5</v>
      </c>
      <c r="L46" s="19" t="str">
        <f t="shared" si="5"/>
        <v>A</v>
      </c>
      <c r="M46" s="19">
        <f t="shared" si="6"/>
        <v>87.5</v>
      </c>
      <c r="N46" s="19" t="str">
        <f t="shared" si="7"/>
        <v>A</v>
      </c>
      <c r="O46" s="35">
        <v>1</v>
      </c>
      <c r="P46" s="19" t="str">
        <f t="shared" si="8"/>
        <v>sangat trampil dalam mangidentifikasi tembang pangkur, menganalisis unsur pembangun cerkak, menyajikan pawarta, mendiskripsikan rumah adat jawa dan menulis Aksara Jawa.</v>
      </c>
      <c r="Q46" s="19" t="str">
        <f t="shared" si="9"/>
        <v>B</v>
      </c>
      <c r="R46" s="19" t="str">
        <f t="shared" si="10"/>
        <v>B</v>
      </c>
      <c r="S46" s="18"/>
      <c r="T46" s="1">
        <v>89</v>
      </c>
      <c r="U46" s="1">
        <v>90</v>
      </c>
      <c r="V46" s="1">
        <v>83</v>
      </c>
      <c r="W46" s="1">
        <f t="shared" si="11"/>
        <v>90</v>
      </c>
      <c r="X46" s="1"/>
      <c r="Y46" s="1"/>
      <c r="Z46" s="1"/>
      <c r="AA46" s="1"/>
      <c r="AB46" s="1"/>
      <c r="AC46" s="1"/>
      <c r="AD46" s="1"/>
      <c r="AE46" s="18"/>
      <c r="AF46" s="1">
        <v>76</v>
      </c>
      <c r="AG46" s="1">
        <f t="shared" si="12"/>
        <v>91</v>
      </c>
      <c r="AH46" s="1">
        <f t="shared" si="13"/>
        <v>93</v>
      </c>
      <c r="AI46" s="1">
        <v>90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6" t="s">
        <v>101</v>
      </c>
      <c r="H52" s="76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6" t="s">
        <v>104</v>
      </c>
      <c r="H53" s="76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6" t="s">
        <v>106</v>
      </c>
      <c r="H54" s="76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6" t="s">
        <v>107</v>
      </c>
      <c r="H55" s="76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2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G17:FG18"/>
    <mergeCell ref="FG19:FG20"/>
    <mergeCell ref="FG15:FG16"/>
    <mergeCell ref="AJ9:AJ10"/>
    <mergeCell ref="AK9:AK10"/>
    <mergeCell ref="FG11:FI11"/>
    <mergeCell ref="FG13:FG14"/>
    <mergeCell ref="FC11:FE11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lessThan">
      <formula>$C$4</formula>
    </cfRule>
  </conditionalFormatting>
  <conditionalFormatting sqref="E12">
    <cfRule type="cellIs" dxfId="654" priority="2" operator="lessThan">
      <formula>$C$4</formula>
    </cfRule>
  </conditionalFormatting>
  <conditionalFormatting sqref="E13">
    <cfRule type="cellIs" dxfId="653" priority="3" operator="lessThan">
      <formula>$C$4</formula>
    </cfRule>
  </conditionalFormatting>
  <conditionalFormatting sqref="E14">
    <cfRule type="cellIs" dxfId="652" priority="4" operator="lessThan">
      <formula>$C$4</formula>
    </cfRule>
  </conditionalFormatting>
  <conditionalFormatting sqref="E15">
    <cfRule type="cellIs" dxfId="651" priority="5" operator="lessThan">
      <formula>$C$4</formula>
    </cfRule>
  </conditionalFormatting>
  <conditionalFormatting sqref="E16">
    <cfRule type="cellIs" dxfId="650" priority="6" operator="lessThan">
      <formula>$C$4</formula>
    </cfRule>
  </conditionalFormatting>
  <conditionalFormatting sqref="E17">
    <cfRule type="cellIs" dxfId="649" priority="7" operator="lessThan">
      <formula>$C$4</formula>
    </cfRule>
  </conditionalFormatting>
  <conditionalFormatting sqref="E18">
    <cfRule type="cellIs" dxfId="648" priority="8" operator="lessThan">
      <formula>$C$4</formula>
    </cfRule>
  </conditionalFormatting>
  <conditionalFormatting sqref="E19">
    <cfRule type="cellIs" dxfId="647" priority="9" operator="lessThan">
      <formula>$C$4</formula>
    </cfRule>
  </conditionalFormatting>
  <conditionalFormatting sqref="E20">
    <cfRule type="cellIs" dxfId="646" priority="10" operator="lessThan">
      <formula>$C$4</formula>
    </cfRule>
  </conditionalFormatting>
  <conditionalFormatting sqref="E21">
    <cfRule type="cellIs" dxfId="645" priority="11" operator="lessThan">
      <formula>$C$4</formula>
    </cfRule>
  </conditionalFormatting>
  <conditionalFormatting sqref="E22">
    <cfRule type="cellIs" dxfId="644" priority="12" operator="lessThan">
      <formula>$C$4</formula>
    </cfRule>
  </conditionalFormatting>
  <conditionalFormatting sqref="E23">
    <cfRule type="cellIs" dxfId="643" priority="13" operator="lessThan">
      <formula>$C$4</formula>
    </cfRule>
  </conditionalFormatting>
  <conditionalFormatting sqref="E24">
    <cfRule type="cellIs" dxfId="642" priority="14" operator="lessThan">
      <formula>$C$4</formula>
    </cfRule>
  </conditionalFormatting>
  <conditionalFormatting sqref="E25">
    <cfRule type="cellIs" dxfId="641" priority="15" operator="lessThan">
      <formula>$C$4</formula>
    </cfRule>
  </conditionalFormatting>
  <conditionalFormatting sqref="E26">
    <cfRule type="cellIs" dxfId="640" priority="16" operator="lessThan">
      <formula>$C$4</formula>
    </cfRule>
  </conditionalFormatting>
  <conditionalFormatting sqref="E27">
    <cfRule type="cellIs" dxfId="639" priority="17" operator="lessThan">
      <formula>$C$4</formula>
    </cfRule>
  </conditionalFormatting>
  <conditionalFormatting sqref="E28">
    <cfRule type="cellIs" dxfId="638" priority="18" operator="lessThan">
      <formula>$C$4</formula>
    </cfRule>
  </conditionalFormatting>
  <conditionalFormatting sqref="E29">
    <cfRule type="cellIs" dxfId="637" priority="19" operator="lessThan">
      <formula>$C$4</formula>
    </cfRule>
  </conditionalFormatting>
  <conditionalFormatting sqref="E30">
    <cfRule type="cellIs" dxfId="636" priority="20" operator="lessThan">
      <formula>$C$4</formula>
    </cfRule>
  </conditionalFormatting>
  <conditionalFormatting sqref="E31">
    <cfRule type="cellIs" dxfId="635" priority="21" operator="lessThan">
      <formula>$C$4</formula>
    </cfRule>
  </conditionalFormatting>
  <conditionalFormatting sqref="E32">
    <cfRule type="cellIs" dxfId="634" priority="22" operator="lessThan">
      <formula>$C$4</formula>
    </cfRule>
  </conditionalFormatting>
  <conditionalFormatting sqref="E33">
    <cfRule type="cellIs" dxfId="633" priority="23" operator="lessThan">
      <formula>$C$4</formula>
    </cfRule>
  </conditionalFormatting>
  <conditionalFormatting sqref="E34">
    <cfRule type="cellIs" dxfId="632" priority="24" operator="lessThan">
      <formula>$C$4</formula>
    </cfRule>
  </conditionalFormatting>
  <conditionalFormatting sqref="E35">
    <cfRule type="cellIs" dxfId="631" priority="25" operator="lessThan">
      <formula>$C$4</formula>
    </cfRule>
  </conditionalFormatting>
  <conditionalFormatting sqref="E36">
    <cfRule type="cellIs" dxfId="630" priority="26" operator="lessThan">
      <formula>$C$4</formula>
    </cfRule>
  </conditionalFormatting>
  <conditionalFormatting sqref="E37">
    <cfRule type="cellIs" dxfId="629" priority="27" operator="lessThan">
      <formula>$C$4</formula>
    </cfRule>
  </conditionalFormatting>
  <conditionalFormatting sqref="E38">
    <cfRule type="cellIs" dxfId="628" priority="28" operator="lessThan">
      <formula>$C$4</formula>
    </cfRule>
  </conditionalFormatting>
  <conditionalFormatting sqref="E39">
    <cfRule type="cellIs" dxfId="627" priority="29" operator="lessThan">
      <formula>$C$4</formula>
    </cfRule>
  </conditionalFormatting>
  <conditionalFormatting sqref="E40">
    <cfRule type="cellIs" dxfId="626" priority="30" operator="lessThan">
      <formula>$C$4</formula>
    </cfRule>
  </conditionalFormatting>
  <conditionalFormatting sqref="E41">
    <cfRule type="cellIs" dxfId="625" priority="31" operator="lessThan">
      <formula>$C$4</formula>
    </cfRule>
  </conditionalFormatting>
  <conditionalFormatting sqref="E42">
    <cfRule type="cellIs" dxfId="624" priority="32" operator="lessThan">
      <formula>$C$4</formula>
    </cfRule>
  </conditionalFormatting>
  <conditionalFormatting sqref="E43">
    <cfRule type="cellIs" dxfId="623" priority="33" operator="lessThan">
      <formula>$C$4</formula>
    </cfRule>
  </conditionalFormatting>
  <conditionalFormatting sqref="E44">
    <cfRule type="cellIs" dxfId="622" priority="34" operator="lessThan">
      <formula>$C$4</formula>
    </cfRule>
  </conditionalFormatting>
  <conditionalFormatting sqref="E45">
    <cfRule type="cellIs" dxfId="621" priority="35" operator="lessThan">
      <formula>$C$4</formula>
    </cfRule>
  </conditionalFormatting>
  <conditionalFormatting sqref="E46">
    <cfRule type="cellIs" dxfId="620" priority="36" operator="lessThan">
      <formula>$C$4</formula>
    </cfRule>
  </conditionalFormatting>
  <conditionalFormatting sqref="E47">
    <cfRule type="cellIs" dxfId="619" priority="37" operator="lessThan">
      <formula>$C$4</formula>
    </cfRule>
  </conditionalFormatting>
  <conditionalFormatting sqref="E48">
    <cfRule type="cellIs" dxfId="618" priority="38" operator="lessThan">
      <formula>$C$4</formula>
    </cfRule>
  </conditionalFormatting>
  <conditionalFormatting sqref="E49">
    <cfRule type="cellIs" dxfId="617" priority="39" operator="lessThan">
      <formula>$C$4</formula>
    </cfRule>
  </conditionalFormatting>
  <conditionalFormatting sqref="E50">
    <cfRule type="cellIs" dxfId="616" priority="40" operator="lessThan">
      <formula>$C$4</formula>
    </cfRule>
  </conditionalFormatting>
  <conditionalFormatting sqref="G11">
    <cfRule type="cellIs" dxfId="615" priority="41" operator="lessThan">
      <formula>$C$4</formula>
    </cfRule>
  </conditionalFormatting>
  <conditionalFormatting sqref="G12">
    <cfRule type="cellIs" dxfId="614" priority="42" operator="lessThan">
      <formula>$C$4</formula>
    </cfRule>
  </conditionalFormatting>
  <conditionalFormatting sqref="G13">
    <cfRule type="cellIs" dxfId="613" priority="43" operator="lessThan">
      <formula>$C$4</formula>
    </cfRule>
  </conditionalFormatting>
  <conditionalFormatting sqref="G14">
    <cfRule type="cellIs" dxfId="612" priority="44" operator="lessThan">
      <formula>$C$4</formula>
    </cfRule>
  </conditionalFormatting>
  <conditionalFormatting sqref="G15">
    <cfRule type="cellIs" dxfId="611" priority="45" operator="lessThan">
      <formula>$C$4</formula>
    </cfRule>
  </conditionalFormatting>
  <conditionalFormatting sqref="G16">
    <cfRule type="cellIs" dxfId="610" priority="46" operator="lessThan">
      <formula>$C$4</formula>
    </cfRule>
  </conditionalFormatting>
  <conditionalFormatting sqref="G17">
    <cfRule type="cellIs" dxfId="609" priority="47" operator="lessThan">
      <formula>$C$4</formula>
    </cfRule>
  </conditionalFormatting>
  <conditionalFormatting sqref="G18">
    <cfRule type="cellIs" dxfId="608" priority="48" operator="lessThan">
      <formula>$C$4</formula>
    </cfRule>
  </conditionalFormatting>
  <conditionalFormatting sqref="G19">
    <cfRule type="cellIs" dxfId="607" priority="49" operator="lessThan">
      <formula>$C$4</formula>
    </cfRule>
  </conditionalFormatting>
  <conditionalFormatting sqref="G20">
    <cfRule type="cellIs" dxfId="606" priority="50" operator="lessThan">
      <formula>$C$4</formula>
    </cfRule>
  </conditionalFormatting>
  <conditionalFormatting sqref="G21">
    <cfRule type="cellIs" dxfId="605" priority="51" operator="lessThan">
      <formula>$C$4</formula>
    </cfRule>
  </conditionalFormatting>
  <conditionalFormatting sqref="G22">
    <cfRule type="cellIs" dxfId="604" priority="52" operator="lessThan">
      <formula>$C$4</formula>
    </cfRule>
  </conditionalFormatting>
  <conditionalFormatting sqref="G23">
    <cfRule type="cellIs" dxfId="603" priority="53" operator="lessThan">
      <formula>$C$4</formula>
    </cfRule>
  </conditionalFormatting>
  <conditionalFormatting sqref="G24">
    <cfRule type="cellIs" dxfId="602" priority="54" operator="lessThan">
      <formula>$C$4</formula>
    </cfRule>
  </conditionalFormatting>
  <conditionalFormatting sqref="G25">
    <cfRule type="cellIs" dxfId="601" priority="55" operator="lessThan">
      <formula>$C$4</formula>
    </cfRule>
  </conditionalFormatting>
  <conditionalFormatting sqref="G26">
    <cfRule type="cellIs" dxfId="600" priority="56" operator="lessThan">
      <formula>$C$4</formula>
    </cfRule>
  </conditionalFormatting>
  <conditionalFormatting sqref="G27">
    <cfRule type="cellIs" dxfId="599" priority="57" operator="lessThan">
      <formula>$C$4</formula>
    </cfRule>
  </conditionalFormatting>
  <conditionalFormatting sqref="G28">
    <cfRule type="cellIs" dxfId="598" priority="58" operator="lessThan">
      <formula>$C$4</formula>
    </cfRule>
  </conditionalFormatting>
  <conditionalFormatting sqref="G29">
    <cfRule type="cellIs" dxfId="597" priority="59" operator="lessThan">
      <formula>$C$4</formula>
    </cfRule>
  </conditionalFormatting>
  <conditionalFormatting sqref="G30">
    <cfRule type="cellIs" dxfId="596" priority="60" operator="lessThan">
      <formula>$C$4</formula>
    </cfRule>
  </conditionalFormatting>
  <conditionalFormatting sqref="G31">
    <cfRule type="cellIs" dxfId="595" priority="61" operator="lessThan">
      <formula>$C$4</formula>
    </cfRule>
  </conditionalFormatting>
  <conditionalFormatting sqref="G32">
    <cfRule type="cellIs" dxfId="594" priority="62" operator="lessThan">
      <formula>$C$4</formula>
    </cfRule>
  </conditionalFormatting>
  <conditionalFormatting sqref="G33">
    <cfRule type="cellIs" dxfId="593" priority="63" operator="lessThan">
      <formula>$C$4</formula>
    </cfRule>
  </conditionalFormatting>
  <conditionalFormatting sqref="G34">
    <cfRule type="cellIs" dxfId="592" priority="64" operator="lessThan">
      <formula>$C$4</formula>
    </cfRule>
  </conditionalFormatting>
  <conditionalFormatting sqref="G35">
    <cfRule type="cellIs" dxfId="591" priority="65" operator="lessThan">
      <formula>$C$4</formula>
    </cfRule>
  </conditionalFormatting>
  <conditionalFormatting sqref="G36">
    <cfRule type="cellIs" dxfId="590" priority="66" operator="lessThan">
      <formula>$C$4</formula>
    </cfRule>
  </conditionalFormatting>
  <conditionalFormatting sqref="G37">
    <cfRule type="cellIs" dxfId="589" priority="67" operator="lessThan">
      <formula>$C$4</formula>
    </cfRule>
  </conditionalFormatting>
  <conditionalFormatting sqref="G38">
    <cfRule type="cellIs" dxfId="588" priority="68" operator="lessThan">
      <formula>$C$4</formula>
    </cfRule>
  </conditionalFormatting>
  <conditionalFormatting sqref="G39">
    <cfRule type="cellIs" dxfId="587" priority="69" operator="lessThan">
      <formula>$C$4</formula>
    </cfRule>
  </conditionalFormatting>
  <conditionalFormatting sqref="G40">
    <cfRule type="cellIs" dxfId="586" priority="70" operator="lessThan">
      <formula>$C$4</formula>
    </cfRule>
  </conditionalFormatting>
  <conditionalFormatting sqref="G41">
    <cfRule type="cellIs" dxfId="585" priority="71" operator="lessThan">
      <formula>$C$4</formula>
    </cfRule>
  </conditionalFormatting>
  <conditionalFormatting sqref="G42">
    <cfRule type="cellIs" dxfId="584" priority="72" operator="lessThan">
      <formula>$C$4</formula>
    </cfRule>
  </conditionalFormatting>
  <conditionalFormatting sqref="G43">
    <cfRule type="cellIs" dxfId="583" priority="73" operator="lessThan">
      <formula>$C$4</formula>
    </cfRule>
  </conditionalFormatting>
  <conditionalFormatting sqref="G44">
    <cfRule type="cellIs" dxfId="582" priority="74" operator="lessThan">
      <formula>$C$4</formula>
    </cfRule>
  </conditionalFormatting>
  <conditionalFormatting sqref="G45">
    <cfRule type="cellIs" dxfId="581" priority="75" operator="lessThan">
      <formula>$C$4</formula>
    </cfRule>
  </conditionalFormatting>
  <conditionalFormatting sqref="G46">
    <cfRule type="cellIs" dxfId="580" priority="76" operator="lessThan">
      <formula>$C$4</formula>
    </cfRule>
  </conditionalFormatting>
  <conditionalFormatting sqref="G47">
    <cfRule type="cellIs" dxfId="579" priority="77" operator="lessThan">
      <formula>$C$4</formula>
    </cfRule>
  </conditionalFormatting>
  <conditionalFormatting sqref="G48">
    <cfRule type="cellIs" dxfId="578" priority="78" operator="lessThan">
      <formula>$C$4</formula>
    </cfRule>
  </conditionalFormatting>
  <conditionalFormatting sqref="G49">
    <cfRule type="cellIs" dxfId="577" priority="79" operator="lessThan">
      <formula>$C$4</formula>
    </cfRule>
  </conditionalFormatting>
  <conditionalFormatting sqref="G50">
    <cfRule type="cellIs" dxfId="576" priority="80" operator="lessThan">
      <formula>$C$4</formula>
    </cfRule>
  </conditionalFormatting>
  <conditionalFormatting sqref="K11">
    <cfRule type="cellIs" dxfId="575" priority="81" operator="lessThan">
      <formula>$C$4</formula>
    </cfRule>
  </conditionalFormatting>
  <conditionalFormatting sqref="K12">
    <cfRule type="cellIs" dxfId="574" priority="82" operator="lessThan">
      <formula>$C$4</formula>
    </cfRule>
  </conditionalFormatting>
  <conditionalFormatting sqref="K13">
    <cfRule type="cellIs" dxfId="573" priority="83" operator="lessThan">
      <formula>$C$4</formula>
    </cfRule>
  </conditionalFormatting>
  <conditionalFormatting sqref="K14">
    <cfRule type="cellIs" dxfId="572" priority="84" operator="lessThan">
      <formula>$C$4</formula>
    </cfRule>
  </conditionalFormatting>
  <conditionalFormatting sqref="K15">
    <cfRule type="cellIs" dxfId="571" priority="85" operator="lessThan">
      <formula>$C$4</formula>
    </cfRule>
  </conditionalFormatting>
  <conditionalFormatting sqref="K16">
    <cfRule type="cellIs" dxfId="570" priority="86" operator="lessThan">
      <formula>$C$4</formula>
    </cfRule>
  </conditionalFormatting>
  <conditionalFormatting sqref="K17">
    <cfRule type="cellIs" dxfId="569" priority="87" operator="lessThan">
      <formula>$C$4</formula>
    </cfRule>
  </conditionalFormatting>
  <conditionalFormatting sqref="K18">
    <cfRule type="cellIs" dxfId="568" priority="88" operator="lessThan">
      <formula>$C$4</formula>
    </cfRule>
  </conditionalFormatting>
  <conditionalFormatting sqref="K19">
    <cfRule type="cellIs" dxfId="567" priority="89" operator="lessThan">
      <formula>$C$4</formula>
    </cfRule>
  </conditionalFormatting>
  <conditionalFormatting sqref="K20">
    <cfRule type="cellIs" dxfId="566" priority="90" operator="lessThan">
      <formula>$C$4</formula>
    </cfRule>
  </conditionalFormatting>
  <conditionalFormatting sqref="K21">
    <cfRule type="cellIs" dxfId="565" priority="91" operator="lessThan">
      <formula>$C$4</formula>
    </cfRule>
  </conditionalFormatting>
  <conditionalFormatting sqref="K22">
    <cfRule type="cellIs" dxfId="564" priority="92" operator="lessThan">
      <formula>$C$4</formula>
    </cfRule>
  </conditionalFormatting>
  <conditionalFormatting sqref="K23">
    <cfRule type="cellIs" dxfId="563" priority="93" operator="lessThan">
      <formula>$C$4</formula>
    </cfRule>
  </conditionalFormatting>
  <conditionalFormatting sqref="K24">
    <cfRule type="cellIs" dxfId="562" priority="94" operator="lessThan">
      <formula>$C$4</formula>
    </cfRule>
  </conditionalFormatting>
  <conditionalFormatting sqref="K25">
    <cfRule type="cellIs" dxfId="561" priority="95" operator="lessThan">
      <formula>$C$4</formula>
    </cfRule>
  </conditionalFormatting>
  <conditionalFormatting sqref="K26">
    <cfRule type="cellIs" dxfId="560" priority="96" operator="lessThan">
      <formula>$C$4</formula>
    </cfRule>
  </conditionalFormatting>
  <conditionalFormatting sqref="K27">
    <cfRule type="cellIs" dxfId="559" priority="97" operator="lessThan">
      <formula>$C$4</formula>
    </cfRule>
  </conditionalFormatting>
  <conditionalFormatting sqref="K28">
    <cfRule type="cellIs" dxfId="558" priority="98" operator="lessThan">
      <formula>$C$4</formula>
    </cfRule>
  </conditionalFormatting>
  <conditionalFormatting sqref="K29">
    <cfRule type="cellIs" dxfId="557" priority="99" operator="lessThan">
      <formula>$C$4</formula>
    </cfRule>
  </conditionalFormatting>
  <conditionalFormatting sqref="K30">
    <cfRule type="cellIs" dxfId="556" priority="100" operator="lessThan">
      <formula>$C$4</formula>
    </cfRule>
  </conditionalFormatting>
  <conditionalFormatting sqref="K31">
    <cfRule type="cellIs" dxfId="555" priority="101" operator="lessThan">
      <formula>$C$4</formula>
    </cfRule>
  </conditionalFormatting>
  <conditionalFormatting sqref="K32">
    <cfRule type="cellIs" dxfId="554" priority="102" operator="lessThan">
      <formula>$C$4</formula>
    </cfRule>
  </conditionalFormatting>
  <conditionalFormatting sqref="K33">
    <cfRule type="cellIs" dxfId="553" priority="103" operator="lessThan">
      <formula>$C$4</formula>
    </cfRule>
  </conditionalFormatting>
  <conditionalFormatting sqref="K34">
    <cfRule type="cellIs" dxfId="552" priority="104" operator="lessThan">
      <formula>$C$4</formula>
    </cfRule>
  </conditionalFormatting>
  <conditionalFormatting sqref="K35">
    <cfRule type="cellIs" dxfId="551" priority="105" operator="lessThan">
      <formula>$C$4</formula>
    </cfRule>
  </conditionalFormatting>
  <conditionalFormatting sqref="K36">
    <cfRule type="cellIs" dxfId="550" priority="106" operator="lessThan">
      <formula>$C$4</formula>
    </cfRule>
  </conditionalFormatting>
  <conditionalFormatting sqref="K37">
    <cfRule type="cellIs" dxfId="549" priority="107" operator="lessThan">
      <formula>$C$4</formula>
    </cfRule>
  </conditionalFormatting>
  <conditionalFormatting sqref="K38">
    <cfRule type="cellIs" dxfId="548" priority="108" operator="lessThan">
      <formula>$C$4</formula>
    </cfRule>
  </conditionalFormatting>
  <conditionalFormatting sqref="K39">
    <cfRule type="cellIs" dxfId="547" priority="109" operator="lessThan">
      <formula>$C$4</formula>
    </cfRule>
  </conditionalFormatting>
  <conditionalFormatting sqref="K40">
    <cfRule type="cellIs" dxfId="546" priority="110" operator="lessThan">
      <formula>$C$4</formula>
    </cfRule>
  </conditionalFormatting>
  <conditionalFormatting sqref="K41">
    <cfRule type="cellIs" dxfId="545" priority="111" operator="lessThan">
      <formula>$C$4</formula>
    </cfRule>
  </conditionalFormatting>
  <conditionalFormatting sqref="K42">
    <cfRule type="cellIs" dxfId="544" priority="112" operator="lessThan">
      <formula>$C$4</formula>
    </cfRule>
  </conditionalFormatting>
  <conditionalFormatting sqref="K43">
    <cfRule type="cellIs" dxfId="543" priority="113" operator="lessThan">
      <formula>$C$4</formula>
    </cfRule>
  </conditionalFormatting>
  <conditionalFormatting sqref="K44">
    <cfRule type="cellIs" dxfId="542" priority="114" operator="lessThan">
      <formula>$C$4</formula>
    </cfRule>
  </conditionalFormatting>
  <conditionalFormatting sqref="K45">
    <cfRule type="cellIs" dxfId="541" priority="115" operator="lessThan">
      <formula>$C$4</formula>
    </cfRule>
  </conditionalFormatting>
  <conditionalFormatting sqref="K46">
    <cfRule type="cellIs" dxfId="540" priority="116" operator="lessThan">
      <formula>$C$4</formula>
    </cfRule>
  </conditionalFormatting>
  <conditionalFormatting sqref="K47">
    <cfRule type="cellIs" dxfId="539" priority="117" operator="lessThan">
      <formula>$C$4</formula>
    </cfRule>
  </conditionalFormatting>
  <conditionalFormatting sqref="K48">
    <cfRule type="cellIs" dxfId="538" priority="118" operator="lessThan">
      <formula>$C$4</formula>
    </cfRule>
  </conditionalFormatting>
  <conditionalFormatting sqref="K49">
    <cfRule type="cellIs" dxfId="537" priority="119" operator="lessThan">
      <formula>$C$4</formula>
    </cfRule>
  </conditionalFormatting>
  <conditionalFormatting sqref="K50">
    <cfRule type="cellIs" dxfId="536" priority="120" operator="lessThan">
      <formula>$C$4</formula>
    </cfRule>
  </conditionalFormatting>
  <conditionalFormatting sqref="M11">
    <cfRule type="cellIs" dxfId="535" priority="121" operator="lessThan">
      <formula>$C$4</formula>
    </cfRule>
  </conditionalFormatting>
  <conditionalFormatting sqref="M12">
    <cfRule type="cellIs" dxfId="534" priority="122" operator="lessThan">
      <formula>$C$4</formula>
    </cfRule>
  </conditionalFormatting>
  <conditionalFormatting sqref="M13">
    <cfRule type="cellIs" dxfId="533" priority="123" operator="lessThan">
      <formula>$C$4</formula>
    </cfRule>
  </conditionalFormatting>
  <conditionalFormatting sqref="M14">
    <cfRule type="cellIs" dxfId="532" priority="124" operator="lessThan">
      <formula>$C$4</formula>
    </cfRule>
  </conditionalFormatting>
  <conditionalFormatting sqref="M15">
    <cfRule type="cellIs" dxfId="531" priority="125" operator="lessThan">
      <formula>$C$4</formula>
    </cfRule>
  </conditionalFormatting>
  <conditionalFormatting sqref="M16">
    <cfRule type="cellIs" dxfId="530" priority="126" operator="lessThan">
      <formula>$C$4</formula>
    </cfRule>
  </conditionalFormatting>
  <conditionalFormatting sqref="M17">
    <cfRule type="cellIs" dxfId="529" priority="127" operator="lessThan">
      <formula>$C$4</formula>
    </cfRule>
  </conditionalFormatting>
  <conditionalFormatting sqref="M18">
    <cfRule type="cellIs" dxfId="528" priority="128" operator="lessThan">
      <formula>$C$4</formula>
    </cfRule>
  </conditionalFormatting>
  <conditionalFormatting sqref="M19">
    <cfRule type="cellIs" dxfId="527" priority="129" operator="lessThan">
      <formula>$C$4</formula>
    </cfRule>
  </conditionalFormatting>
  <conditionalFormatting sqref="M20">
    <cfRule type="cellIs" dxfId="526" priority="130" operator="lessThan">
      <formula>$C$4</formula>
    </cfRule>
  </conditionalFormatting>
  <conditionalFormatting sqref="M21">
    <cfRule type="cellIs" dxfId="525" priority="131" operator="lessThan">
      <formula>$C$4</formula>
    </cfRule>
  </conditionalFormatting>
  <conditionalFormatting sqref="M22">
    <cfRule type="cellIs" dxfId="524" priority="132" operator="lessThan">
      <formula>$C$4</formula>
    </cfRule>
  </conditionalFormatting>
  <conditionalFormatting sqref="M23">
    <cfRule type="cellIs" dxfId="523" priority="133" operator="lessThan">
      <formula>$C$4</formula>
    </cfRule>
  </conditionalFormatting>
  <conditionalFormatting sqref="M24">
    <cfRule type="cellIs" dxfId="522" priority="134" operator="lessThan">
      <formula>$C$4</formula>
    </cfRule>
  </conditionalFormatting>
  <conditionalFormatting sqref="M25">
    <cfRule type="cellIs" dxfId="521" priority="135" operator="lessThan">
      <formula>$C$4</formula>
    </cfRule>
  </conditionalFormatting>
  <conditionalFormatting sqref="M26">
    <cfRule type="cellIs" dxfId="520" priority="136" operator="lessThan">
      <formula>$C$4</formula>
    </cfRule>
  </conditionalFormatting>
  <conditionalFormatting sqref="M27">
    <cfRule type="cellIs" dxfId="519" priority="137" operator="lessThan">
      <formula>$C$4</formula>
    </cfRule>
  </conditionalFormatting>
  <conditionalFormatting sqref="M28">
    <cfRule type="cellIs" dxfId="518" priority="138" operator="lessThan">
      <formula>$C$4</formula>
    </cfRule>
  </conditionalFormatting>
  <conditionalFormatting sqref="M29">
    <cfRule type="cellIs" dxfId="517" priority="139" operator="lessThan">
      <formula>$C$4</formula>
    </cfRule>
  </conditionalFormatting>
  <conditionalFormatting sqref="M30">
    <cfRule type="cellIs" dxfId="516" priority="140" operator="lessThan">
      <formula>$C$4</formula>
    </cfRule>
  </conditionalFormatting>
  <conditionalFormatting sqref="M31">
    <cfRule type="cellIs" dxfId="515" priority="141" operator="lessThan">
      <formula>$C$4</formula>
    </cfRule>
  </conditionalFormatting>
  <conditionalFormatting sqref="M32">
    <cfRule type="cellIs" dxfId="514" priority="142" operator="lessThan">
      <formula>$C$4</formula>
    </cfRule>
  </conditionalFormatting>
  <conditionalFormatting sqref="M33">
    <cfRule type="cellIs" dxfId="513" priority="143" operator="lessThan">
      <formula>$C$4</formula>
    </cfRule>
  </conditionalFormatting>
  <conditionalFormatting sqref="M34">
    <cfRule type="cellIs" dxfId="512" priority="144" operator="lessThan">
      <formula>$C$4</formula>
    </cfRule>
  </conditionalFormatting>
  <conditionalFormatting sqref="M35">
    <cfRule type="cellIs" dxfId="511" priority="145" operator="lessThan">
      <formula>$C$4</formula>
    </cfRule>
  </conditionalFormatting>
  <conditionalFormatting sqref="M36">
    <cfRule type="cellIs" dxfId="510" priority="146" operator="lessThan">
      <formula>$C$4</formula>
    </cfRule>
  </conditionalFormatting>
  <conditionalFormatting sqref="M37">
    <cfRule type="cellIs" dxfId="509" priority="147" operator="lessThan">
      <formula>$C$4</formula>
    </cfRule>
  </conditionalFormatting>
  <conditionalFormatting sqref="M38">
    <cfRule type="cellIs" dxfId="508" priority="148" operator="lessThan">
      <formula>$C$4</formula>
    </cfRule>
  </conditionalFormatting>
  <conditionalFormatting sqref="M39">
    <cfRule type="cellIs" dxfId="507" priority="149" operator="lessThan">
      <formula>$C$4</formula>
    </cfRule>
  </conditionalFormatting>
  <conditionalFormatting sqref="M40">
    <cfRule type="cellIs" dxfId="506" priority="150" operator="lessThan">
      <formula>$C$4</formula>
    </cfRule>
  </conditionalFormatting>
  <conditionalFormatting sqref="M41">
    <cfRule type="cellIs" dxfId="505" priority="151" operator="lessThan">
      <formula>$C$4</formula>
    </cfRule>
  </conditionalFormatting>
  <conditionalFormatting sqref="M42">
    <cfRule type="cellIs" dxfId="504" priority="152" operator="lessThan">
      <formula>$C$4</formula>
    </cfRule>
  </conditionalFormatting>
  <conditionalFormatting sqref="M43">
    <cfRule type="cellIs" dxfId="503" priority="153" operator="lessThan">
      <formula>$C$4</formula>
    </cfRule>
  </conditionalFormatting>
  <conditionalFormatting sqref="M44">
    <cfRule type="cellIs" dxfId="502" priority="154" operator="lessThan">
      <formula>$C$4</formula>
    </cfRule>
  </conditionalFormatting>
  <conditionalFormatting sqref="M45">
    <cfRule type="cellIs" dxfId="501" priority="155" operator="lessThan">
      <formula>$C$4</formula>
    </cfRule>
  </conditionalFormatting>
  <conditionalFormatting sqref="M46">
    <cfRule type="cellIs" dxfId="500" priority="156" operator="lessThan">
      <formula>$C$4</formula>
    </cfRule>
  </conditionalFormatting>
  <conditionalFormatting sqref="M47">
    <cfRule type="cellIs" dxfId="499" priority="157" operator="lessThan">
      <formula>$C$4</formula>
    </cfRule>
  </conditionalFormatting>
  <conditionalFormatting sqref="M48">
    <cfRule type="cellIs" dxfId="498" priority="158" operator="lessThan">
      <formula>$C$4</formula>
    </cfRule>
  </conditionalFormatting>
  <conditionalFormatting sqref="M49">
    <cfRule type="cellIs" dxfId="497" priority="159" operator="lessThan">
      <formula>$C$4</formula>
    </cfRule>
  </conditionalFormatting>
  <conditionalFormatting sqref="M50">
    <cfRule type="cellIs" dxfId="496" priority="160" operator="lessThan">
      <formula>$C$4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K11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416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224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416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8" t="s">
        <v>17</v>
      </c>
      <c r="F8" s="59"/>
      <c r="G8" s="59"/>
      <c r="H8" s="59"/>
      <c r="I8" s="59"/>
      <c r="J8" s="60"/>
      <c r="K8" s="55" t="s">
        <v>18</v>
      </c>
      <c r="L8" s="56"/>
      <c r="M8" s="56"/>
      <c r="N8" s="56"/>
      <c r="O8" s="56"/>
      <c r="P8" s="57"/>
      <c r="Q8" s="73" t="s">
        <v>19</v>
      </c>
      <c r="R8" s="73"/>
      <c r="S8" s="18"/>
      <c r="T8" s="72" t="s">
        <v>20</v>
      </c>
      <c r="U8" s="72"/>
      <c r="V8" s="72"/>
      <c r="W8" s="72"/>
      <c r="X8" s="72"/>
      <c r="Y8" s="72"/>
      <c r="Z8" s="72"/>
      <c r="AA8" s="72"/>
      <c r="AB8" s="72"/>
      <c r="AC8" s="72"/>
      <c r="AD8" s="72"/>
      <c r="AE8" s="33"/>
      <c r="AF8" s="52" t="s">
        <v>21</v>
      </c>
      <c r="AG8" s="52"/>
      <c r="AH8" s="52"/>
      <c r="AI8" s="52"/>
      <c r="AJ8" s="52"/>
      <c r="AK8" s="52"/>
      <c r="AL8" s="52"/>
      <c r="AM8" s="52"/>
      <c r="AN8" s="52"/>
      <c r="AO8" s="52"/>
      <c r="AP8" s="33"/>
      <c r="AQ8" s="69" t="s">
        <v>19</v>
      </c>
      <c r="AR8" s="69"/>
      <c r="AS8" s="69"/>
      <c r="AT8" s="69"/>
      <c r="AU8" s="69"/>
      <c r="AV8" s="69"/>
      <c r="AW8" s="69"/>
      <c r="AX8" s="69"/>
      <c r="AY8" s="69"/>
      <c r="AZ8" s="69"/>
      <c r="BA8" s="7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2" t="s">
        <v>22</v>
      </c>
      <c r="F9" s="72"/>
      <c r="G9" s="61" t="s">
        <v>23</v>
      </c>
      <c r="H9" s="62"/>
      <c r="I9" s="62"/>
      <c r="J9" s="63"/>
      <c r="K9" s="52" t="s">
        <v>22</v>
      </c>
      <c r="L9" s="52"/>
      <c r="M9" s="64" t="s">
        <v>23</v>
      </c>
      <c r="N9" s="65"/>
      <c r="O9" s="65"/>
      <c r="P9" s="66"/>
      <c r="Q9" s="53" t="s">
        <v>22</v>
      </c>
      <c r="R9" s="53" t="s">
        <v>23</v>
      </c>
      <c r="S9" s="18"/>
      <c r="T9" s="74" t="s">
        <v>24</v>
      </c>
      <c r="U9" s="74" t="s">
        <v>25</v>
      </c>
      <c r="V9" s="74" t="s">
        <v>26</v>
      </c>
      <c r="W9" s="74" t="s">
        <v>27</v>
      </c>
      <c r="X9" s="74" t="s">
        <v>28</v>
      </c>
      <c r="Y9" s="74" t="s">
        <v>29</v>
      </c>
      <c r="Z9" s="74" t="s">
        <v>30</v>
      </c>
      <c r="AA9" s="74" t="s">
        <v>31</v>
      </c>
      <c r="AB9" s="74" t="s">
        <v>32</v>
      </c>
      <c r="AC9" s="74" t="s">
        <v>33</v>
      </c>
      <c r="AD9" s="71" t="s">
        <v>34</v>
      </c>
      <c r="AE9" s="33"/>
      <c r="AF9" s="44" t="s">
        <v>35</v>
      </c>
      <c r="AG9" s="44" t="s">
        <v>36</v>
      </c>
      <c r="AH9" s="44" t="s">
        <v>37</v>
      </c>
      <c r="AI9" s="44" t="s">
        <v>38</v>
      </c>
      <c r="AJ9" s="44" t="s">
        <v>39</v>
      </c>
      <c r="AK9" s="44" t="s">
        <v>40</v>
      </c>
      <c r="AL9" s="44" t="s">
        <v>41</v>
      </c>
      <c r="AM9" s="44" t="s">
        <v>42</v>
      </c>
      <c r="AN9" s="44" t="s">
        <v>43</v>
      </c>
      <c r="AO9" s="44" t="s">
        <v>44</v>
      </c>
      <c r="AP9" s="33"/>
      <c r="AQ9" s="68" t="s">
        <v>45</v>
      </c>
      <c r="AR9" s="68"/>
      <c r="AS9" s="68" t="s">
        <v>46</v>
      </c>
      <c r="AT9" s="68"/>
      <c r="AU9" s="68" t="s">
        <v>47</v>
      </c>
      <c r="AV9" s="68"/>
      <c r="AW9" s="68"/>
      <c r="AX9" s="68" t="s">
        <v>48</v>
      </c>
      <c r="AY9" s="68"/>
      <c r="AZ9" s="68"/>
      <c r="BA9" s="7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4"/>
      <c r="R10" s="54"/>
      <c r="S10" s="18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1"/>
      <c r="AE10" s="33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7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47051</v>
      </c>
      <c r="C11" s="19" t="s">
        <v>225</v>
      </c>
      <c r="D11" s="18"/>
      <c r="E11" s="19">
        <f t="shared" ref="E11:E50" si="0">IF((COUNTA(T11:AA11)&gt;0),(ROUND( AVERAGE(T11:AA11),0)),"")</f>
        <v>88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88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mangidentifikasi tembang pangkur, menganalisis unsur pembangun cerkak, menyajikan pawarta, mendiskripsikan rumah adat jawa dan menulis Aksara Jawa.</v>
      </c>
      <c r="K11" s="19">
        <f t="shared" ref="K11:K50" si="4">IF((COUNTA(AF11:AN11)&gt;0),AVERAGE(AF11:AN11),"")</f>
        <v>89.5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89.5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trampil dalam mangidentifikasi tembang pangkur, menganalisis unsur pembangun cerkak, menyajikan pawarta, mendiskripsikan rumah adat jawa dan menulis Aksara Jawa.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89</v>
      </c>
      <c r="U11" s="1">
        <v>88</v>
      </c>
      <c r="V11" s="1">
        <v>85</v>
      </c>
      <c r="W11" s="1">
        <f>T11+1</f>
        <v>90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f>U11+5</f>
        <v>93</v>
      </c>
      <c r="AH11" s="1">
        <f>W11+1</f>
        <v>91</v>
      </c>
      <c r="AI11" s="1">
        <f>AG11+1</f>
        <v>94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54</v>
      </c>
      <c r="FD11" s="47"/>
      <c r="FE11" s="47"/>
      <c r="FG11" s="46" t="s">
        <v>55</v>
      </c>
      <c r="FH11" s="46"/>
      <c r="FI11" s="46"/>
    </row>
    <row r="12" spans="1:167" x14ac:dyDescent="0.25">
      <c r="A12" s="19">
        <v>2</v>
      </c>
      <c r="B12" s="19">
        <v>47067</v>
      </c>
      <c r="C12" s="19" t="s">
        <v>226</v>
      </c>
      <c r="D12" s="18"/>
      <c r="E12" s="19">
        <f t="shared" si="0"/>
        <v>85</v>
      </c>
      <c r="F12" s="19" t="str">
        <f t="shared" si="1"/>
        <v>A</v>
      </c>
      <c r="G12" s="19">
        <f>IF((COUNTA(T12:AC12)&gt;0),(ROUND((AVERAGE(T12:AD12)),0)),"")</f>
        <v>85</v>
      </c>
      <c r="H12" s="19" t="str">
        <f t="shared" si="2"/>
        <v>A</v>
      </c>
      <c r="I12" s="35">
        <v>1</v>
      </c>
      <c r="J12" s="19" t="str">
        <f t="shared" si="3"/>
        <v>Memiliki kemampuan dalam mangidentifikasi tembang pangkur, menganalisis unsur pembangun cerkak, menyajikan pawarta, mendiskripsikan rumah adat jawa dan menulis Aksara Jawa.</v>
      </c>
      <c r="K12" s="19">
        <f t="shared" si="4"/>
        <v>88.75</v>
      </c>
      <c r="L12" s="19" t="str">
        <f t="shared" si="5"/>
        <v>A</v>
      </c>
      <c r="M12" s="19">
        <f t="shared" si="6"/>
        <v>88.75</v>
      </c>
      <c r="N12" s="19" t="str">
        <f t="shared" si="7"/>
        <v>A</v>
      </c>
      <c r="O12" s="35">
        <v>1</v>
      </c>
      <c r="P12" s="19" t="str">
        <f t="shared" si="8"/>
        <v>sangat trampil dalam mangidentifikasi tembang pangkur, menganalisis unsur pembangun cerkak, menyajikan pawarta, mendiskripsikan rumah adat jawa dan menulis Aksara Jawa.</v>
      </c>
      <c r="Q12" s="19" t="str">
        <f t="shared" si="9"/>
        <v>B</v>
      </c>
      <c r="R12" s="19" t="str">
        <f t="shared" si="10"/>
        <v>B</v>
      </c>
      <c r="S12" s="18"/>
      <c r="T12" s="1">
        <v>86</v>
      </c>
      <c r="U12" s="1">
        <v>89</v>
      </c>
      <c r="V12" s="1">
        <v>78</v>
      </c>
      <c r="W12" s="1">
        <f t="shared" ref="W12:W46" si="11">T12+1</f>
        <v>87</v>
      </c>
      <c r="X12" s="1"/>
      <c r="Y12" s="1"/>
      <c r="Z12" s="1"/>
      <c r="AA12" s="1"/>
      <c r="AB12" s="1"/>
      <c r="AC12" s="1"/>
      <c r="AD12" s="1"/>
      <c r="AE12" s="18"/>
      <c r="AF12" s="1">
        <v>78</v>
      </c>
      <c r="AG12" s="1">
        <f t="shared" ref="AG12:AG46" si="12">U12+5</f>
        <v>94</v>
      </c>
      <c r="AH12" s="1">
        <f t="shared" ref="AH12:AH46" si="13">W12+1</f>
        <v>88</v>
      </c>
      <c r="AI12" s="1">
        <f t="shared" ref="AI12:AI46" si="14">AG12+1</f>
        <v>95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47083</v>
      </c>
      <c r="C13" s="19" t="s">
        <v>227</v>
      </c>
      <c r="D13" s="18"/>
      <c r="E13" s="19">
        <f t="shared" si="0"/>
        <v>85</v>
      </c>
      <c r="F13" s="19" t="str">
        <f t="shared" si="1"/>
        <v>A</v>
      </c>
      <c r="G13" s="19">
        <f>IF((COUNTA(T12:AC12)&gt;0),(ROUND((AVERAGE(T13:AD13)),0)),"")</f>
        <v>85</v>
      </c>
      <c r="H13" s="19" t="str">
        <f t="shared" si="2"/>
        <v>A</v>
      </c>
      <c r="I13" s="35">
        <v>1</v>
      </c>
      <c r="J13" s="19" t="str">
        <f t="shared" si="3"/>
        <v>Memiliki kemampuan dalam mangidentifikasi tembang pangkur, menganalisis unsur pembangun cerkak, menyajikan pawarta, mendiskripsikan rumah adat jawa dan menulis Aksara Jawa.</v>
      </c>
      <c r="K13" s="19">
        <f t="shared" si="4"/>
        <v>91.5</v>
      </c>
      <c r="L13" s="19" t="str">
        <f t="shared" si="5"/>
        <v>A</v>
      </c>
      <c r="M13" s="19">
        <f t="shared" si="6"/>
        <v>91.5</v>
      </c>
      <c r="N13" s="19" t="str">
        <f t="shared" si="7"/>
        <v>A</v>
      </c>
      <c r="O13" s="35">
        <v>1</v>
      </c>
      <c r="P13" s="19" t="str">
        <f t="shared" si="8"/>
        <v>sangat trampil dalam mangidentifikasi tembang pangkur, menganalisis unsur pembangun cerkak, menyajikan pawarta, mendiskripsikan rumah adat jawa dan menulis Aksara Jawa.</v>
      </c>
      <c r="Q13" s="19" t="str">
        <f t="shared" si="9"/>
        <v>B</v>
      </c>
      <c r="R13" s="19" t="str">
        <f t="shared" si="10"/>
        <v>B</v>
      </c>
      <c r="S13" s="18"/>
      <c r="T13" s="1">
        <v>84</v>
      </c>
      <c r="U13" s="1">
        <v>90</v>
      </c>
      <c r="V13" s="1">
        <v>80</v>
      </c>
      <c r="W13" s="1">
        <f t="shared" si="11"/>
        <v>85</v>
      </c>
      <c r="X13" s="1"/>
      <c r="Y13" s="1"/>
      <c r="Z13" s="1"/>
      <c r="AA13" s="1"/>
      <c r="AB13" s="1"/>
      <c r="AC13" s="1"/>
      <c r="AD13" s="1"/>
      <c r="AE13" s="18"/>
      <c r="AF13" s="1">
        <v>89</v>
      </c>
      <c r="AG13" s="1">
        <f t="shared" si="12"/>
        <v>95</v>
      </c>
      <c r="AH13" s="1">
        <f t="shared" si="13"/>
        <v>86</v>
      </c>
      <c r="AI13" s="1">
        <f t="shared" si="14"/>
        <v>96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2">
        <v>1</v>
      </c>
      <c r="FH13" s="39" t="s">
        <v>331</v>
      </c>
      <c r="FI13" s="39" t="s">
        <v>332</v>
      </c>
      <c r="FJ13" s="41">
        <v>9441</v>
      </c>
      <c r="FK13" s="41">
        <v>9451</v>
      </c>
    </row>
    <row r="14" spans="1:167" x14ac:dyDescent="0.25">
      <c r="A14" s="19">
        <v>4</v>
      </c>
      <c r="B14" s="19">
        <v>47099</v>
      </c>
      <c r="C14" s="19" t="s">
        <v>228</v>
      </c>
      <c r="D14" s="18"/>
      <c r="E14" s="19">
        <f t="shared" si="0"/>
        <v>82</v>
      </c>
      <c r="F14" s="19" t="str">
        <f t="shared" si="1"/>
        <v>B</v>
      </c>
      <c r="G14" s="19">
        <f>IF((COUNTA(T12:AC12)&gt;0),(ROUND((AVERAGE(T14:AD14)),0)),"")</f>
        <v>82</v>
      </c>
      <c r="H14" s="19" t="str">
        <f t="shared" si="2"/>
        <v>B</v>
      </c>
      <c r="I14" s="35">
        <v>2</v>
      </c>
      <c r="J14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14" s="19">
        <f t="shared" si="4"/>
        <v>83.75</v>
      </c>
      <c r="L14" s="19" t="str">
        <f t="shared" si="5"/>
        <v>B</v>
      </c>
      <c r="M14" s="19">
        <f t="shared" si="6"/>
        <v>83.75</v>
      </c>
      <c r="N14" s="19" t="str">
        <f t="shared" si="7"/>
        <v>B</v>
      </c>
      <c r="O14" s="35">
        <v>2</v>
      </c>
      <c r="P14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14" s="19" t="str">
        <f t="shared" si="9"/>
        <v>B</v>
      </c>
      <c r="R14" s="19" t="str">
        <f t="shared" si="10"/>
        <v>B</v>
      </c>
      <c r="S14" s="18"/>
      <c r="T14" s="1">
        <v>80</v>
      </c>
      <c r="U14" s="1">
        <v>83</v>
      </c>
      <c r="V14" s="1">
        <v>82</v>
      </c>
      <c r="W14" s="1">
        <f t="shared" si="11"/>
        <v>81</v>
      </c>
      <c r="X14" s="1"/>
      <c r="Y14" s="1"/>
      <c r="Z14" s="1"/>
      <c r="AA14" s="1"/>
      <c r="AB14" s="1"/>
      <c r="AC14" s="1"/>
      <c r="AD14" s="1"/>
      <c r="AE14" s="18"/>
      <c r="AF14" s="1">
        <v>76</v>
      </c>
      <c r="AG14" s="1">
        <f t="shared" si="12"/>
        <v>88</v>
      </c>
      <c r="AH14" s="1">
        <f t="shared" si="13"/>
        <v>82</v>
      </c>
      <c r="AI14" s="1">
        <f t="shared" si="14"/>
        <v>89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2"/>
      <c r="FH14" s="40"/>
      <c r="FI14" s="40"/>
      <c r="FJ14" s="41"/>
      <c r="FK14" s="41"/>
    </row>
    <row r="15" spans="1:167" x14ac:dyDescent="0.25">
      <c r="A15" s="19">
        <v>5</v>
      </c>
      <c r="B15" s="19">
        <v>47115</v>
      </c>
      <c r="C15" s="19" t="s">
        <v>229</v>
      </c>
      <c r="D15" s="18"/>
      <c r="E15" s="19">
        <f t="shared" si="0"/>
        <v>86</v>
      </c>
      <c r="F15" s="19" t="str">
        <f t="shared" si="1"/>
        <v>A</v>
      </c>
      <c r="G15" s="19">
        <f>IF((COUNTA(T12:AC12)&gt;0),(ROUND((AVERAGE(T15:AD15)),0)),"")</f>
        <v>86</v>
      </c>
      <c r="H15" s="19" t="str">
        <f t="shared" si="2"/>
        <v>A</v>
      </c>
      <c r="I15" s="35">
        <v>1</v>
      </c>
      <c r="J15" s="19" t="str">
        <f t="shared" si="3"/>
        <v>Memiliki kemampuan dalam mangidentifikasi tembang pangkur, menganalisis unsur pembangun cerkak, menyajikan pawarta, mendiskripsikan rumah adat jawa dan menulis Aksara Jawa.</v>
      </c>
      <c r="K15" s="19">
        <f t="shared" si="4"/>
        <v>88.5</v>
      </c>
      <c r="L15" s="19" t="str">
        <f t="shared" si="5"/>
        <v>A</v>
      </c>
      <c r="M15" s="19">
        <f t="shared" si="6"/>
        <v>88.5</v>
      </c>
      <c r="N15" s="19" t="str">
        <f t="shared" si="7"/>
        <v>A</v>
      </c>
      <c r="O15" s="35">
        <v>1</v>
      </c>
      <c r="P15" s="19" t="str">
        <f t="shared" si="8"/>
        <v>sangat trampil dalam mangidentifikasi tembang pangkur, menganalisis unsur pembangun cerkak, menyajikan pawarta, mendiskripsikan rumah adat jawa dan menulis Aksara Jawa.</v>
      </c>
      <c r="Q15" s="19" t="str">
        <f t="shared" si="9"/>
        <v>B</v>
      </c>
      <c r="R15" s="19" t="str">
        <f t="shared" si="10"/>
        <v>B</v>
      </c>
      <c r="S15" s="18"/>
      <c r="T15" s="1">
        <v>86</v>
      </c>
      <c r="U15" s="1">
        <v>89</v>
      </c>
      <c r="V15" s="1">
        <v>80</v>
      </c>
      <c r="W15" s="1">
        <f t="shared" si="11"/>
        <v>87</v>
      </c>
      <c r="X15" s="1"/>
      <c r="Y15" s="1"/>
      <c r="Z15" s="1"/>
      <c r="AA15" s="1"/>
      <c r="AB15" s="1"/>
      <c r="AC15" s="1"/>
      <c r="AD15" s="1"/>
      <c r="AE15" s="18"/>
      <c r="AF15" s="1">
        <v>77</v>
      </c>
      <c r="AG15" s="1">
        <f t="shared" si="12"/>
        <v>94</v>
      </c>
      <c r="AH15" s="1">
        <f t="shared" si="13"/>
        <v>88</v>
      </c>
      <c r="AI15" s="1">
        <f t="shared" si="14"/>
        <v>95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2">
        <v>2</v>
      </c>
      <c r="FH15" s="39" t="s">
        <v>333</v>
      </c>
      <c r="FI15" s="39" t="s">
        <v>334</v>
      </c>
      <c r="FJ15" s="41">
        <v>9442</v>
      </c>
      <c r="FK15" s="41">
        <v>9452</v>
      </c>
    </row>
    <row r="16" spans="1:167" x14ac:dyDescent="0.25">
      <c r="A16" s="19">
        <v>6</v>
      </c>
      <c r="B16" s="19">
        <v>47131</v>
      </c>
      <c r="C16" s="19" t="s">
        <v>230</v>
      </c>
      <c r="D16" s="18"/>
      <c r="E16" s="19">
        <f t="shared" si="0"/>
        <v>85</v>
      </c>
      <c r="F16" s="19" t="str">
        <f t="shared" si="1"/>
        <v>A</v>
      </c>
      <c r="G16" s="19">
        <f>IF((COUNTA(T12:AC12)&gt;0),(ROUND((AVERAGE(T16:AD16)),0)),"")</f>
        <v>85</v>
      </c>
      <c r="H16" s="19" t="str">
        <f t="shared" si="2"/>
        <v>A</v>
      </c>
      <c r="I16" s="35">
        <v>1</v>
      </c>
      <c r="J16" s="19" t="str">
        <f t="shared" si="3"/>
        <v>Memiliki kemampuan dalam mangidentifikasi tembang pangkur, menganalisis unsur pembangun cerkak, menyajikan pawarta, mendiskripsikan rumah adat jawa dan menulis Aksara Jawa.</v>
      </c>
      <c r="K16" s="19">
        <f t="shared" si="4"/>
        <v>87.25</v>
      </c>
      <c r="L16" s="19" t="str">
        <f t="shared" si="5"/>
        <v>A</v>
      </c>
      <c r="M16" s="19">
        <f t="shared" si="6"/>
        <v>87.25</v>
      </c>
      <c r="N16" s="19" t="str">
        <f t="shared" si="7"/>
        <v>A</v>
      </c>
      <c r="O16" s="35">
        <v>1</v>
      </c>
      <c r="P16" s="19" t="str">
        <f t="shared" si="8"/>
        <v>sangat trampil dalam mangidentifikasi tembang pangkur, menganalisis unsur pembangun cerkak, menyajikan pawarta, mendiskripsikan rumah adat jawa dan menulis Aksara Jawa.</v>
      </c>
      <c r="Q16" s="19" t="str">
        <f t="shared" si="9"/>
        <v>B</v>
      </c>
      <c r="R16" s="19" t="str">
        <f t="shared" si="10"/>
        <v>B</v>
      </c>
      <c r="S16" s="18"/>
      <c r="T16" s="1">
        <v>86</v>
      </c>
      <c r="U16" s="1">
        <v>86</v>
      </c>
      <c r="V16" s="1">
        <v>82</v>
      </c>
      <c r="W16" s="1">
        <f t="shared" si="11"/>
        <v>87</v>
      </c>
      <c r="X16" s="1"/>
      <c r="Y16" s="1"/>
      <c r="Z16" s="1"/>
      <c r="AA16" s="1"/>
      <c r="AB16" s="1"/>
      <c r="AC16" s="1"/>
      <c r="AD16" s="1"/>
      <c r="AE16" s="18"/>
      <c r="AF16" s="1">
        <v>78</v>
      </c>
      <c r="AG16" s="1">
        <f t="shared" si="12"/>
        <v>91</v>
      </c>
      <c r="AH16" s="1">
        <f t="shared" si="13"/>
        <v>88</v>
      </c>
      <c r="AI16" s="1">
        <f t="shared" si="14"/>
        <v>92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2"/>
      <c r="FH16" s="40"/>
      <c r="FI16" s="40"/>
      <c r="FJ16" s="41"/>
      <c r="FK16" s="41"/>
    </row>
    <row r="17" spans="1:167" x14ac:dyDescent="0.25">
      <c r="A17" s="19">
        <v>7</v>
      </c>
      <c r="B17" s="19">
        <v>47147</v>
      </c>
      <c r="C17" s="19" t="s">
        <v>231</v>
      </c>
      <c r="D17" s="18"/>
      <c r="E17" s="19">
        <f t="shared" si="0"/>
        <v>84</v>
      </c>
      <c r="F17" s="19" t="str">
        <f t="shared" si="1"/>
        <v>B</v>
      </c>
      <c r="G17" s="19">
        <f>IF((COUNTA(T12:AC12)&gt;0),(ROUND((AVERAGE(T17:AD17)),0)),"")</f>
        <v>84</v>
      </c>
      <c r="H17" s="19" t="str">
        <f t="shared" si="2"/>
        <v>B</v>
      </c>
      <c r="I17" s="35">
        <v>2</v>
      </c>
      <c r="J17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17" s="19">
        <f t="shared" si="4"/>
        <v>88.5</v>
      </c>
      <c r="L17" s="19" t="str">
        <f t="shared" si="5"/>
        <v>A</v>
      </c>
      <c r="M17" s="19">
        <f t="shared" si="6"/>
        <v>88.5</v>
      </c>
      <c r="N17" s="19" t="str">
        <f t="shared" si="7"/>
        <v>A</v>
      </c>
      <c r="O17" s="35">
        <v>1</v>
      </c>
      <c r="P17" s="19" t="str">
        <f t="shared" si="8"/>
        <v>sangat trampil dalam mangidentifikasi tembang pangkur, menganalisis unsur pembangun cerkak, menyajikan pawarta, mendiskripsikan rumah adat jawa dan menulis Aksara Jawa.</v>
      </c>
      <c r="Q17" s="19" t="str">
        <f t="shared" si="9"/>
        <v>B</v>
      </c>
      <c r="R17" s="19" t="str">
        <f t="shared" si="10"/>
        <v>B</v>
      </c>
      <c r="S17" s="18"/>
      <c r="T17" s="1">
        <v>86</v>
      </c>
      <c r="U17" s="1">
        <v>88</v>
      </c>
      <c r="V17" s="1">
        <v>75</v>
      </c>
      <c r="W17" s="1">
        <f t="shared" si="11"/>
        <v>87</v>
      </c>
      <c r="X17" s="1"/>
      <c r="Y17" s="1"/>
      <c r="Z17" s="1"/>
      <c r="AA17" s="1"/>
      <c r="AB17" s="1"/>
      <c r="AC17" s="1"/>
      <c r="AD17" s="1"/>
      <c r="AE17" s="18"/>
      <c r="AF17" s="1">
        <v>79</v>
      </c>
      <c r="AG17" s="1">
        <f t="shared" si="12"/>
        <v>93</v>
      </c>
      <c r="AH17" s="1">
        <f t="shared" si="13"/>
        <v>88</v>
      </c>
      <c r="AI17" s="1">
        <f t="shared" si="14"/>
        <v>94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39" t="s">
        <v>335</v>
      </c>
      <c r="FI17" s="39" t="s">
        <v>336</v>
      </c>
      <c r="FJ17" s="41">
        <v>9443</v>
      </c>
      <c r="FK17" s="41">
        <v>9453</v>
      </c>
    </row>
    <row r="18" spans="1:167" x14ac:dyDescent="0.25">
      <c r="A18" s="19">
        <v>8</v>
      </c>
      <c r="B18" s="19">
        <v>47163</v>
      </c>
      <c r="C18" s="19" t="s">
        <v>232</v>
      </c>
      <c r="D18" s="18"/>
      <c r="E18" s="19">
        <f t="shared" si="0"/>
        <v>89</v>
      </c>
      <c r="F18" s="19" t="str">
        <f t="shared" si="1"/>
        <v>A</v>
      </c>
      <c r="G18" s="19">
        <f>IF((COUNTA(T12:AC12)&gt;0),(ROUND((AVERAGE(T18:AD18)),0)),"")</f>
        <v>89</v>
      </c>
      <c r="H18" s="19" t="str">
        <f t="shared" si="2"/>
        <v>A</v>
      </c>
      <c r="I18" s="35">
        <v>1</v>
      </c>
      <c r="J18" s="19" t="str">
        <f t="shared" si="3"/>
        <v>Memiliki kemampuan dalam mangidentifikasi tembang pangkur, menganalisis unsur pembangun cerkak, menyajikan pawarta, mendiskripsikan rumah adat jawa dan menulis Aksara Jawa.</v>
      </c>
      <c r="K18" s="19">
        <f t="shared" si="4"/>
        <v>90.5</v>
      </c>
      <c r="L18" s="19" t="str">
        <f t="shared" si="5"/>
        <v>A</v>
      </c>
      <c r="M18" s="19">
        <f t="shared" si="6"/>
        <v>90.5</v>
      </c>
      <c r="N18" s="19" t="str">
        <f t="shared" si="7"/>
        <v>A</v>
      </c>
      <c r="O18" s="35">
        <v>1</v>
      </c>
      <c r="P18" s="19" t="str">
        <f t="shared" si="8"/>
        <v>sangat trampil dalam mangidentifikasi tembang pangkur, menganalisis unsur pembangun cerkak, menyajikan pawarta, mendiskripsikan rumah adat jawa dan menulis Aksara Jawa.</v>
      </c>
      <c r="Q18" s="19" t="str">
        <f t="shared" si="9"/>
        <v>B</v>
      </c>
      <c r="R18" s="19" t="str">
        <f t="shared" si="10"/>
        <v>B</v>
      </c>
      <c r="S18" s="18"/>
      <c r="T18" s="1">
        <v>89</v>
      </c>
      <c r="U18" s="1">
        <v>90</v>
      </c>
      <c r="V18" s="1">
        <v>86</v>
      </c>
      <c r="W18" s="1">
        <f t="shared" si="11"/>
        <v>90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f t="shared" si="12"/>
        <v>95</v>
      </c>
      <c r="AH18" s="1">
        <f t="shared" si="13"/>
        <v>91</v>
      </c>
      <c r="AI18" s="1">
        <f t="shared" si="14"/>
        <v>96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0"/>
      <c r="FI18" s="40"/>
      <c r="FJ18" s="41"/>
      <c r="FK18" s="41"/>
    </row>
    <row r="19" spans="1:167" x14ac:dyDescent="0.25">
      <c r="A19" s="19">
        <v>9</v>
      </c>
      <c r="B19" s="19">
        <v>47179</v>
      </c>
      <c r="C19" s="19" t="s">
        <v>233</v>
      </c>
      <c r="D19" s="18"/>
      <c r="E19" s="19">
        <f t="shared" si="0"/>
        <v>86</v>
      </c>
      <c r="F19" s="19" t="str">
        <f t="shared" si="1"/>
        <v>A</v>
      </c>
      <c r="G19" s="19">
        <f>IF((COUNTA(T12:AC12)&gt;0),(ROUND((AVERAGE(T19:AD19)),0)),"")</f>
        <v>86</v>
      </c>
      <c r="H19" s="19" t="str">
        <f t="shared" si="2"/>
        <v>A</v>
      </c>
      <c r="I19" s="35">
        <v>1</v>
      </c>
      <c r="J19" s="19" t="str">
        <f t="shared" si="3"/>
        <v>Memiliki kemampuan dalam mangidentifikasi tembang pangkur, menganalisis unsur pembangun cerkak, menyajikan pawarta, mendiskripsikan rumah adat jawa dan menulis Aksara Jawa.</v>
      </c>
      <c r="K19" s="19">
        <f t="shared" si="4"/>
        <v>86.75</v>
      </c>
      <c r="L19" s="19" t="str">
        <f t="shared" si="5"/>
        <v>A</v>
      </c>
      <c r="M19" s="19">
        <f t="shared" si="6"/>
        <v>86.75</v>
      </c>
      <c r="N19" s="19" t="str">
        <f t="shared" si="7"/>
        <v>A</v>
      </c>
      <c r="O19" s="35">
        <v>1</v>
      </c>
      <c r="P19" s="19" t="str">
        <f t="shared" si="8"/>
        <v>sangat trampil dalam mangidentifikasi tembang pangkur, menganalisis unsur pembangun cerkak, menyajikan pawarta, mendiskripsikan rumah adat jawa dan menulis Aksara Jawa.</v>
      </c>
      <c r="Q19" s="19" t="str">
        <f t="shared" si="9"/>
        <v>B</v>
      </c>
      <c r="R19" s="19" t="str">
        <f t="shared" si="10"/>
        <v>B</v>
      </c>
      <c r="S19" s="18"/>
      <c r="T19" s="1">
        <v>85</v>
      </c>
      <c r="U19" s="1">
        <v>87</v>
      </c>
      <c r="V19" s="1">
        <v>86</v>
      </c>
      <c r="W19" s="1">
        <f t="shared" si="11"/>
        <v>86</v>
      </c>
      <c r="X19" s="1"/>
      <c r="Y19" s="1"/>
      <c r="Z19" s="1"/>
      <c r="AA19" s="1"/>
      <c r="AB19" s="1"/>
      <c r="AC19" s="1"/>
      <c r="AD19" s="1"/>
      <c r="AE19" s="18"/>
      <c r="AF19" s="1">
        <v>75</v>
      </c>
      <c r="AG19" s="1">
        <f t="shared" si="12"/>
        <v>92</v>
      </c>
      <c r="AH19" s="1">
        <f t="shared" si="13"/>
        <v>87</v>
      </c>
      <c r="AI19" s="1">
        <f t="shared" si="14"/>
        <v>93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39" t="s">
        <v>337</v>
      </c>
      <c r="FI19" s="39" t="s">
        <v>338</v>
      </c>
      <c r="FJ19" s="41">
        <v>9444</v>
      </c>
      <c r="FK19" s="41">
        <v>9454</v>
      </c>
    </row>
    <row r="20" spans="1:167" x14ac:dyDescent="0.25">
      <c r="A20" s="19">
        <v>10</v>
      </c>
      <c r="B20" s="19">
        <v>47195</v>
      </c>
      <c r="C20" s="19" t="s">
        <v>234</v>
      </c>
      <c r="D20" s="18"/>
      <c r="E20" s="19">
        <f t="shared" si="0"/>
        <v>86</v>
      </c>
      <c r="F20" s="19" t="str">
        <f t="shared" si="1"/>
        <v>A</v>
      </c>
      <c r="G20" s="19">
        <f>IF((COUNTA(T12:AC12)&gt;0),(ROUND((AVERAGE(T20:AD20)),0)),"")</f>
        <v>86</v>
      </c>
      <c r="H20" s="19" t="str">
        <f t="shared" si="2"/>
        <v>A</v>
      </c>
      <c r="I20" s="35">
        <v>1</v>
      </c>
      <c r="J20" s="19" t="str">
        <f t="shared" si="3"/>
        <v>Memiliki kemampuan dalam mangidentifikasi tembang pangkur, menganalisis unsur pembangun cerkak, menyajikan pawarta, mendiskripsikan rumah adat jawa dan menulis Aksara Jawa.</v>
      </c>
      <c r="K20" s="19">
        <f t="shared" si="4"/>
        <v>87.25</v>
      </c>
      <c r="L20" s="19" t="str">
        <f t="shared" si="5"/>
        <v>A</v>
      </c>
      <c r="M20" s="19">
        <f t="shared" si="6"/>
        <v>87.25</v>
      </c>
      <c r="N20" s="19" t="str">
        <f t="shared" si="7"/>
        <v>A</v>
      </c>
      <c r="O20" s="35">
        <v>1</v>
      </c>
      <c r="P20" s="19" t="str">
        <f t="shared" si="8"/>
        <v>sangat trampil dalam mangidentifikasi tembang pangkur, menganalisis unsur pembangun cerkak, menyajikan pawarta, mendiskripsikan rumah adat jawa dan menulis Aksara Jawa.</v>
      </c>
      <c r="Q20" s="19" t="str">
        <f t="shared" si="9"/>
        <v>B</v>
      </c>
      <c r="R20" s="19" t="str">
        <f t="shared" si="10"/>
        <v>B</v>
      </c>
      <c r="S20" s="18"/>
      <c r="T20" s="1">
        <v>86</v>
      </c>
      <c r="U20" s="1">
        <v>87</v>
      </c>
      <c r="V20" s="1">
        <v>84</v>
      </c>
      <c r="W20" s="1">
        <f t="shared" si="11"/>
        <v>87</v>
      </c>
      <c r="X20" s="1"/>
      <c r="Y20" s="1"/>
      <c r="Z20" s="1"/>
      <c r="AA20" s="1"/>
      <c r="AB20" s="1"/>
      <c r="AC20" s="1"/>
      <c r="AD20" s="1"/>
      <c r="AE20" s="18"/>
      <c r="AF20" s="1">
        <v>76</v>
      </c>
      <c r="AG20" s="1">
        <f t="shared" si="12"/>
        <v>92</v>
      </c>
      <c r="AH20" s="1">
        <f t="shared" si="13"/>
        <v>88</v>
      </c>
      <c r="AI20" s="1">
        <f t="shared" si="14"/>
        <v>93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0"/>
      <c r="FI20" s="40"/>
      <c r="FJ20" s="41"/>
      <c r="FK20" s="41"/>
    </row>
    <row r="21" spans="1:167" x14ac:dyDescent="0.25">
      <c r="A21" s="19">
        <v>11</v>
      </c>
      <c r="B21" s="19">
        <v>47211</v>
      </c>
      <c r="C21" s="19" t="s">
        <v>235</v>
      </c>
      <c r="D21" s="18"/>
      <c r="E21" s="19">
        <f t="shared" si="0"/>
        <v>85</v>
      </c>
      <c r="F21" s="19" t="str">
        <f t="shared" si="1"/>
        <v>A</v>
      </c>
      <c r="G21" s="19">
        <f>IF((COUNTA(T12:AC12)&gt;0),(ROUND((AVERAGE(T21:AD21)),0)),"")</f>
        <v>85</v>
      </c>
      <c r="H21" s="19" t="str">
        <f t="shared" si="2"/>
        <v>A</v>
      </c>
      <c r="I21" s="35">
        <v>1</v>
      </c>
      <c r="J21" s="19" t="str">
        <f t="shared" si="3"/>
        <v>Memiliki kemampuan dalam mangidentifikasi tembang pangkur, menganalisis unsur pembangun cerkak, menyajikan pawarta, mendiskripsikan rumah adat jawa dan menulis Aksara Jawa.</v>
      </c>
      <c r="K21" s="19">
        <f t="shared" si="4"/>
        <v>84.75</v>
      </c>
      <c r="L21" s="19" t="str">
        <f t="shared" si="5"/>
        <v>A</v>
      </c>
      <c r="M21" s="19">
        <f t="shared" si="6"/>
        <v>84.75</v>
      </c>
      <c r="N21" s="19" t="str">
        <f t="shared" si="7"/>
        <v>A</v>
      </c>
      <c r="O21" s="35">
        <v>1</v>
      </c>
      <c r="P21" s="19" t="str">
        <f t="shared" si="8"/>
        <v>sangat trampil dalam mangidentifikasi tembang pangkur, menganalisis unsur pembangun cerkak, menyajikan pawarta, mendiskripsikan rumah adat jawa dan menulis Aksara Jawa.</v>
      </c>
      <c r="Q21" s="19" t="str">
        <f t="shared" si="9"/>
        <v>B</v>
      </c>
      <c r="R21" s="19" t="str">
        <f t="shared" si="10"/>
        <v>B</v>
      </c>
      <c r="S21" s="18"/>
      <c r="T21" s="1">
        <v>86</v>
      </c>
      <c r="U21" s="1">
        <v>81</v>
      </c>
      <c r="V21" s="1">
        <v>85</v>
      </c>
      <c r="W21" s="1">
        <f t="shared" si="11"/>
        <v>87</v>
      </c>
      <c r="X21" s="1"/>
      <c r="Y21" s="1"/>
      <c r="Z21" s="1"/>
      <c r="AA21" s="1"/>
      <c r="AB21" s="1"/>
      <c r="AC21" s="1"/>
      <c r="AD21" s="1"/>
      <c r="AE21" s="18"/>
      <c r="AF21" s="1">
        <v>78</v>
      </c>
      <c r="AG21" s="1">
        <f t="shared" si="12"/>
        <v>86</v>
      </c>
      <c r="AH21" s="1">
        <f t="shared" si="13"/>
        <v>88</v>
      </c>
      <c r="AI21" s="1">
        <f t="shared" si="14"/>
        <v>87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9445</v>
      </c>
      <c r="FK21" s="41">
        <v>9455</v>
      </c>
    </row>
    <row r="22" spans="1:167" x14ac:dyDescent="0.25">
      <c r="A22" s="19">
        <v>12</v>
      </c>
      <c r="B22" s="19">
        <v>47227</v>
      </c>
      <c r="C22" s="19" t="s">
        <v>236</v>
      </c>
      <c r="D22" s="18"/>
      <c r="E22" s="19">
        <f t="shared" si="0"/>
        <v>85</v>
      </c>
      <c r="F22" s="19" t="str">
        <f t="shared" si="1"/>
        <v>A</v>
      </c>
      <c r="G22" s="19">
        <f>IF((COUNTA(T12:AC12)&gt;0),(ROUND((AVERAGE(T22:AD22)),0)),"")</f>
        <v>85</v>
      </c>
      <c r="H22" s="19" t="str">
        <f t="shared" si="2"/>
        <v>A</v>
      </c>
      <c r="I22" s="35">
        <v>1</v>
      </c>
      <c r="J22" s="19" t="str">
        <f t="shared" si="3"/>
        <v>Memiliki kemampuan dalam mangidentifikasi tembang pangkur, menganalisis unsur pembangun cerkak, menyajikan pawarta, mendiskripsikan rumah adat jawa dan menulis Aksara Jawa.</v>
      </c>
      <c r="K22" s="19">
        <f t="shared" si="4"/>
        <v>85.5</v>
      </c>
      <c r="L22" s="19" t="str">
        <f t="shared" si="5"/>
        <v>A</v>
      </c>
      <c r="M22" s="19">
        <f t="shared" si="6"/>
        <v>85.5</v>
      </c>
      <c r="N22" s="19" t="str">
        <f t="shared" si="7"/>
        <v>A</v>
      </c>
      <c r="O22" s="35">
        <v>1</v>
      </c>
      <c r="P22" s="19" t="str">
        <f t="shared" si="8"/>
        <v>sangat trampil dalam mangidentifikasi tembang pangkur, menganalisis unsur pembangun cerkak, menyajikan pawarta, mendiskripsikan rumah adat jawa dan menulis Aksara Jawa.</v>
      </c>
      <c r="Q22" s="19" t="str">
        <f t="shared" si="9"/>
        <v>B</v>
      </c>
      <c r="R22" s="19" t="str">
        <f t="shared" si="10"/>
        <v>B</v>
      </c>
      <c r="S22" s="18"/>
      <c r="T22" s="1">
        <v>86</v>
      </c>
      <c r="U22" s="1">
        <v>83</v>
      </c>
      <c r="V22" s="1">
        <v>84</v>
      </c>
      <c r="W22" s="1">
        <f t="shared" si="11"/>
        <v>87</v>
      </c>
      <c r="X22" s="1"/>
      <c r="Y22" s="1"/>
      <c r="Z22" s="1"/>
      <c r="AA22" s="1"/>
      <c r="AB22" s="1"/>
      <c r="AC22" s="1"/>
      <c r="AD22" s="1"/>
      <c r="AE22" s="18"/>
      <c r="AF22" s="1">
        <v>77</v>
      </c>
      <c r="AG22" s="1">
        <f t="shared" si="12"/>
        <v>88</v>
      </c>
      <c r="AH22" s="1">
        <f t="shared" si="13"/>
        <v>88</v>
      </c>
      <c r="AI22" s="1">
        <f t="shared" si="14"/>
        <v>89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47243</v>
      </c>
      <c r="C23" s="19" t="s">
        <v>237</v>
      </c>
      <c r="D23" s="18"/>
      <c r="E23" s="19">
        <f t="shared" si="0"/>
        <v>87</v>
      </c>
      <c r="F23" s="19" t="str">
        <f t="shared" si="1"/>
        <v>A</v>
      </c>
      <c r="G23" s="19">
        <f>IF((COUNTA(T12:AC12)&gt;0),(ROUND((AVERAGE(T23:AD23)),0)),"")</f>
        <v>87</v>
      </c>
      <c r="H23" s="19" t="str">
        <f t="shared" si="2"/>
        <v>A</v>
      </c>
      <c r="I23" s="35">
        <v>1</v>
      </c>
      <c r="J23" s="19" t="str">
        <f t="shared" si="3"/>
        <v>Memiliki kemampuan dalam mangidentifikasi tembang pangkur, menganalisis unsur pembangun cerkak, menyajikan pawarta, mendiskripsikan rumah adat jawa dan menulis Aksara Jawa.</v>
      </c>
      <c r="K23" s="19">
        <f t="shared" si="4"/>
        <v>88.5</v>
      </c>
      <c r="L23" s="19" t="str">
        <f t="shared" si="5"/>
        <v>A</v>
      </c>
      <c r="M23" s="19">
        <f t="shared" si="6"/>
        <v>88.5</v>
      </c>
      <c r="N23" s="19" t="str">
        <f t="shared" si="7"/>
        <v>A</v>
      </c>
      <c r="O23" s="35">
        <v>1</v>
      </c>
      <c r="P23" s="19" t="str">
        <f t="shared" si="8"/>
        <v>sangat trampil dalam mangidentifikasi tembang pangkur, menganalisis unsur pembangun cerkak, menyajikan pawarta, mendiskripsikan rumah adat jawa dan menulis Aksara Jawa.</v>
      </c>
      <c r="Q23" s="19" t="str">
        <f t="shared" si="9"/>
        <v>B</v>
      </c>
      <c r="R23" s="19" t="str">
        <f t="shared" si="10"/>
        <v>B</v>
      </c>
      <c r="S23" s="18"/>
      <c r="T23" s="1">
        <v>87</v>
      </c>
      <c r="U23" s="1">
        <v>88</v>
      </c>
      <c r="V23" s="1">
        <v>84</v>
      </c>
      <c r="W23" s="1">
        <f t="shared" si="11"/>
        <v>88</v>
      </c>
      <c r="X23" s="1"/>
      <c r="Y23" s="1"/>
      <c r="Z23" s="1"/>
      <c r="AA23" s="1"/>
      <c r="AB23" s="1"/>
      <c r="AC23" s="1"/>
      <c r="AD23" s="1"/>
      <c r="AE23" s="18"/>
      <c r="AF23" s="1">
        <v>78</v>
      </c>
      <c r="AG23" s="1">
        <f t="shared" si="12"/>
        <v>93</v>
      </c>
      <c r="AH23" s="1">
        <f t="shared" si="13"/>
        <v>89</v>
      </c>
      <c r="AI23" s="1">
        <f t="shared" si="14"/>
        <v>94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9446</v>
      </c>
      <c r="FK23" s="41">
        <v>9456</v>
      </c>
    </row>
    <row r="24" spans="1:167" x14ac:dyDescent="0.25">
      <c r="A24" s="19">
        <v>14</v>
      </c>
      <c r="B24" s="19">
        <v>47275</v>
      </c>
      <c r="C24" s="19" t="s">
        <v>238</v>
      </c>
      <c r="D24" s="18"/>
      <c r="E24" s="19">
        <f t="shared" si="0"/>
        <v>87</v>
      </c>
      <c r="F24" s="19" t="str">
        <f t="shared" si="1"/>
        <v>A</v>
      </c>
      <c r="G24" s="19">
        <f>IF((COUNTA(T12:AC12)&gt;0),(ROUND((AVERAGE(T24:AD24)),0)),"")</f>
        <v>87</v>
      </c>
      <c r="H24" s="19" t="str">
        <f t="shared" si="2"/>
        <v>A</v>
      </c>
      <c r="I24" s="35">
        <v>1</v>
      </c>
      <c r="J24" s="19" t="str">
        <f t="shared" si="3"/>
        <v>Memiliki kemampuan dalam mangidentifikasi tembang pangkur, menganalisis unsur pembangun cerkak, menyajikan pawarta, mendiskripsikan rumah adat jawa dan menulis Aksara Jawa.</v>
      </c>
      <c r="K24" s="19">
        <f t="shared" si="4"/>
        <v>89.5</v>
      </c>
      <c r="L24" s="19" t="str">
        <f t="shared" si="5"/>
        <v>A</v>
      </c>
      <c r="M24" s="19">
        <f t="shared" si="6"/>
        <v>89.5</v>
      </c>
      <c r="N24" s="19" t="str">
        <f t="shared" si="7"/>
        <v>A</v>
      </c>
      <c r="O24" s="35">
        <v>1</v>
      </c>
      <c r="P24" s="19" t="str">
        <f t="shared" si="8"/>
        <v>sangat trampil dalam mangidentifikasi tembang pangkur, menganalisis unsur pembangun cerkak, menyajikan pawarta, mendiskripsikan rumah adat jawa dan menulis Aksara Jawa.</v>
      </c>
      <c r="Q24" s="19" t="str">
        <f t="shared" si="9"/>
        <v>B</v>
      </c>
      <c r="R24" s="19" t="str">
        <f t="shared" si="10"/>
        <v>B</v>
      </c>
      <c r="S24" s="18"/>
      <c r="T24" s="1">
        <v>89</v>
      </c>
      <c r="U24" s="1">
        <v>90</v>
      </c>
      <c r="V24" s="1">
        <v>80</v>
      </c>
      <c r="W24" s="1">
        <f t="shared" si="11"/>
        <v>90</v>
      </c>
      <c r="X24" s="1"/>
      <c r="Y24" s="1"/>
      <c r="Z24" s="1"/>
      <c r="AA24" s="1"/>
      <c r="AB24" s="1"/>
      <c r="AC24" s="1"/>
      <c r="AD24" s="1"/>
      <c r="AE24" s="18"/>
      <c r="AF24" s="1">
        <v>76</v>
      </c>
      <c r="AG24" s="1">
        <f t="shared" si="12"/>
        <v>95</v>
      </c>
      <c r="AH24" s="1">
        <f t="shared" si="13"/>
        <v>91</v>
      </c>
      <c r="AI24" s="1">
        <f t="shared" si="14"/>
        <v>96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47259</v>
      </c>
      <c r="C25" s="19" t="s">
        <v>239</v>
      </c>
      <c r="D25" s="18"/>
      <c r="E25" s="19">
        <f t="shared" si="0"/>
        <v>82</v>
      </c>
      <c r="F25" s="19" t="str">
        <f t="shared" si="1"/>
        <v>B</v>
      </c>
      <c r="G25" s="19">
        <f>IF((COUNTA(T12:AC12)&gt;0),(ROUND((AVERAGE(T25:AD25)),0)),"")</f>
        <v>82</v>
      </c>
      <c r="H25" s="19" t="str">
        <f t="shared" si="2"/>
        <v>B</v>
      </c>
      <c r="I25" s="35">
        <v>2</v>
      </c>
      <c r="J25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25" s="19">
        <f t="shared" si="4"/>
        <v>79.25</v>
      </c>
      <c r="L25" s="19" t="str">
        <f t="shared" si="5"/>
        <v>B</v>
      </c>
      <c r="M25" s="19">
        <f t="shared" si="6"/>
        <v>79.25</v>
      </c>
      <c r="N25" s="19" t="str">
        <f t="shared" si="7"/>
        <v>B</v>
      </c>
      <c r="O25" s="35">
        <v>2</v>
      </c>
      <c r="P25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25" s="19" t="str">
        <f t="shared" si="9"/>
        <v>B</v>
      </c>
      <c r="R25" s="19" t="str">
        <f t="shared" si="10"/>
        <v>B</v>
      </c>
      <c r="S25" s="18"/>
      <c r="T25" s="1">
        <v>86</v>
      </c>
      <c r="U25" s="1">
        <v>70</v>
      </c>
      <c r="V25" s="1">
        <v>86</v>
      </c>
      <c r="W25" s="1">
        <f t="shared" si="11"/>
        <v>87</v>
      </c>
      <c r="X25" s="1"/>
      <c r="Y25" s="1"/>
      <c r="Z25" s="1"/>
      <c r="AA25" s="1"/>
      <c r="AB25" s="1"/>
      <c r="AC25" s="1"/>
      <c r="AD25" s="1"/>
      <c r="AE25" s="18"/>
      <c r="AF25" s="1">
        <v>78</v>
      </c>
      <c r="AG25" s="1">
        <f t="shared" si="12"/>
        <v>75</v>
      </c>
      <c r="AH25" s="1">
        <f t="shared" si="13"/>
        <v>88</v>
      </c>
      <c r="AI25" s="1">
        <f t="shared" si="14"/>
        <v>76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7" t="s">
        <v>78</v>
      </c>
      <c r="FD25" s="67"/>
      <c r="FE25" s="67"/>
      <c r="FG25" s="42">
        <v>7</v>
      </c>
      <c r="FH25" s="43"/>
      <c r="FI25" s="43"/>
      <c r="FJ25" s="41">
        <v>9447</v>
      </c>
      <c r="FK25" s="41">
        <v>9457</v>
      </c>
    </row>
    <row r="26" spans="1:167" x14ac:dyDescent="0.25">
      <c r="A26" s="19">
        <v>16</v>
      </c>
      <c r="B26" s="19">
        <v>47323</v>
      </c>
      <c r="C26" s="19" t="s">
        <v>240</v>
      </c>
      <c r="D26" s="18"/>
      <c r="E26" s="19">
        <f t="shared" si="0"/>
        <v>85</v>
      </c>
      <c r="F26" s="19" t="str">
        <f t="shared" si="1"/>
        <v>A</v>
      </c>
      <c r="G26" s="19">
        <f>IF((COUNTA(T12:AC12)&gt;0),(ROUND((AVERAGE(T26:AD26)),0)),"")</f>
        <v>85</v>
      </c>
      <c r="H26" s="19" t="str">
        <f t="shared" si="2"/>
        <v>A</v>
      </c>
      <c r="I26" s="35">
        <v>1</v>
      </c>
      <c r="J26" s="19" t="str">
        <f t="shared" si="3"/>
        <v>Memiliki kemampuan dalam mangidentifikasi tembang pangkur, menganalisis unsur pembangun cerkak, menyajikan pawarta, mendiskripsikan rumah adat jawa dan menulis Aksara Jawa.</v>
      </c>
      <c r="K26" s="19">
        <f t="shared" si="4"/>
        <v>88.75</v>
      </c>
      <c r="L26" s="19" t="str">
        <f t="shared" si="5"/>
        <v>A</v>
      </c>
      <c r="M26" s="19">
        <f t="shared" si="6"/>
        <v>88.75</v>
      </c>
      <c r="N26" s="19" t="str">
        <f t="shared" si="7"/>
        <v>A</v>
      </c>
      <c r="O26" s="35">
        <v>1</v>
      </c>
      <c r="P26" s="19" t="str">
        <f t="shared" si="8"/>
        <v>sangat trampil dalam mangidentifikasi tembang pangkur, menganalisis unsur pembangun cerkak, menyajikan pawarta, mendiskripsikan rumah adat jawa dan menulis Aksara Jawa.</v>
      </c>
      <c r="Q26" s="19" t="str">
        <f t="shared" si="9"/>
        <v>B</v>
      </c>
      <c r="R26" s="19" t="str">
        <f t="shared" si="10"/>
        <v>B</v>
      </c>
      <c r="S26" s="18"/>
      <c r="T26" s="1">
        <v>85</v>
      </c>
      <c r="U26" s="1">
        <v>90</v>
      </c>
      <c r="V26" s="1">
        <v>78</v>
      </c>
      <c r="W26" s="1">
        <f t="shared" si="11"/>
        <v>86</v>
      </c>
      <c r="X26" s="1"/>
      <c r="Y26" s="1"/>
      <c r="Z26" s="1"/>
      <c r="AA26" s="1"/>
      <c r="AB26" s="1"/>
      <c r="AC26" s="1"/>
      <c r="AD26" s="1"/>
      <c r="AE26" s="18"/>
      <c r="AF26" s="1">
        <v>77</v>
      </c>
      <c r="AG26" s="1">
        <f t="shared" si="12"/>
        <v>95</v>
      </c>
      <c r="AH26" s="1">
        <f t="shared" si="13"/>
        <v>87</v>
      </c>
      <c r="AI26" s="1">
        <f t="shared" si="14"/>
        <v>96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47291</v>
      </c>
      <c r="C27" s="19" t="s">
        <v>241</v>
      </c>
      <c r="D27" s="18"/>
      <c r="E27" s="19">
        <f t="shared" si="0"/>
        <v>84</v>
      </c>
      <c r="F27" s="19" t="str">
        <f t="shared" si="1"/>
        <v>B</v>
      </c>
      <c r="G27" s="19">
        <f>IF((COUNTA(T12:AC12)&gt;0),(ROUND((AVERAGE(T27:AD27)),0)),"")</f>
        <v>84</v>
      </c>
      <c r="H27" s="19" t="str">
        <f t="shared" si="2"/>
        <v>B</v>
      </c>
      <c r="I27" s="35">
        <v>2</v>
      </c>
      <c r="J27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27" s="19">
        <f t="shared" si="4"/>
        <v>84.75</v>
      </c>
      <c r="L27" s="19" t="str">
        <f t="shared" si="5"/>
        <v>A</v>
      </c>
      <c r="M27" s="19">
        <f t="shared" si="6"/>
        <v>84.75</v>
      </c>
      <c r="N27" s="19" t="str">
        <f t="shared" si="7"/>
        <v>A</v>
      </c>
      <c r="O27" s="35">
        <v>1</v>
      </c>
      <c r="P27" s="19" t="str">
        <f t="shared" si="8"/>
        <v>sangat trampil dalam mangidentifikasi tembang pangkur, menganalisis unsur pembangun cerkak, menyajikan pawarta, mendiskripsikan rumah adat jawa dan menulis Aksara Jawa.</v>
      </c>
      <c r="Q27" s="19" t="str">
        <f t="shared" si="9"/>
        <v>B</v>
      </c>
      <c r="R27" s="19" t="str">
        <f t="shared" si="10"/>
        <v>B</v>
      </c>
      <c r="S27" s="18"/>
      <c r="T27" s="1">
        <v>89</v>
      </c>
      <c r="U27" s="1">
        <v>79</v>
      </c>
      <c r="V27" s="1">
        <v>78</v>
      </c>
      <c r="W27" s="1">
        <f t="shared" si="11"/>
        <v>90</v>
      </c>
      <c r="X27" s="1"/>
      <c r="Y27" s="1"/>
      <c r="Z27" s="1"/>
      <c r="AA27" s="1"/>
      <c r="AB27" s="1"/>
      <c r="AC27" s="1"/>
      <c r="AD27" s="1"/>
      <c r="AE27" s="18"/>
      <c r="AF27" s="1">
        <v>79</v>
      </c>
      <c r="AG27" s="1">
        <f t="shared" si="12"/>
        <v>84</v>
      </c>
      <c r="AH27" s="1">
        <f t="shared" si="13"/>
        <v>91</v>
      </c>
      <c r="AI27" s="1">
        <f t="shared" si="14"/>
        <v>85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2">
        <v>8</v>
      </c>
      <c r="FH27" s="43"/>
      <c r="FI27" s="43"/>
      <c r="FJ27" s="41">
        <v>9448</v>
      </c>
      <c r="FK27" s="41">
        <v>9458</v>
      </c>
    </row>
    <row r="28" spans="1:167" x14ac:dyDescent="0.25">
      <c r="A28" s="19">
        <v>18</v>
      </c>
      <c r="B28" s="19">
        <v>47307</v>
      </c>
      <c r="C28" s="19" t="s">
        <v>242</v>
      </c>
      <c r="D28" s="18"/>
      <c r="E28" s="19">
        <f t="shared" si="0"/>
        <v>83</v>
      </c>
      <c r="F28" s="19" t="str">
        <f t="shared" si="1"/>
        <v>B</v>
      </c>
      <c r="G28" s="19">
        <f>IF((COUNTA(T12:AC12)&gt;0),(ROUND((AVERAGE(T28:AD28)),0)),"")</f>
        <v>83</v>
      </c>
      <c r="H28" s="19" t="str">
        <f t="shared" si="2"/>
        <v>B</v>
      </c>
      <c r="I28" s="35">
        <v>2</v>
      </c>
      <c r="J28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28" s="19">
        <f t="shared" si="4"/>
        <v>84.5</v>
      </c>
      <c r="L28" s="19" t="str">
        <f t="shared" si="5"/>
        <v>A</v>
      </c>
      <c r="M28" s="19">
        <f t="shared" si="6"/>
        <v>84.5</v>
      </c>
      <c r="N28" s="19" t="str">
        <f t="shared" si="7"/>
        <v>A</v>
      </c>
      <c r="O28" s="35">
        <v>1</v>
      </c>
      <c r="P28" s="19" t="str">
        <f t="shared" si="8"/>
        <v>sangat trampil dalam mangidentifikasi tembang pangkur, menganalisis unsur pembangun cerkak, menyajikan pawarta, mendiskripsikan rumah adat jawa dan menulis Aksara Jawa.</v>
      </c>
      <c r="Q28" s="19" t="str">
        <f t="shared" si="9"/>
        <v>B</v>
      </c>
      <c r="R28" s="19" t="str">
        <f t="shared" si="10"/>
        <v>B</v>
      </c>
      <c r="S28" s="18"/>
      <c r="T28" s="1">
        <v>87</v>
      </c>
      <c r="U28" s="1">
        <v>80</v>
      </c>
      <c r="V28" s="1">
        <v>78</v>
      </c>
      <c r="W28" s="1">
        <f t="shared" si="11"/>
        <v>88</v>
      </c>
      <c r="X28" s="1"/>
      <c r="Y28" s="1"/>
      <c r="Z28" s="1"/>
      <c r="AA28" s="1"/>
      <c r="AB28" s="1"/>
      <c r="AC28" s="1"/>
      <c r="AD28" s="1"/>
      <c r="AE28" s="18"/>
      <c r="AF28" s="1">
        <v>78</v>
      </c>
      <c r="AG28" s="1">
        <f t="shared" si="12"/>
        <v>85</v>
      </c>
      <c r="AH28" s="1">
        <f t="shared" si="13"/>
        <v>89</v>
      </c>
      <c r="AI28" s="1">
        <f t="shared" si="14"/>
        <v>86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47339</v>
      </c>
      <c r="C29" s="19" t="s">
        <v>243</v>
      </c>
      <c r="D29" s="18"/>
      <c r="E29" s="19">
        <f t="shared" si="0"/>
        <v>88</v>
      </c>
      <c r="F29" s="19" t="str">
        <f t="shared" si="1"/>
        <v>A</v>
      </c>
      <c r="G29" s="19">
        <f>IF((COUNTA(T12:AC12)&gt;0),(ROUND((AVERAGE(T29:AD29)),0)),"")</f>
        <v>88</v>
      </c>
      <c r="H29" s="19" t="str">
        <f t="shared" si="2"/>
        <v>A</v>
      </c>
      <c r="I29" s="35">
        <v>1</v>
      </c>
      <c r="J29" s="19" t="str">
        <f t="shared" si="3"/>
        <v>Memiliki kemampuan dalam mangidentifikasi tembang pangkur, menganalisis unsur pembangun cerkak, menyajikan pawarta, mendiskripsikan rumah adat jawa dan menulis Aksara Jawa.</v>
      </c>
      <c r="K29" s="19">
        <f t="shared" si="4"/>
        <v>89.75</v>
      </c>
      <c r="L29" s="19" t="str">
        <f t="shared" si="5"/>
        <v>A</v>
      </c>
      <c r="M29" s="19">
        <f t="shared" si="6"/>
        <v>89.75</v>
      </c>
      <c r="N29" s="19" t="str">
        <f t="shared" si="7"/>
        <v>A</v>
      </c>
      <c r="O29" s="35">
        <v>1</v>
      </c>
      <c r="P29" s="19" t="str">
        <f t="shared" si="8"/>
        <v>sangat trampil dalam mangidentifikasi tembang pangkur, menganalisis unsur pembangun cerkak, menyajikan pawarta, mendiskripsikan rumah adat jawa dan menulis Aksara Jawa.</v>
      </c>
      <c r="Q29" s="19" t="str">
        <f t="shared" si="9"/>
        <v>B</v>
      </c>
      <c r="R29" s="19" t="str">
        <f t="shared" si="10"/>
        <v>B</v>
      </c>
      <c r="S29" s="18"/>
      <c r="T29" s="1">
        <v>86</v>
      </c>
      <c r="U29" s="1">
        <v>92</v>
      </c>
      <c r="V29" s="1">
        <v>87</v>
      </c>
      <c r="W29" s="1">
        <f t="shared" si="11"/>
        <v>87</v>
      </c>
      <c r="X29" s="1"/>
      <c r="Y29" s="1"/>
      <c r="Z29" s="1"/>
      <c r="AA29" s="1"/>
      <c r="AB29" s="1"/>
      <c r="AC29" s="1"/>
      <c r="AD29" s="1"/>
      <c r="AE29" s="18"/>
      <c r="AF29" s="1">
        <v>76</v>
      </c>
      <c r="AG29" s="1">
        <f t="shared" si="12"/>
        <v>97</v>
      </c>
      <c r="AH29" s="1">
        <f t="shared" si="13"/>
        <v>88</v>
      </c>
      <c r="AI29" s="1">
        <f t="shared" si="14"/>
        <v>98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2">
        <v>9</v>
      </c>
      <c r="FH29" s="43"/>
      <c r="FI29" s="43"/>
      <c r="FJ29" s="41">
        <v>9449</v>
      </c>
      <c r="FK29" s="41">
        <v>9459</v>
      </c>
    </row>
    <row r="30" spans="1:167" x14ac:dyDescent="0.25">
      <c r="A30" s="19">
        <v>20</v>
      </c>
      <c r="B30" s="19">
        <v>47355</v>
      </c>
      <c r="C30" s="19" t="s">
        <v>244</v>
      </c>
      <c r="D30" s="18"/>
      <c r="E30" s="19">
        <f t="shared" si="0"/>
        <v>83</v>
      </c>
      <c r="F30" s="19" t="str">
        <f t="shared" si="1"/>
        <v>B</v>
      </c>
      <c r="G30" s="19">
        <f>IF((COUNTA(T12:AC12)&gt;0),(ROUND((AVERAGE(T30:AD30)),0)),"")</f>
        <v>83</v>
      </c>
      <c r="H30" s="19" t="str">
        <f t="shared" si="2"/>
        <v>B</v>
      </c>
      <c r="I30" s="35">
        <v>2</v>
      </c>
      <c r="J30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30" s="19">
        <f t="shared" si="4"/>
        <v>85.5</v>
      </c>
      <c r="L30" s="19" t="str">
        <f t="shared" si="5"/>
        <v>A</v>
      </c>
      <c r="M30" s="19">
        <f t="shared" si="6"/>
        <v>85.5</v>
      </c>
      <c r="N30" s="19" t="str">
        <f t="shared" si="7"/>
        <v>A</v>
      </c>
      <c r="O30" s="35">
        <v>1</v>
      </c>
      <c r="P30" s="19" t="str">
        <f t="shared" si="8"/>
        <v>sangat trampil dalam mangidentifikasi tembang pangkur, menganalisis unsur pembangun cerkak, menyajikan pawarta, mendiskripsikan rumah adat jawa dan menulis Aksara Jawa.</v>
      </c>
      <c r="Q30" s="19" t="str">
        <f t="shared" si="9"/>
        <v>B</v>
      </c>
      <c r="R30" s="19" t="str">
        <f t="shared" si="10"/>
        <v>B</v>
      </c>
      <c r="S30" s="18"/>
      <c r="T30" s="1">
        <v>89</v>
      </c>
      <c r="U30" s="1">
        <v>81</v>
      </c>
      <c r="V30" s="1">
        <v>73</v>
      </c>
      <c r="W30" s="1">
        <f t="shared" si="11"/>
        <v>90</v>
      </c>
      <c r="X30" s="1"/>
      <c r="Y30" s="1"/>
      <c r="Z30" s="1"/>
      <c r="AA30" s="1"/>
      <c r="AB30" s="1"/>
      <c r="AC30" s="1"/>
      <c r="AD30" s="1"/>
      <c r="AE30" s="18"/>
      <c r="AF30" s="1">
        <v>78</v>
      </c>
      <c r="AG30" s="1">
        <f t="shared" si="12"/>
        <v>86</v>
      </c>
      <c r="AH30" s="1">
        <f t="shared" si="13"/>
        <v>91</v>
      </c>
      <c r="AI30" s="1">
        <f t="shared" si="14"/>
        <v>87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47371</v>
      </c>
      <c r="C31" s="19" t="s">
        <v>245</v>
      </c>
      <c r="D31" s="18"/>
      <c r="E31" s="19">
        <f t="shared" si="0"/>
        <v>78</v>
      </c>
      <c r="F31" s="19" t="str">
        <f t="shared" si="1"/>
        <v>B</v>
      </c>
      <c r="G31" s="19">
        <f>IF((COUNTA(T12:AC12)&gt;0),(ROUND((AVERAGE(T31:AD31)),0)),"")</f>
        <v>78</v>
      </c>
      <c r="H31" s="19" t="str">
        <f t="shared" si="2"/>
        <v>B</v>
      </c>
      <c r="I31" s="35">
        <v>2</v>
      </c>
      <c r="J31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31" s="19">
        <f t="shared" si="4"/>
        <v>84.5</v>
      </c>
      <c r="L31" s="19" t="str">
        <f t="shared" si="5"/>
        <v>A</v>
      </c>
      <c r="M31" s="19">
        <f t="shared" si="6"/>
        <v>84.5</v>
      </c>
      <c r="N31" s="19" t="str">
        <f t="shared" si="7"/>
        <v>A</v>
      </c>
      <c r="O31" s="35">
        <v>1</v>
      </c>
      <c r="P31" s="19" t="str">
        <f t="shared" si="8"/>
        <v>sangat trampil dalam mangidentifikasi tembang pangkur, menganalisis unsur pembangun cerkak, menyajikan pawarta, mendiskripsikan rumah adat jawa dan menulis Aksara Jawa.</v>
      </c>
      <c r="Q31" s="19" t="str">
        <f t="shared" si="9"/>
        <v>B</v>
      </c>
      <c r="R31" s="19" t="str">
        <f t="shared" si="10"/>
        <v>B</v>
      </c>
      <c r="S31" s="18"/>
      <c r="T31" s="1">
        <v>76</v>
      </c>
      <c r="U31" s="1">
        <v>85</v>
      </c>
      <c r="V31" s="1">
        <v>73</v>
      </c>
      <c r="W31" s="1">
        <f t="shared" si="11"/>
        <v>77</v>
      </c>
      <c r="X31" s="1"/>
      <c r="Y31" s="1"/>
      <c r="Z31" s="1"/>
      <c r="AA31" s="1"/>
      <c r="AB31" s="1"/>
      <c r="AC31" s="1"/>
      <c r="AD31" s="1"/>
      <c r="AE31" s="18"/>
      <c r="AF31" s="1">
        <v>79</v>
      </c>
      <c r="AG31" s="1">
        <f t="shared" si="12"/>
        <v>90</v>
      </c>
      <c r="AH31" s="1">
        <f t="shared" si="13"/>
        <v>78</v>
      </c>
      <c r="AI31" s="1">
        <f t="shared" si="14"/>
        <v>91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9450</v>
      </c>
      <c r="FK31" s="41">
        <v>9460</v>
      </c>
    </row>
    <row r="32" spans="1:167" x14ac:dyDescent="0.25">
      <c r="A32" s="19">
        <v>22</v>
      </c>
      <c r="B32" s="19">
        <v>47387</v>
      </c>
      <c r="C32" s="19" t="s">
        <v>246</v>
      </c>
      <c r="D32" s="18"/>
      <c r="E32" s="19">
        <f t="shared" si="0"/>
        <v>83</v>
      </c>
      <c r="F32" s="19" t="str">
        <f t="shared" si="1"/>
        <v>B</v>
      </c>
      <c r="G32" s="19">
        <f>IF((COUNTA(T12:AC12)&gt;0),(ROUND((AVERAGE(T32:AD32)),0)),"")</f>
        <v>83</v>
      </c>
      <c r="H32" s="19" t="str">
        <f t="shared" si="2"/>
        <v>B</v>
      </c>
      <c r="I32" s="35">
        <v>2</v>
      </c>
      <c r="J32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32" s="19">
        <f t="shared" si="4"/>
        <v>83.75</v>
      </c>
      <c r="L32" s="19" t="str">
        <f t="shared" si="5"/>
        <v>B</v>
      </c>
      <c r="M32" s="19">
        <f t="shared" si="6"/>
        <v>83.75</v>
      </c>
      <c r="N32" s="19" t="str">
        <f t="shared" si="7"/>
        <v>B</v>
      </c>
      <c r="O32" s="35">
        <v>2</v>
      </c>
      <c r="P32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32" s="19" t="str">
        <f t="shared" si="9"/>
        <v>B</v>
      </c>
      <c r="R32" s="19" t="str">
        <f t="shared" si="10"/>
        <v>B</v>
      </c>
      <c r="S32" s="18"/>
      <c r="T32" s="1">
        <v>83</v>
      </c>
      <c r="U32" s="1">
        <v>80</v>
      </c>
      <c r="V32" s="1">
        <v>84</v>
      </c>
      <c r="W32" s="1">
        <f t="shared" si="11"/>
        <v>84</v>
      </c>
      <c r="X32" s="1"/>
      <c r="Y32" s="1"/>
      <c r="Z32" s="1"/>
      <c r="AA32" s="1"/>
      <c r="AB32" s="1"/>
      <c r="AC32" s="1"/>
      <c r="AD32" s="1"/>
      <c r="AE32" s="18"/>
      <c r="AF32" s="1">
        <v>79</v>
      </c>
      <c r="AG32" s="1">
        <f t="shared" si="12"/>
        <v>85</v>
      </c>
      <c r="AH32" s="1">
        <f t="shared" si="13"/>
        <v>85</v>
      </c>
      <c r="AI32" s="1">
        <f t="shared" si="14"/>
        <v>86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47403</v>
      </c>
      <c r="C33" s="19" t="s">
        <v>247</v>
      </c>
      <c r="D33" s="18"/>
      <c r="E33" s="19">
        <f t="shared" si="0"/>
        <v>86</v>
      </c>
      <c r="F33" s="19" t="str">
        <f t="shared" si="1"/>
        <v>A</v>
      </c>
      <c r="G33" s="19">
        <f>IF((COUNTA(T12:AC12)&gt;0),(ROUND((AVERAGE(T33:AD33)),0)),"")</f>
        <v>86</v>
      </c>
      <c r="H33" s="19" t="str">
        <f t="shared" si="2"/>
        <v>A</v>
      </c>
      <c r="I33" s="35">
        <v>1</v>
      </c>
      <c r="J33" s="19" t="str">
        <f t="shared" si="3"/>
        <v>Memiliki kemampuan dalam mangidentifikasi tembang pangkur, menganalisis unsur pembangun cerkak, menyajikan pawarta, mendiskripsikan rumah adat jawa dan menulis Aksara Jawa.</v>
      </c>
      <c r="K33" s="19">
        <f t="shared" si="4"/>
        <v>86.25</v>
      </c>
      <c r="L33" s="19" t="str">
        <f t="shared" si="5"/>
        <v>A</v>
      </c>
      <c r="M33" s="19">
        <f t="shared" si="6"/>
        <v>86.25</v>
      </c>
      <c r="N33" s="19" t="str">
        <f t="shared" si="7"/>
        <v>A</v>
      </c>
      <c r="O33" s="35">
        <v>1</v>
      </c>
      <c r="P33" s="19" t="str">
        <f t="shared" si="8"/>
        <v>sangat trampil dalam mangidentifikasi tembang pangkur, menganalisis unsur pembangun cerkak, menyajikan pawarta, mendiskripsikan rumah adat jawa dan menulis Aksara Jawa.</v>
      </c>
      <c r="Q33" s="19" t="str">
        <f t="shared" si="9"/>
        <v>B</v>
      </c>
      <c r="R33" s="19" t="str">
        <f t="shared" si="10"/>
        <v>B</v>
      </c>
      <c r="S33" s="18"/>
      <c r="T33" s="1">
        <v>90</v>
      </c>
      <c r="U33" s="1">
        <v>84</v>
      </c>
      <c r="V33" s="1">
        <v>78</v>
      </c>
      <c r="W33" s="1">
        <f t="shared" si="11"/>
        <v>91</v>
      </c>
      <c r="X33" s="1"/>
      <c r="Y33" s="1"/>
      <c r="Z33" s="1"/>
      <c r="AA33" s="1"/>
      <c r="AB33" s="1"/>
      <c r="AC33" s="1"/>
      <c r="AD33" s="1"/>
      <c r="AE33" s="18"/>
      <c r="AF33" s="1">
        <v>74</v>
      </c>
      <c r="AG33" s="1">
        <f t="shared" si="12"/>
        <v>89</v>
      </c>
      <c r="AH33" s="1">
        <f t="shared" si="13"/>
        <v>92</v>
      </c>
      <c r="AI33" s="1">
        <f t="shared" si="14"/>
        <v>90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47419</v>
      </c>
      <c r="C34" s="19" t="s">
        <v>248</v>
      </c>
      <c r="D34" s="18"/>
      <c r="E34" s="19">
        <f t="shared" si="0"/>
        <v>86</v>
      </c>
      <c r="F34" s="19" t="str">
        <f t="shared" si="1"/>
        <v>A</v>
      </c>
      <c r="G34" s="19">
        <f>IF((COUNTA(T12:AC12)&gt;0),(ROUND((AVERAGE(T34:AD34)),0)),"")</f>
        <v>86</v>
      </c>
      <c r="H34" s="19" t="str">
        <f t="shared" si="2"/>
        <v>A</v>
      </c>
      <c r="I34" s="35">
        <v>1</v>
      </c>
      <c r="J34" s="19" t="str">
        <f t="shared" si="3"/>
        <v>Memiliki kemampuan dalam mangidentifikasi tembang pangkur, menganalisis unsur pembangun cerkak, menyajikan pawarta, mendiskripsikan rumah adat jawa dan menulis Aksara Jawa.</v>
      </c>
      <c r="K34" s="19">
        <f t="shared" si="4"/>
        <v>89</v>
      </c>
      <c r="L34" s="19" t="str">
        <f t="shared" si="5"/>
        <v>A</v>
      </c>
      <c r="M34" s="19">
        <f t="shared" si="6"/>
        <v>89</v>
      </c>
      <c r="N34" s="19" t="str">
        <f t="shared" si="7"/>
        <v>A</v>
      </c>
      <c r="O34" s="35">
        <v>1</v>
      </c>
      <c r="P34" s="19" t="str">
        <f t="shared" si="8"/>
        <v>sangat trampil dalam mangidentifikasi tembang pangkur, menganalisis unsur pembangun cerkak, menyajikan pawarta, mendiskripsikan rumah adat jawa dan menulis Aksara Jawa.</v>
      </c>
      <c r="Q34" s="19" t="str">
        <f t="shared" si="9"/>
        <v>B</v>
      </c>
      <c r="R34" s="19" t="str">
        <f t="shared" si="10"/>
        <v>B</v>
      </c>
      <c r="S34" s="18"/>
      <c r="T34" s="1">
        <v>86</v>
      </c>
      <c r="U34" s="1">
        <v>89</v>
      </c>
      <c r="V34" s="1">
        <v>83</v>
      </c>
      <c r="W34" s="1">
        <f t="shared" si="11"/>
        <v>87</v>
      </c>
      <c r="X34" s="1"/>
      <c r="Y34" s="1"/>
      <c r="Z34" s="1"/>
      <c r="AA34" s="1"/>
      <c r="AB34" s="1"/>
      <c r="AC34" s="1"/>
      <c r="AD34" s="1"/>
      <c r="AE34" s="18"/>
      <c r="AF34" s="1">
        <v>79</v>
      </c>
      <c r="AG34" s="1">
        <f t="shared" si="12"/>
        <v>94</v>
      </c>
      <c r="AH34" s="1">
        <f t="shared" si="13"/>
        <v>88</v>
      </c>
      <c r="AI34" s="1">
        <f t="shared" si="14"/>
        <v>95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47435</v>
      </c>
      <c r="C35" s="19" t="s">
        <v>249</v>
      </c>
      <c r="D35" s="18"/>
      <c r="E35" s="19">
        <f t="shared" si="0"/>
        <v>86</v>
      </c>
      <c r="F35" s="19" t="str">
        <f t="shared" si="1"/>
        <v>A</v>
      </c>
      <c r="G35" s="19">
        <f>IF((COUNTA(T12:AC12)&gt;0),(ROUND((AVERAGE(T35:AD35)),0)),"")</f>
        <v>86</v>
      </c>
      <c r="H35" s="19" t="str">
        <f t="shared" si="2"/>
        <v>A</v>
      </c>
      <c r="I35" s="35">
        <v>1</v>
      </c>
      <c r="J35" s="19" t="str">
        <f t="shared" si="3"/>
        <v>Memiliki kemampuan dalam mangidentifikasi tembang pangkur, menganalisis unsur pembangun cerkak, menyajikan pawarta, mendiskripsikan rumah adat jawa dan menulis Aksara Jawa.</v>
      </c>
      <c r="K35" s="19">
        <f t="shared" si="4"/>
        <v>87</v>
      </c>
      <c r="L35" s="19" t="str">
        <f t="shared" si="5"/>
        <v>A</v>
      </c>
      <c r="M35" s="19">
        <f t="shared" si="6"/>
        <v>87</v>
      </c>
      <c r="N35" s="19" t="str">
        <f t="shared" si="7"/>
        <v>A</v>
      </c>
      <c r="O35" s="35">
        <v>1</v>
      </c>
      <c r="P35" s="19" t="str">
        <f t="shared" si="8"/>
        <v>sangat trampil dalam mangidentifikasi tembang pangkur, menganalisis unsur pembangun cerkak, menyajikan pawarta, mendiskripsikan rumah adat jawa dan menulis Aksara Jawa.</v>
      </c>
      <c r="Q35" s="19" t="str">
        <f t="shared" si="9"/>
        <v>B</v>
      </c>
      <c r="R35" s="19" t="str">
        <f t="shared" si="10"/>
        <v>B</v>
      </c>
      <c r="S35" s="18"/>
      <c r="T35" s="1">
        <v>85</v>
      </c>
      <c r="U35" s="1">
        <v>86</v>
      </c>
      <c r="V35" s="1">
        <v>85</v>
      </c>
      <c r="W35" s="1">
        <f t="shared" si="11"/>
        <v>86</v>
      </c>
      <c r="X35" s="1"/>
      <c r="Y35" s="1"/>
      <c r="Z35" s="1"/>
      <c r="AA35" s="1"/>
      <c r="AB35" s="1"/>
      <c r="AC35" s="1"/>
      <c r="AD35" s="1"/>
      <c r="AE35" s="18"/>
      <c r="AF35" s="1">
        <v>78</v>
      </c>
      <c r="AG35" s="1">
        <f t="shared" si="12"/>
        <v>91</v>
      </c>
      <c r="AH35" s="1">
        <f t="shared" si="13"/>
        <v>87</v>
      </c>
      <c r="AI35" s="1">
        <f t="shared" si="14"/>
        <v>92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47451</v>
      </c>
      <c r="C36" s="19" t="s">
        <v>250</v>
      </c>
      <c r="D36" s="18"/>
      <c r="E36" s="19">
        <f t="shared" si="0"/>
        <v>86</v>
      </c>
      <c r="F36" s="19" t="str">
        <f t="shared" si="1"/>
        <v>A</v>
      </c>
      <c r="G36" s="19">
        <f>IF((COUNTA(T12:AC12)&gt;0),(ROUND((AVERAGE(T36:AD36)),0)),"")</f>
        <v>86</v>
      </c>
      <c r="H36" s="19" t="str">
        <f t="shared" si="2"/>
        <v>A</v>
      </c>
      <c r="I36" s="35">
        <v>1</v>
      </c>
      <c r="J36" s="19" t="str">
        <f t="shared" si="3"/>
        <v>Memiliki kemampuan dalam mangidentifikasi tembang pangkur, menganalisis unsur pembangun cerkak, menyajikan pawarta, mendiskripsikan rumah adat jawa dan menulis Aksara Jawa.</v>
      </c>
      <c r="K36" s="19">
        <f t="shared" si="4"/>
        <v>88.5</v>
      </c>
      <c r="L36" s="19" t="str">
        <f t="shared" si="5"/>
        <v>A</v>
      </c>
      <c r="M36" s="19">
        <f t="shared" si="6"/>
        <v>88.5</v>
      </c>
      <c r="N36" s="19" t="str">
        <f t="shared" si="7"/>
        <v>A</v>
      </c>
      <c r="O36" s="35">
        <v>1</v>
      </c>
      <c r="P36" s="19" t="str">
        <f t="shared" si="8"/>
        <v>sangat trampil dalam mangidentifikasi tembang pangkur, menganalisis unsur pembangun cerkak, menyajikan pawarta, mendiskripsikan rumah adat jawa dan menulis Aksara Jawa.</v>
      </c>
      <c r="Q36" s="19" t="str">
        <f t="shared" si="9"/>
        <v>B</v>
      </c>
      <c r="R36" s="19" t="str">
        <f t="shared" si="10"/>
        <v>B</v>
      </c>
      <c r="S36" s="18"/>
      <c r="T36" s="1">
        <v>86</v>
      </c>
      <c r="U36" s="1">
        <v>88</v>
      </c>
      <c r="V36" s="1">
        <v>84</v>
      </c>
      <c r="W36" s="1">
        <f t="shared" si="11"/>
        <v>87</v>
      </c>
      <c r="X36" s="1"/>
      <c r="Y36" s="1"/>
      <c r="Z36" s="1"/>
      <c r="AA36" s="1"/>
      <c r="AB36" s="1"/>
      <c r="AC36" s="1"/>
      <c r="AD36" s="1"/>
      <c r="AE36" s="18"/>
      <c r="AF36" s="1">
        <v>79</v>
      </c>
      <c r="AG36" s="1">
        <f t="shared" si="12"/>
        <v>93</v>
      </c>
      <c r="AH36" s="1">
        <f t="shared" si="13"/>
        <v>88</v>
      </c>
      <c r="AI36" s="1">
        <f t="shared" si="14"/>
        <v>94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47467</v>
      </c>
      <c r="C37" s="19" t="s">
        <v>251</v>
      </c>
      <c r="D37" s="18"/>
      <c r="E37" s="19">
        <f t="shared" si="0"/>
        <v>80</v>
      </c>
      <c r="F37" s="19" t="str">
        <f t="shared" si="1"/>
        <v>B</v>
      </c>
      <c r="G37" s="19">
        <f>IF((COUNTA(T12:AC12)&gt;0),(ROUND((AVERAGE(T37:AD37)),0)),"")</f>
        <v>80</v>
      </c>
      <c r="H37" s="19" t="str">
        <f t="shared" si="2"/>
        <v>B</v>
      </c>
      <c r="I37" s="35">
        <v>2</v>
      </c>
      <c r="J37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37" s="19">
        <f t="shared" si="4"/>
        <v>86</v>
      </c>
      <c r="L37" s="19" t="str">
        <f t="shared" si="5"/>
        <v>A</v>
      </c>
      <c r="M37" s="19">
        <f t="shared" si="6"/>
        <v>86</v>
      </c>
      <c r="N37" s="19" t="str">
        <f t="shared" si="7"/>
        <v>A</v>
      </c>
      <c r="O37" s="35">
        <v>1</v>
      </c>
      <c r="P37" s="19" t="str">
        <f t="shared" si="8"/>
        <v>sangat trampil dalam mangidentifikasi tembang pangkur, menganalisis unsur pembangun cerkak, menyajikan pawarta, mendiskripsikan rumah adat jawa dan menulis Aksara Jawa.</v>
      </c>
      <c r="Q37" s="19" t="str">
        <f t="shared" si="9"/>
        <v>B</v>
      </c>
      <c r="R37" s="19" t="str">
        <f t="shared" si="10"/>
        <v>B</v>
      </c>
      <c r="S37" s="18"/>
      <c r="T37" s="1">
        <v>86</v>
      </c>
      <c r="U37" s="1">
        <v>78</v>
      </c>
      <c r="V37" s="1">
        <v>70</v>
      </c>
      <c r="W37" s="1">
        <f t="shared" si="11"/>
        <v>87</v>
      </c>
      <c r="X37" s="1"/>
      <c r="Y37" s="1"/>
      <c r="Z37" s="1"/>
      <c r="AA37" s="1"/>
      <c r="AB37" s="1"/>
      <c r="AC37" s="1"/>
      <c r="AD37" s="1"/>
      <c r="AE37" s="18"/>
      <c r="AF37" s="1">
        <v>89</v>
      </c>
      <c r="AG37" s="1">
        <f t="shared" si="12"/>
        <v>83</v>
      </c>
      <c r="AH37" s="1">
        <f t="shared" si="13"/>
        <v>88</v>
      </c>
      <c r="AI37" s="1">
        <f t="shared" si="14"/>
        <v>84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47483</v>
      </c>
      <c r="C38" s="19" t="s">
        <v>252</v>
      </c>
      <c r="D38" s="18"/>
      <c r="E38" s="19">
        <f t="shared" si="0"/>
        <v>89</v>
      </c>
      <c r="F38" s="19" t="str">
        <f t="shared" si="1"/>
        <v>A</v>
      </c>
      <c r="G38" s="19">
        <f>IF((COUNTA(T12:AC12)&gt;0),(ROUND((AVERAGE(T38:AD38)),0)),"")</f>
        <v>89</v>
      </c>
      <c r="H38" s="19" t="str">
        <f t="shared" si="2"/>
        <v>A</v>
      </c>
      <c r="I38" s="35">
        <v>1</v>
      </c>
      <c r="J38" s="19" t="str">
        <f t="shared" si="3"/>
        <v>Memiliki kemampuan dalam mangidentifikasi tembang pangkur, menganalisis unsur pembangun cerkak, menyajikan pawarta, mendiskripsikan rumah adat jawa dan menulis Aksara Jawa.</v>
      </c>
      <c r="K38" s="19">
        <f t="shared" si="4"/>
        <v>87.25</v>
      </c>
      <c r="L38" s="19" t="str">
        <f t="shared" si="5"/>
        <v>A</v>
      </c>
      <c r="M38" s="19">
        <f t="shared" si="6"/>
        <v>87.25</v>
      </c>
      <c r="N38" s="19" t="str">
        <f t="shared" si="7"/>
        <v>A</v>
      </c>
      <c r="O38" s="35">
        <v>1</v>
      </c>
      <c r="P38" s="19" t="str">
        <f t="shared" si="8"/>
        <v>sangat trampil dalam mangidentifikasi tembang pangkur, menganalisis unsur pembangun cerkak, menyajikan pawarta, mendiskripsikan rumah adat jawa dan menulis Aksara Jawa.</v>
      </c>
      <c r="Q38" s="19" t="str">
        <f t="shared" si="9"/>
        <v>B</v>
      </c>
      <c r="R38" s="19" t="str">
        <f t="shared" si="10"/>
        <v>B</v>
      </c>
      <c r="S38" s="18"/>
      <c r="T38" s="1">
        <v>87</v>
      </c>
      <c r="U38" s="1">
        <v>96</v>
      </c>
      <c r="V38" s="1">
        <v>83</v>
      </c>
      <c r="W38" s="1">
        <f t="shared" si="11"/>
        <v>88</v>
      </c>
      <c r="X38" s="1"/>
      <c r="Y38" s="1"/>
      <c r="Z38" s="1"/>
      <c r="AA38" s="1"/>
      <c r="AB38" s="1"/>
      <c r="AC38" s="1"/>
      <c r="AD38" s="1"/>
      <c r="AE38" s="18"/>
      <c r="AF38" s="1">
        <v>79</v>
      </c>
      <c r="AG38" s="1">
        <v>90</v>
      </c>
      <c r="AH38" s="1">
        <f t="shared" si="13"/>
        <v>89</v>
      </c>
      <c r="AI38" s="1">
        <f t="shared" si="14"/>
        <v>91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47499</v>
      </c>
      <c r="C39" s="19" t="s">
        <v>253</v>
      </c>
      <c r="D39" s="18"/>
      <c r="E39" s="19">
        <f t="shared" si="0"/>
        <v>87</v>
      </c>
      <c r="F39" s="19" t="str">
        <f t="shared" si="1"/>
        <v>A</v>
      </c>
      <c r="G39" s="19">
        <f>IF((COUNTA(T12:AC12)&gt;0),(ROUND((AVERAGE(T39:AD39)),0)),"")</f>
        <v>87</v>
      </c>
      <c r="H39" s="19" t="str">
        <f t="shared" si="2"/>
        <v>A</v>
      </c>
      <c r="I39" s="35">
        <v>1</v>
      </c>
      <c r="J39" s="19" t="str">
        <f t="shared" si="3"/>
        <v>Memiliki kemampuan dalam mangidentifikasi tembang pangkur, menganalisis unsur pembangun cerkak, menyajikan pawarta, mendiskripsikan rumah adat jawa dan menulis Aksara Jawa.</v>
      </c>
      <c r="K39" s="19">
        <f t="shared" si="4"/>
        <v>86</v>
      </c>
      <c r="L39" s="19" t="str">
        <f t="shared" si="5"/>
        <v>A</v>
      </c>
      <c r="M39" s="19">
        <f t="shared" si="6"/>
        <v>86</v>
      </c>
      <c r="N39" s="19" t="str">
        <f t="shared" si="7"/>
        <v>A</v>
      </c>
      <c r="O39" s="35">
        <v>1</v>
      </c>
      <c r="P39" s="19" t="str">
        <f t="shared" si="8"/>
        <v>sangat trampil dalam mangidentifikasi tembang pangkur, menganalisis unsur pembangun cerkak, menyajikan pawarta, mendiskripsikan rumah adat jawa dan menulis Aksara Jawa.</v>
      </c>
      <c r="Q39" s="19" t="str">
        <f t="shared" si="9"/>
        <v>B</v>
      </c>
      <c r="R39" s="19" t="str">
        <f t="shared" si="10"/>
        <v>B</v>
      </c>
      <c r="S39" s="18"/>
      <c r="T39" s="1">
        <v>84</v>
      </c>
      <c r="U39" s="1">
        <v>95</v>
      </c>
      <c r="V39" s="1">
        <v>83</v>
      </c>
      <c r="W39" s="1">
        <f t="shared" si="11"/>
        <v>85</v>
      </c>
      <c r="X39" s="1"/>
      <c r="Y39" s="1"/>
      <c r="Z39" s="1"/>
      <c r="AA39" s="1"/>
      <c r="AB39" s="1"/>
      <c r="AC39" s="1"/>
      <c r="AD39" s="1"/>
      <c r="AE39" s="18"/>
      <c r="AF39" s="1">
        <v>79</v>
      </c>
      <c r="AG39" s="1">
        <v>89</v>
      </c>
      <c r="AH39" s="1">
        <f t="shared" si="13"/>
        <v>86</v>
      </c>
      <c r="AI39" s="1">
        <f t="shared" si="14"/>
        <v>90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47515</v>
      </c>
      <c r="C40" s="19" t="s">
        <v>254</v>
      </c>
      <c r="D40" s="18"/>
      <c r="E40" s="19">
        <f t="shared" si="0"/>
        <v>83</v>
      </c>
      <c r="F40" s="19" t="str">
        <f t="shared" si="1"/>
        <v>B</v>
      </c>
      <c r="G40" s="19">
        <f>IF((COUNTA(T12:AC12)&gt;0),(ROUND((AVERAGE(T40:AD40)),0)),"")</f>
        <v>83</v>
      </c>
      <c r="H40" s="19" t="str">
        <f t="shared" si="2"/>
        <v>B</v>
      </c>
      <c r="I40" s="35">
        <v>2</v>
      </c>
      <c r="J40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40" s="19">
        <f t="shared" si="4"/>
        <v>86.75</v>
      </c>
      <c r="L40" s="19" t="str">
        <f t="shared" si="5"/>
        <v>A</v>
      </c>
      <c r="M40" s="19">
        <f t="shared" si="6"/>
        <v>86.75</v>
      </c>
      <c r="N40" s="19" t="str">
        <f t="shared" si="7"/>
        <v>A</v>
      </c>
      <c r="O40" s="35">
        <v>1</v>
      </c>
      <c r="P40" s="19" t="str">
        <f t="shared" si="8"/>
        <v>sangat trampil dalam mangidentifikasi tembang pangkur, menganalisis unsur pembangun cerkak, menyajikan pawarta, mendiskripsikan rumah adat jawa dan menulis Aksara Jawa.</v>
      </c>
      <c r="Q40" s="19" t="str">
        <f t="shared" si="9"/>
        <v>B</v>
      </c>
      <c r="R40" s="19" t="str">
        <f t="shared" si="10"/>
        <v>B</v>
      </c>
      <c r="S40" s="18"/>
      <c r="T40" s="1">
        <v>85</v>
      </c>
      <c r="U40" s="1">
        <v>85</v>
      </c>
      <c r="V40" s="1">
        <v>76</v>
      </c>
      <c r="W40" s="1">
        <f t="shared" si="11"/>
        <v>86</v>
      </c>
      <c r="X40" s="1"/>
      <c r="Y40" s="1"/>
      <c r="Z40" s="1"/>
      <c r="AA40" s="1"/>
      <c r="AB40" s="1"/>
      <c r="AC40" s="1"/>
      <c r="AD40" s="1"/>
      <c r="AE40" s="18"/>
      <c r="AF40" s="1">
        <v>79</v>
      </c>
      <c r="AG40" s="1">
        <f t="shared" si="12"/>
        <v>90</v>
      </c>
      <c r="AH40" s="1">
        <f t="shared" si="13"/>
        <v>87</v>
      </c>
      <c r="AI40" s="1">
        <f t="shared" si="14"/>
        <v>91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47531</v>
      </c>
      <c r="C41" s="19" t="s">
        <v>255</v>
      </c>
      <c r="D41" s="18"/>
      <c r="E41" s="19">
        <f t="shared" si="0"/>
        <v>83</v>
      </c>
      <c r="F41" s="19" t="str">
        <f t="shared" si="1"/>
        <v>B</v>
      </c>
      <c r="G41" s="19">
        <f>IF((COUNTA(T12:AC12)&gt;0),(ROUND((AVERAGE(T41:AD41)),0)),"")</f>
        <v>83</v>
      </c>
      <c r="H41" s="19" t="str">
        <f t="shared" si="2"/>
        <v>B</v>
      </c>
      <c r="I41" s="35">
        <v>2</v>
      </c>
      <c r="J41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41" s="19">
        <f t="shared" si="4"/>
        <v>87.75</v>
      </c>
      <c r="L41" s="19" t="str">
        <f t="shared" si="5"/>
        <v>A</v>
      </c>
      <c r="M41" s="19">
        <f t="shared" si="6"/>
        <v>87.75</v>
      </c>
      <c r="N41" s="19" t="str">
        <f t="shared" si="7"/>
        <v>A</v>
      </c>
      <c r="O41" s="35">
        <v>1</v>
      </c>
      <c r="P41" s="19" t="str">
        <f t="shared" si="8"/>
        <v>sangat trampil dalam mangidentifikasi tembang pangkur, menganalisis unsur pembangun cerkak, menyajikan pawarta, mendiskripsikan rumah adat jawa dan menulis Aksara Jawa.</v>
      </c>
      <c r="Q41" s="19" t="str">
        <f t="shared" si="9"/>
        <v>B</v>
      </c>
      <c r="R41" s="19" t="str">
        <f t="shared" si="10"/>
        <v>B</v>
      </c>
      <c r="S41" s="18"/>
      <c r="T41" s="1">
        <v>80</v>
      </c>
      <c r="U41" s="1">
        <v>90</v>
      </c>
      <c r="V41" s="1">
        <v>80</v>
      </c>
      <c r="W41" s="1">
        <f t="shared" si="11"/>
        <v>81</v>
      </c>
      <c r="X41" s="1"/>
      <c r="Y41" s="1"/>
      <c r="Z41" s="1"/>
      <c r="AA41" s="1"/>
      <c r="AB41" s="1"/>
      <c r="AC41" s="1"/>
      <c r="AD41" s="1"/>
      <c r="AE41" s="18"/>
      <c r="AF41" s="1">
        <v>78</v>
      </c>
      <c r="AG41" s="1">
        <f t="shared" si="12"/>
        <v>95</v>
      </c>
      <c r="AH41" s="1">
        <f t="shared" si="13"/>
        <v>82</v>
      </c>
      <c r="AI41" s="1">
        <f t="shared" si="14"/>
        <v>96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47547</v>
      </c>
      <c r="C42" s="19" t="s">
        <v>256</v>
      </c>
      <c r="D42" s="18"/>
      <c r="E42" s="19">
        <f t="shared" si="0"/>
        <v>78</v>
      </c>
      <c r="F42" s="19" t="str">
        <f t="shared" si="1"/>
        <v>B</v>
      </c>
      <c r="G42" s="19">
        <f>IF((COUNTA(T12:AC12)&gt;0),(ROUND((AVERAGE(T42:AD42)),0)),"")</f>
        <v>78</v>
      </c>
      <c r="H42" s="19" t="str">
        <f t="shared" si="2"/>
        <v>B</v>
      </c>
      <c r="I42" s="35">
        <v>2</v>
      </c>
      <c r="J42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42" s="19">
        <f t="shared" si="4"/>
        <v>80.5</v>
      </c>
      <c r="L42" s="19" t="str">
        <f t="shared" si="5"/>
        <v>B</v>
      </c>
      <c r="M42" s="19">
        <f t="shared" si="6"/>
        <v>80.5</v>
      </c>
      <c r="N42" s="19" t="str">
        <f t="shared" si="7"/>
        <v>B</v>
      </c>
      <c r="O42" s="35">
        <v>2</v>
      </c>
      <c r="P42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42" s="19" t="str">
        <f t="shared" si="9"/>
        <v>B</v>
      </c>
      <c r="R42" s="19" t="str">
        <f t="shared" si="10"/>
        <v>B</v>
      </c>
      <c r="S42" s="18"/>
      <c r="T42" s="1">
        <v>86</v>
      </c>
      <c r="U42" s="1">
        <v>70</v>
      </c>
      <c r="V42" s="1">
        <v>70</v>
      </c>
      <c r="W42" s="1">
        <f t="shared" si="11"/>
        <v>87</v>
      </c>
      <c r="X42" s="1"/>
      <c r="Y42" s="1"/>
      <c r="Z42" s="1"/>
      <c r="AA42" s="1"/>
      <c r="AB42" s="1"/>
      <c r="AC42" s="1"/>
      <c r="AD42" s="1"/>
      <c r="AE42" s="18"/>
      <c r="AF42" s="1">
        <v>83</v>
      </c>
      <c r="AG42" s="1">
        <f t="shared" si="12"/>
        <v>75</v>
      </c>
      <c r="AH42" s="1">
        <f t="shared" si="13"/>
        <v>88</v>
      </c>
      <c r="AI42" s="1">
        <f t="shared" si="14"/>
        <v>76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47563</v>
      </c>
      <c r="C43" s="19" t="s">
        <v>257</v>
      </c>
      <c r="D43" s="18"/>
      <c r="E43" s="19">
        <f t="shared" si="0"/>
        <v>82</v>
      </c>
      <c r="F43" s="19" t="str">
        <f t="shared" si="1"/>
        <v>B</v>
      </c>
      <c r="G43" s="19">
        <f>IF((COUNTA(T12:AC12)&gt;0),(ROUND((AVERAGE(T43:AD43)),0)),"")</f>
        <v>82</v>
      </c>
      <c r="H43" s="19" t="str">
        <f t="shared" si="2"/>
        <v>B</v>
      </c>
      <c r="I43" s="35">
        <v>2</v>
      </c>
      <c r="J43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43" s="19">
        <f t="shared" si="4"/>
        <v>85.5</v>
      </c>
      <c r="L43" s="19" t="str">
        <f t="shared" si="5"/>
        <v>A</v>
      </c>
      <c r="M43" s="19">
        <f t="shared" si="6"/>
        <v>85.5</v>
      </c>
      <c r="N43" s="19" t="str">
        <f t="shared" si="7"/>
        <v>A</v>
      </c>
      <c r="O43" s="35">
        <v>1</v>
      </c>
      <c r="P43" s="19" t="str">
        <f t="shared" si="8"/>
        <v>sangat trampil dalam mangidentifikasi tembang pangkur, menganalisis unsur pembangun cerkak, menyajikan pawarta, mendiskripsikan rumah adat jawa dan menulis Aksara Jawa.</v>
      </c>
      <c r="Q43" s="19" t="str">
        <f t="shared" si="9"/>
        <v>B</v>
      </c>
      <c r="R43" s="19" t="str">
        <f t="shared" si="10"/>
        <v>B</v>
      </c>
      <c r="S43" s="18"/>
      <c r="T43" s="1">
        <v>78</v>
      </c>
      <c r="U43" s="1">
        <v>87</v>
      </c>
      <c r="V43" s="1">
        <v>83</v>
      </c>
      <c r="W43" s="1">
        <f t="shared" si="11"/>
        <v>79</v>
      </c>
      <c r="X43" s="1"/>
      <c r="Y43" s="1"/>
      <c r="Z43" s="1"/>
      <c r="AA43" s="1"/>
      <c r="AB43" s="1"/>
      <c r="AC43" s="1"/>
      <c r="AD43" s="1"/>
      <c r="AE43" s="18"/>
      <c r="AF43" s="1">
        <v>77</v>
      </c>
      <c r="AG43" s="1">
        <f t="shared" si="12"/>
        <v>92</v>
      </c>
      <c r="AH43" s="1">
        <f t="shared" si="13"/>
        <v>80</v>
      </c>
      <c r="AI43" s="1">
        <f t="shared" si="14"/>
        <v>93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47579</v>
      </c>
      <c r="C44" s="19" t="s">
        <v>258</v>
      </c>
      <c r="D44" s="18"/>
      <c r="E44" s="19">
        <f t="shared" si="0"/>
        <v>86</v>
      </c>
      <c r="F44" s="19" t="str">
        <f t="shared" si="1"/>
        <v>A</v>
      </c>
      <c r="G44" s="19">
        <f>IF((COUNTA(T12:AC12)&gt;0),(ROUND((AVERAGE(T44:AD44)),0)),"")</f>
        <v>86</v>
      </c>
      <c r="H44" s="19" t="str">
        <f t="shared" si="2"/>
        <v>A</v>
      </c>
      <c r="I44" s="35">
        <v>1</v>
      </c>
      <c r="J44" s="19" t="str">
        <f t="shared" si="3"/>
        <v>Memiliki kemampuan dalam mangidentifikasi tembang pangkur, menganalisis unsur pembangun cerkak, menyajikan pawarta, mendiskripsikan rumah adat jawa dan menulis Aksara Jawa.</v>
      </c>
      <c r="K44" s="19">
        <f t="shared" si="4"/>
        <v>87.75</v>
      </c>
      <c r="L44" s="19" t="str">
        <f t="shared" si="5"/>
        <v>A</v>
      </c>
      <c r="M44" s="19">
        <f t="shared" si="6"/>
        <v>87.75</v>
      </c>
      <c r="N44" s="19" t="str">
        <f t="shared" si="7"/>
        <v>A</v>
      </c>
      <c r="O44" s="35">
        <v>1</v>
      </c>
      <c r="P44" s="19" t="str">
        <f t="shared" si="8"/>
        <v>sangat trampil dalam mangidentifikasi tembang pangkur, menganalisis unsur pembangun cerkak, menyajikan pawarta, mendiskripsikan rumah adat jawa dan menulis Aksara Jawa.</v>
      </c>
      <c r="Q44" s="19" t="str">
        <f t="shared" si="9"/>
        <v>B</v>
      </c>
      <c r="R44" s="19" t="str">
        <f t="shared" si="10"/>
        <v>B</v>
      </c>
      <c r="S44" s="18"/>
      <c r="T44" s="1">
        <v>86</v>
      </c>
      <c r="U44" s="1">
        <v>88</v>
      </c>
      <c r="V44" s="1">
        <v>83</v>
      </c>
      <c r="W44" s="1">
        <f t="shared" si="11"/>
        <v>87</v>
      </c>
      <c r="X44" s="1"/>
      <c r="Y44" s="1"/>
      <c r="Z44" s="1"/>
      <c r="AA44" s="1"/>
      <c r="AB44" s="1"/>
      <c r="AC44" s="1"/>
      <c r="AD44" s="1"/>
      <c r="AE44" s="18"/>
      <c r="AF44" s="1">
        <v>76</v>
      </c>
      <c r="AG44" s="1">
        <f t="shared" si="12"/>
        <v>93</v>
      </c>
      <c r="AH44" s="1">
        <f t="shared" si="13"/>
        <v>88</v>
      </c>
      <c r="AI44" s="1">
        <f t="shared" si="14"/>
        <v>94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47595</v>
      </c>
      <c r="C45" s="19" t="s">
        <v>259</v>
      </c>
      <c r="D45" s="18"/>
      <c r="E45" s="19">
        <f t="shared" si="0"/>
        <v>85</v>
      </c>
      <c r="F45" s="19" t="str">
        <f t="shared" si="1"/>
        <v>A</v>
      </c>
      <c r="G45" s="19">
        <f>IF((COUNTA(T12:AC12)&gt;0),(ROUND((AVERAGE(T45:AD45)),0)),"")</f>
        <v>85</v>
      </c>
      <c r="H45" s="19" t="str">
        <f t="shared" si="2"/>
        <v>A</v>
      </c>
      <c r="I45" s="35">
        <v>1</v>
      </c>
      <c r="J45" s="19" t="str">
        <f t="shared" si="3"/>
        <v>Memiliki kemampuan dalam mangidentifikasi tembang pangkur, menganalisis unsur pembangun cerkak, menyajikan pawarta, mendiskripsikan rumah adat jawa dan menulis Aksara Jawa.</v>
      </c>
      <c r="K45" s="19">
        <f t="shared" si="4"/>
        <v>89</v>
      </c>
      <c r="L45" s="19" t="str">
        <f t="shared" si="5"/>
        <v>A</v>
      </c>
      <c r="M45" s="19">
        <f t="shared" si="6"/>
        <v>89</v>
      </c>
      <c r="N45" s="19" t="str">
        <f t="shared" si="7"/>
        <v>A</v>
      </c>
      <c r="O45" s="35">
        <v>1</v>
      </c>
      <c r="P45" s="19" t="str">
        <f t="shared" si="8"/>
        <v>sangat trampil dalam mangidentifikasi tembang pangkur, menganalisis unsur pembangun cerkak, menyajikan pawarta, mendiskripsikan rumah adat jawa dan menulis Aksara Jawa.</v>
      </c>
      <c r="Q45" s="19" t="str">
        <f t="shared" si="9"/>
        <v>B</v>
      </c>
      <c r="R45" s="19" t="str">
        <f t="shared" si="10"/>
        <v>B</v>
      </c>
      <c r="S45" s="18"/>
      <c r="T45" s="1">
        <v>86</v>
      </c>
      <c r="U45" s="1">
        <v>89</v>
      </c>
      <c r="V45" s="1">
        <v>76</v>
      </c>
      <c r="W45" s="1">
        <f t="shared" si="11"/>
        <v>87</v>
      </c>
      <c r="X45" s="1"/>
      <c r="Y45" s="1"/>
      <c r="Z45" s="1"/>
      <c r="AA45" s="1"/>
      <c r="AB45" s="1"/>
      <c r="AC45" s="1"/>
      <c r="AD45" s="1"/>
      <c r="AE45" s="18"/>
      <c r="AF45" s="1">
        <v>79</v>
      </c>
      <c r="AG45" s="1">
        <f t="shared" si="12"/>
        <v>94</v>
      </c>
      <c r="AH45" s="1">
        <f t="shared" si="13"/>
        <v>88</v>
      </c>
      <c r="AI45" s="1">
        <f t="shared" si="14"/>
        <v>95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47611</v>
      </c>
      <c r="C46" s="19" t="s">
        <v>260</v>
      </c>
      <c r="D46" s="18"/>
      <c r="E46" s="19">
        <f t="shared" si="0"/>
        <v>81</v>
      </c>
      <c r="F46" s="19" t="str">
        <f t="shared" si="1"/>
        <v>B</v>
      </c>
      <c r="G46" s="19">
        <f>IF((COUNTA(T12:AC12)&gt;0),(ROUND((AVERAGE(T46:AD46)),0)),"")</f>
        <v>81</v>
      </c>
      <c r="H46" s="19" t="str">
        <f t="shared" si="2"/>
        <v>B</v>
      </c>
      <c r="I46" s="35">
        <v>2</v>
      </c>
      <c r="J46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46" s="19">
        <f t="shared" si="4"/>
        <v>79.25</v>
      </c>
      <c r="L46" s="19" t="str">
        <f t="shared" si="5"/>
        <v>B</v>
      </c>
      <c r="M46" s="19">
        <f t="shared" si="6"/>
        <v>79.25</v>
      </c>
      <c r="N46" s="19" t="str">
        <f t="shared" si="7"/>
        <v>B</v>
      </c>
      <c r="O46" s="35">
        <v>2</v>
      </c>
      <c r="P46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46" s="19" t="str">
        <f t="shared" si="9"/>
        <v>B</v>
      </c>
      <c r="R46" s="19" t="str">
        <f t="shared" si="10"/>
        <v>B</v>
      </c>
      <c r="S46" s="18"/>
      <c r="T46" s="1">
        <v>86</v>
      </c>
      <c r="U46" s="1">
        <v>70</v>
      </c>
      <c r="V46" s="1">
        <v>79</v>
      </c>
      <c r="W46" s="1">
        <f t="shared" si="11"/>
        <v>87</v>
      </c>
      <c r="X46" s="1"/>
      <c r="Y46" s="1"/>
      <c r="Z46" s="1"/>
      <c r="AA46" s="1"/>
      <c r="AB46" s="1"/>
      <c r="AC46" s="1"/>
      <c r="AD46" s="1"/>
      <c r="AE46" s="18"/>
      <c r="AF46" s="1">
        <v>78</v>
      </c>
      <c r="AG46" s="1">
        <f t="shared" si="12"/>
        <v>75</v>
      </c>
      <c r="AH46" s="1">
        <f t="shared" si="13"/>
        <v>88</v>
      </c>
      <c r="AI46" s="1">
        <f t="shared" si="14"/>
        <v>76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6" t="s">
        <v>101</v>
      </c>
      <c r="H52" s="76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6" t="s">
        <v>104</v>
      </c>
      <c r="H53" s="76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6" t="s">
        <v>106</v>
      </c>
      <c r="H54" s="76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6" t="s">
        <v>107</v>
      </c>
      <c r="H55" s="76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2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G17:FG18"/>
    <mergeCell ref="FG19:FG20"/>
    <mergeCell ref="FG15:FG16"/>
    <mergeCell ref="AJ9:AJ10"/>
    <mergeCell ref="AK9:AK10"/>
    <mergeCell ref="FG11:FI11"/>
    <mergeCell ref="FG13:FG14"/>
    <mergeCell ref="FC11:FE11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11" activePane="bottomRight" state="frozen"/>
      <selection pane="topRight"/>
      <selection pane="bottomLeft"/>
      <selection pane="bottomRight" activeCell="O2" sqref="O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416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261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416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105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8" t="s">
        <v>17</v>
      </c>
      <c r="F8" s="59"/>
      <c r="G8" s="59"/>
      <c r="H8" s="59"/>
      <c r="I8" s="59"/>
      <c r="J8" s="60"/>
      <c r="K8" s="55" t="s">
        <v>18</v>
      </c>
      <c r="L8" s="56"/>
      <c r="M8" s="56"/>
      <c r="N8" s="56"/>
      <c r="O8" s="56"/>
      <c r="P8" s="57"/>
      <c r="Q8" s="73" t="s">
        <v>19</v>
      </c>
      <c r="R8" s="73"/>
      <c r="S8" s="18"/>
      <c r="T8" s="72" t="s">
        <v>20</v>
      </c>
      <c r="U8" s="72"/>
      <c r="V8" s="72"/>
      <c r="W8" s="72"/>
      <c r="X8" s="72"/>
      <c r="Y8" s="72"/>
      <c r="Z8" s="72"/>
      <c r="AA8" s="72"/>
      <c r="AB8" s="72"/>
      <c r="AC8" s="72"/>
      <c r="AD8" s="72"/>
      <c r="AE8" s="33"/>
      <c r="AF8" s="52" t="s">
        <v>21</v>
      </c>
      <c r="AG8" s="52"/>
      <c r="AH8" s="52"/>
      <c r="AI8" s="52"/>
      <c r="AJ8" s="52"/>
      <c r="AK8" s="52"/>
      <c r="AL8" s="52"/>
      <c r="AM8" s="52"/>
      <c r="AN8" s="52"/>
      <c r="AO8" s="52"/>
      <c r="AP8" s="33"/>
      <c r="AQ8" s="69" t="s">
        <v>19</v>
      </c>
      <c r="AR8" s="69"/>
      <c r="AS8" s="69"/>
      <c r="AT8" s="69"/>
      <c r="AU8" s="69"/>
      <c r="AV8" s="69"/>
      <c r="AW8" s="69"/>
      <c r="AX8" s="69"/>
      <c r="AY8" s="69"/>
      <c r="AZ8" s="69"/>
      <c r="BA8" s="7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2" t="s">
        <v>22</v>
      </c>
      <c r="F9" s="72"/>
      <c r="G9" s="61" t="s">
        <v>23</v>
      </c>
      <c r="H9" s="62"/>
      <c r="I9" s="62"/>
      <c r="J9" s="63"/>
      <c r="K9" s="52" t="s">
        <v>22</v>
      </c>
      <c r="L9" s="52"/>
      <c r="M9" s="64" t="s">
        <v>23</v>
      </c>
      <c r="N9" s="65"/>
      <c r="O9" s="65"/>
      <c r="P9" s="66"/>
      <c r="Q9" s="53" t="s">
        <v>22</v>
      </c>
      <c r="R9" s="53" t="s">
        <v>23</v>
      </c>
      <c r="S9" s="18"/>
      <c r="T9" s="74" t="s">
        <v>24</v>
      </c>
      <c r="U9" s="74" t="s">
        <v>25</v>
      </c>
      <c r="V9" s="74" t="s">
        <v>26</v>
      </c>
      <c r="W9" s="74" t="s">
        <v>27</v>
      </c>
      <c r="X9" s="74" t="s">
        <v>28</v>
      </c>
      <c r="Y9" s="74" t="s">
        <v>29</v>
      </c>
      <c r="Z9" s="74" t="s">
        <v>30</v>
      </c>
      <c r="AA9" s="74" t="s">
        <v>31</v>
      </c>
      <c r="AB9" s="74" t="s">
        <v>32</v>
      </c>
      <c r="AC9" s="74" t="s">
        <v>33</v>
      </c>
      <c r="AD9" s="71" t="s">
        <v>34</v>
      </c>
      <c r="AE9" s="33"/>
      <c r="AF9" s="44" t="s">
        <v>35</v>
      </c>
      <c r="AG9" s="44" t="s">
        <v>36</v>
      </c>
      <c r="AH9" s="44" t="s">
        <v>37</v>
      </c>
      <c r="AI9" s="44" t="s">
        <v>38</v>
      </c>
      <c r="AJ9" s="44" t="s">
        <v>39</v>
      </c>
      <c r="AK9" s="44" t="s">
        <v>40</v>
      </c>
      <c r="AL9" s="44" t="s">
        <v>41</v>
      </c>
      <c r="AM9" s="44" t="s">
        <v>42</v>
      </c>
      <c r="AN9" s="44" t="s">
        <v>43</v>
      </c>
      <c r="AO9" s="44" t="s">
        <v>44</v>
      </c>
      <c r="AP9" s="33"/>
      <c r="AQ9" s="68" t="s">
        <v>45</v>
      </c>
      <c r="AR9" s="68"/>
      <c r="AS9" s="68" t="s">
        <v>46</v>
      </c>
      <c r="AT9" s="68"/>
      <c r="AU9" s="68" t="s">
        <v>47</v>
      </c>
      <c r="AV9" s="68"/>
      <c r="AW9" s="68"/>
      <c r="AX9" s="68" t="s">
        <v>48</v>
      </c>
      <c r="AY9" s="68"/>
      <c r="AZ9" s="68"/>
      <c r="BA9" s="7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4"/>
      <c r="R10" s="54"/>
      <c r="S10" s="18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1"/>
      <c r="AE10" s="33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7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47627</v>
      </c>
      <c r="C11" s="19" t="s">
        <v>262</v>
      </c>
      <c r="D11" s="18"/>
      <c r="E11" s="19">
        <f t="shared" ref="E11:E50" si="0">IF((COUNTA(T11:AA11)&gt;0),(ROUND( AVERAGE(T11:AA11),0)),"")</f>
        <v>82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82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mangidentifikasi tembang pangkur, menganalisis unsur pembangun cerkak, menyajikan pawarta, mendiskripsikan rumah adat jawa tapi untuk menulis Aksara Jawa perlu ditingkatkan.</v>
      </c>
      <c r="K11" s="19">
        <f t="shared" ref="K11:K50" si="4">IF((COUNTA(AF11:AN11)&gt;0),AVERAGE(AF11:AN11),"")</f>
        <v>82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82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trampil dalam mangidentifikasi tembang pangkur, menganalisis unsur pembangun cerkak, menyajikan pawarta, mendiskripsikan rumah adat jawa tapi untuk  menulis Aksara Jawa perlu ditingkatkan lagi.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86</v>
      </c>
      <c r="U11" s="1">
        <v>75</v>
      </c>
      <c r="V11" s="1">
        <v>75</v>
      </c>
      <c r="W11" s="1">
        <f>T11+4</f>
        <v>90</v>
      </c>
      <c r="X11" s="1"/>
      <c r="Y11" s="1"/>
      <c r="Z11" s="1"/>
      <c r="AA11" s="1"/>
      <c r="AB11" s="1"/>
      <c r="AC11" s="1"/>
      <c r="AD11" s="1"/>
      <c r="AE11" s="18"/>
      <c r="AF11" s="1">
        <v>77</v>
      </c>
      <c r="AG11" s="1">
        <f>U11+5</f>
        <v>80</v>
      </c>
      <c r="AH11" s="1">
        <f>W11+3</f>
        <v>93</v>
      </c>
      <c r="AI11" s="1">
        <f>AF11+1</f>
        <v>78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54</v>
      </c>
      <c r="FD11" s="47"/>
      <c r="FE11" s="47"/>
      <c r="FG11" s="46" t="s">
        <v>55</v>
      </c>
      <c r="FH11" s="46"/>
      <c r="FI11" s="46"/>
    </row>
    <row r="12" spans="1:167" x14ac:dyDescent="0.25">
      <c r="A12" s="19">
        <v>2</v>
      </c>
      <c r="B12" s="19">
        <v>47643</v>
      </c>
      <c r="C12" s="19" t="s">
        <v>263</v>
      </c>
      <c r="D12" s="18"/>
      <c r="E12" s="19">
        <f t="shared" si="0"/>
        <v>79</v>
      </c>
      <c r="F12" s="19" t="str">
        <f t="shared" si="1"/>
        <v>B</v>
      </c>
      <c r="G12" s="19">
        <f>IF((COUNTA(T12:AC12)&gt;0),(ROUND((AVERAGE(T12:AD12)),0)),"")</f>
        <v>79</v>
      </c>
      <c r="H12" s="19" t="str">
        <f t="shared" si="2"/>
        <v>B</v>
      </c>
      <c r="I12" s="35">
        <v>2</v>
      </c>
      <c r="J12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12" s="19">
        <f t="shared" si="4"/>
        <v>87</v>
      </c>
      <c r="L12" s="19" t="str">
        <f t="shared" si="5"/>
        <v>A</v>
      </c>
      <c r="M12" s="19">
        <f t="shared" si="6"/>
        <v>87</v>
      </c>
      <c r="N12" s="19" t="str">
        <f t="shared" si="7"/>
        <v>A</v>
      </c>
      <c r="O12" s="35">
        <v>1</v>
      </c>
      <c r="P12" s="19" t="str">
        <f t="shared" si="8"/>
        <v>sangat trampil dalam mangidentifikasi tembang pangkur, menganalisis unsur pembangun cerkak, menyajikan pawarta, mendiskripsikan rumah adat jawa dan menulis Aksara Jawa.</v>
      </c>
      <c r="Q12" s="19" t="str">
        <f t="shared" si="9"/>
        <v>B</v>
      </c>
      <c r="R12" s="19" t="str">
        <f t="shared" si="10"/>
        <v>B</v>
      </c>
      <c r="S12" s="18"/>
      <c r="T12" s="1">
        <v>80</v>
      </c>
      <c r="U12" s="1">
        <v>73</v>
      </c>
      <c r="V12" s="1">
        <v>77</v>
      </c>
      <c r="W12" s="1">
        <f t="shared" ref="W12:W44" si="11">T12+4</f>
        <v>84</v>
      </c>
      <c r="X12" s="1"/>
      <c r="Y12" s="1"/>
      <c r="Z12" s="1"/>
      <c r="AA12" s="1"/>
      <c r="AB12" s="1"/>
      <c r="AC12" s="1"/>
      <c r="AD12" s="1"/>
      <c r="AE12" s="18"/>
      <c r="AF12" s="1">
        <v>91</v>
      </c>
      <c r="AG12" s="1">
        <f t="shared" ref="AG12:AG44" si="12">U12+5</f>
        <v>78</v>
      </c>
      <c r="AH12" s="1">
        <f t="shared" ref="AH12:AH44" si="13">W12+3</f>
        <v>87</v>
      </c>
      <c r="AI12" s="1">
        <f t="shared" ref="AI12:AI44" si="14">AF12+1</f>
        <v>92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47659</v>
      </c>
      <c r="C13" s="19" t="s">
        <v>264</v>
      </c>
      <c r="D13" s="18"/>
      <c r="E13" s="19">
        <f t="shared" si="0"/>
        <v>85</v>
      </c>
      <c r="F13" s="19" t="str">
        <f t="shared" si="1"/>
        <v>A</v>
      </c>
      <c r="G13" s="19">
        <f>IF((COUNTA(T12:AC12)&gt;0),(ROUND((AVERAGE(T13:AD13)),0)),"")</f>
        <v>85</v>
      </c>
      <c r="H13" s="19" t="str">
        <f t="shared" si="2"/>
        <v>A</v>
      </c>
      <c r="I13" s="35">
        <v>1</v>
      </c>
      <c r="J13" s="19" t="str">
        <f t="shared" si="3"/>
        <v>Memiliki kemampuan dalam mangidentifikasi tembang pangkur, menganalisis unsur pembangun cerkak, menyajikan pawarta, mendiskripsikan rumah adat jawa dan menulis Aksara Jawa.</v>
      </c>
      <c r="K13" s="19">
        <f t="shared" si="4"/>
        <v>85.25</v>
      </c>
      <c r="L13" s="19" t="str">
        <f t="shared" si="5"/>
        <v>A</v>
      </c>
      <c r="M13" s="19">
        <f t="shared" si="6"/>
        <v>85.25</v>
      </c>
      <c r="N13" s="19" t="str">
        <f t="shared" si="7"/>
        <v>A</v>
      </c>
      <c r="O13" s="35">
        <v>1</v>
      </c>
      <c r="P13" s="19" t="str">
        <f t="shared" si="8"/>
        <v>sangat trampil dalam mangidentifikasi tembang pangkur, menganalisis unsur pembangun cerkak, menyajikan pawarta, mendiskripsikan rumah adat jawa dan menulis Aksara Jawa.</v>
      </c>
      <c r="Q13" s="19" t="str">
        <f t="shared" si="9"/>
        <v>B</v>
      </c>
      <c r="R13" s="19" t="str">
        <f t="shared" si="10"/>
        <v>B</v>
      </c>
      <c r="S13" s="18"/>
      <c r="T13" s="1">
        <v>89</v>
      </c>
      <c r="U13" s="1">
        <v>87</v>
      </c>
      <c r="V13" s="1">
        <v>70</v>
      </c>
      <c r="W13" s="1">
        <f t="shared" si="11"/>
        <v>93</v>
      </c>
      <c r="X13" s="1"/>
      <c r="Y13" s="1"/>
      <c r="Z13" s="1"/>
      <c r="AA13" s="1"/>
      <c r="AB13" s="1"/>
      <c r="AC13" s="1"/>
      <c r="AD13" s="1"/>
      <c r="AE13" s="18"/>
      <c r="AF13" s="1">
        <v>76</v>
      </c>
      <c r="AG13" s="1">
        <f t="shared" si="12"/>
        <v>92</v>
      </c>
      <c r="AH13" s="1">
        <f t="shared" si="13"/>
        <v>96</v>
      </c>
      <c r="AI13" s="1">
        <f t="shared" si="14"/>
        <v>77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2">
        <v>1</v>
      </c>
      <c r="FH13" s="39" t="s">
        <v>331</v>
      </c>
      <c r="FI13" s="39" t="s">
        <v>332</v>
      </c>
      <c r="FJ13" s="41">
        <v>9461</v>
      </c>
      <c r="FK13" s="41">
        <v>9471</v>
      </c>
    </row>
    <row r="14" spans="1:167" x14ac:dyDescent="0.25">
      <c r="A14" s="19">
        <v>4</v>
      </c>
      <c r="B14" s="19">
        <v>47675</v>
      </c>
      <c r="C14" s="19" t="s">
        <v>265</v>
      </c>
      <c r="D14" s="18"/>
      <c r="E14" s="19">
        <f t="shared" si="0"/>
        <v>76</v>
      </c>
      <c r="F14" s="19" t="str">
        <f t="shared" si="1"/>
        <v>B</v>
      </c>
      <c r="G14" s="19">
        <f>IF((COUNTA(T12:AC12)&gt;0),(ROUND((AVERAGE(T14:AD14)),0)),"")</f>
        <v>76</v>
      </c>
      <c r="H14" s="19" t="str">
        <f t="shared" si="2"/>
        <v>B</v>
      </c>
      <c r="I14" s="35">
        <v>2</v>
      </c>
      <c r="J14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14" s="19">
        <f t="shared" si="4"/>
        <v>80.75</v>
      </c>
      <c r="L14" s="19" t="str">
        <f t="shared" si="5"/>
        <v>B</v>
      </c>
      <c r="M14" s="19">
        <f t="shared" si="6"/>
        <v>80.75</v>
      </c>
      <c r="N14" s="19" t="str">
        <f t="shared" si="7"/>
        <v>B</v>
      </c>
      <c r="O14" s="35">
        <v>2</v>
      </c>
      <c r="P14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14" s="19" t="str">
        <f t="shared" si="9"/>
        <v>B</v>
      </c>
      <c r="R14" s="19" t="str">
        <f t="shared" si="10"/>
        <v>B</v>
      </c>
      <c r="S14" s="18"/>
      <c r="T14" s="1">
        <v>70</v>
      </c>
      <c r="U14" s="1">
        <v>80</v>
      </c>
      <c r="V14" s="1">
        <v>80</v>
      </c>
      <c r="W14" s="1">
        <f t="shared" si="11"/>
        <v>74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f t="shared" si="12"/>
        <v>85</v>
      </c>
      <c r="AH14" s="1">
        <f t="shared" si="13"/>
        <v>77</v>
      </c>
      <c r="AI14" s="1">
        <f t="shared" si="14"/>
        <v>81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2"/>
      <c r="FH14" s="40"/>
      <c r="FI14" s="40"/>
      <c r="FJ14" s="41"/>
      <c r="FK14" s="41"/>
    </row>
    <row r="15" spans="1:167" x14ac:dyDescent="0.25">
      <c r="A15" s="19">
        <v>5</v>
      </c>
      <c r="B15" s="19">
        <v>47691</v>
      </c>
      <c r="C15" s="19" t="s">
        <v>266</v>
      </c>
      <c r="D15" s="18"/>
      <c r="E15" s="19">
        <f t="shared" si="0"/>
        <v>76</v>
      </c>
      <c r="F15" s="19" t="str">
        <f t="shared" si="1"/>
        <v>B</v>
      </c>
      <c r="G15" s="19">
        <f>IF((COUNTA(T12:AC12)&gt;0),(ROUND((AVERAGE(T15:AD15)),0)),"")</f>
        <v>76</v>
      </c>
      <c r="H15" s="19" t="str">
        <f t="shared" si="2"/>
        <v>B</v>
      </c>
      <c r="I15" s="35">
        <v>2</v>
      </c>
      <c r="J15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15" s="19">
        <f t="shared" si="4"/>
        <v>80</v>
      </c>
      <c r="L15" s="19" t="str">
        <f t="shared" si="5"/>
        <v>B</v>
      </c>
      <c r="M15" s="19">
        <f t="shared" si="6"/>
        <v>80</v>
      </c>
      <c r="N15" s="19" t="str">
        <f t="shared" si="7"/>
        <v>B</v>
      </c>
      <c r="O15" s="35">
        <v>2</v>
      </c>
      <c r="P15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15" s="19" t="str">
        <f t="shared" si="9"/>
        <v>B</v>
      </c>
      <c r="R15" s="19" t="str">
        <f t="shared" si="10"/>
        <v>B</v>
      </c>
      <c r="S15" s="18"/>
      <c r="T15" s="1">
        <v>80</v>
      </c>
      <c r="U15" s="1">
        <v>71</v>
      </c>
      <c r="V15" s="1">
        <v>70</v>
      </c>
      <c r="W15" s="1">
        <f t="shared" si="11"/>
        <v>84</v>
      </c>
      <c r="X15" s="1"/>
      <c r="Y15" s="1"/>
      <c r="Z15" s="1"/>
      <c r="AA15" s="1"/>
      <c r="AB15" s="1"/>
      <c r="AC15" s="1"/>
      <c r="AD15" s="1"/>
      <c r="AE15" s="18"/>
      <c r="AF15" s="1">
        <v>78</v>
      </c>
      <c r="AG15" s="1">
        <f t="shared" si="12"/>
        <v>76</v>
      </c>
      <c r="AH15" s="1">
        <f t="shared" si="13"/>
        <v>87</v>
      </c>
      <c r="AI15" s="1">
        <f t="shared" si="14"/>
        <v>79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2">
        <v>2</v>
      </c>
      <c r="FH15" s="39" t="s">
        <v>333</v>
      </c>
      <c r="FI15" s="39" t="s">
        <v>334</v>
      </c>
      <c r="FJ15" s="41">
        <v>9462</v>
      </c>
      <c r="FK15" s="41">
        <v>9472</v>
      </c>
    </row>
    <row r="16" spans="1:167" x14ac:dyDescent="0.25">
      <c r="A16" s="19">
        <v>6</v>
      </c>
      <c r="B16" s="19">
        <v>47707</v>
      </c>
      <c r="C16" s="19" t="s">
        <v>267</v>
      </c>
      <c r="D16" s="18"/>
      <c r="E16" s="19">
        <f t="shared" si="0"/>
        <v>85</v>
      </c>
      <c r="F16" s="19" t="str">
        <f t="shared" si="1"/>
        <v>A</v>
      </c>
      <c r="G16" s="19">
        <f>IF((COUNTA(T12:AC12)&gt;0),(ROUND((AVERAGE(T16:AD16)),0)),"")</f>
        <v>85</v>
      </c>
      <c r="H16" s="19" t="str">
        <f t="shared" si="2"/>
        <v>A</v>
      </c>
      <c r="I16" s="35">
        <v>1</v>
      </c>
      <c r="J16" s="19" t="str">
        <f t="shared" si="3"/>
        <v>Memiliki kemampuan dalam mangidentifikasi tembang pangkur, menganalisis unsur pembangun cerkak, menyajikan pawarta, mendiskripsikan rumah adat jawa dan menulis Aksara Jawa.</v>
      </c>
      <c r="K16" s="19">
        <f t="shared" si="4"/>
        <v>86.5</v>
      </c>
      <c r="L16" s="19" t="str">
        <f t="shared" si="5"/>
        <v>A</v>
      </c>
      <c r="M16" s="19">
        <f t="shared" si="6"/>
        <v>86.5</v>
      </c>
      <c r="N16" s="19" t="str">
        <f t="shared" si="7"/>
        <v>A</v>
      </c>
      <c r="O16" s="35">
        <v>1</v>
      </c>
      <c r="P16" s="19" t="str">
        <f t="shared" si="8"/>
        <v>sangat trampil dalam mangidentifikasi tembang pangkur, menganalisis unsur pembangun cerkak, menyajikan pawarta, mendiskripsikan rumah adat jawa dan menulis Aksara Jawa.</v>
      </c>
      <c r="Q16" s="19" t="str">
        <f t="shared" si="9"/>
        <v>B</v>
      </c>
      <c r="R16" s="19" t="str">
        <f t="shared" si="10"/>
        <v>B</v>
      </c>
      <c r="S16" s="18"/>
      <c r="T16" s="1">
        <v>86</v>
      </c>
      <c r="U16" s="1">
        <v>89</v>
      </c>
      <c r="V16" s="1">
        <v>74</v>
      </c>
      <c r="W16" s="1">
        <f t="shared" si="11"/>
        <v>90</v>
      </c>
      <c r="X16" s="1"/>
      <c r="Y16" s="1"/>
      <c r="Z16" s="1"/>
      <c r="AA16" s="1"/>
      <c r="AB16" s="1"/>
      <c r="AC16" s="1"/>
      <c r="AD16" s="1"/>
      <c r="AE16" s="18"/>
      <c r="AF16" s="1">
        <v>79</v>
      </c>
      <c r="AG16" s="1">
        <f t="shared" si="12"/>
        <v>94</v>
      </c>
      <c r="AH16" s="1">
        <f t="shared" si="13"/>
        <v>93</v>
      </c>
      <c r="AI16" s="1">
        <f t="shared" si="14"/>
        <v>80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2"/>
      <c r="FH16" s="40"/>
      <c r="FI16" s="40"/>
      <c r="FJ16" s="41"/>
      <c r="FK16" s="41"/>
    </row>
    <row r="17" spans="1:167" x14ac:dyDescent="0.25">
      <c r="A17" s="19">
        <v>7</v>
      </c>
      <c r="B17" s="19">
        <v>47723</v>
      </c>
      <c r="C17" s="19" t="s">
        <v>268</v>
      </c>
      <c r="D17" s="18"/>
      <c r="E17" s="19">
        <f t="shared" si="0"/>
        <v>82</v>
      </c>
      <c r="F17" s="19" t="str">
        <f t="shared" si="1"/>
        <v>B</v>
      </c>
      <c r="G17" s="19">
        <f>IF((COUNTA(T12:AC12)&gt;0),(ROUND((AVERAGE(T17:AD17)),0)),"")</f>
        <v>82</v>
      </c>
      <c r="H17" s="19" t="str">
        <f t="shared" si="2"/>
        <v>B</v>
      </c>
      <c r="I17" s="35">
        <v>2</v>
      </c>
      <c r="J17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17" s="19">
        <f t="shared" si="4"/>
        <v>81.25</v>
      </c>
      <c r="L17" s="19" t="str">
        <f t="shared" si="5"/>
        <v>B</v>
      </c>
      <c r="M17" s="19">
        <f t="shared" si="6"/>
        <v>81.25</v>
      </c>
      <c r="N17" s="19" t="str">
        <f t="shared" si="7"/>
        <v>B</v>
      </c>
      <c r="O17" s="35">
        <v>2</v>
      </c>
      <c r="P17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17" s="19" t="str">
        <f t="shared" si="9"/>
        <v>B</v>
      </c>
      <c r="R17" s="19" t="str">
        <f t="shared" si="10"/>
        <v>B</v>
      </c>
      <c r="S17" s="18"/>
      <c r="T17" s="1">
        <v>88</v>
      </c>
      <c r="U17" s="1">
        <v>70</v>
      </c>
      <c r="V17" s="1">
        <v>78</v>
      </c>
      <c r="W17" s="1">
        <f t="shared" si="11"/>
        <v>92</v>
      </c>
      <c r="X17" s="1"/>
      <c r="Y17" s="1"/>
      <c r="Z17" s="1"/>
      <c r="AA17" s="1"/>
      <c r="AB17" s="1"/>
      <c r="AC17" s="1"/>
      <c r="AD17" s="1"/>
      <c r="AE17" s="18"/>
      <c r="AF17" s="1">
        <v>77</v>
      </c>
      <c r="AG17" s="1">
        <f t="shared" si="12"/>
        <v>75</v>
      </c>
      <c r="AH17" s="1">
        <f t="shared" si="13"/>
        <v>95</v>
      </c>
      <c r="AI17" s="1">
        <f t="shared" si="14"/>
        <v>78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39" t="s">
        <v>335</v>
      </c>
      <c r="FI17" s="39" t="s">
        <v>336</v>
      </c>
      <c r="FJ17" s="41">
        <v>9463</v>
      </c>
      <c r="FK17" s="41">
        <v>9473</v>
      </c>
    </row>
    <row r="18" spans="1:167" x14ac:dyDescent="0.25">
      <c r="A18" s="19">
        <v>8</v>
      </c>
      <c r="B18" s="19">
        <v>47739</v>
      </c>
      <c r="C18" s="19" t="s">
        <v>269</v>
      </c>
      <c r="D18" s="18"/>
      <c r="E18" s="19">
        <f t="shared" si="0"/>
        <v>89</v>
      </c>
      <c r="F18" s="19" t="str">
        <f t="shared" si="1"/>
        <v>A</v>
      </c>
      <c r="G18" s="19">
        <f>IF((COUNTA(T12:AC12)&gt;0),(ROUND((AVERAGE(T18:AD18)),0)),"")</f>
        <v>89</v>
      </c>
      <c r="H18" s="19" t="str">
        <f t="shared" si="2"/>
        <v>A</v>
      </c>
      <c r="I18" s="35">
        <v>1</v>
      </c>
      <c r="J18" s="19" t="str">
        <f t="shared" si="3"/>
        <v>Memiliki kemampuan dalam mangidentifikasi tembang pangkur, menganalisis unsur pembangun cerkak, menyajikan pawarta, mendiskripsikan rumah adat jawa dan menulis Aksara Jawa.</v>
      </c>
      <c r="K18" s="19">
        <f t="shared" si="4"/>
        <v>87.75</v>
      </c>
      <c r="L18" s="19" t="str">
        <f t="shared" si="5"/>
        <v>A</v>
      </c>
      <c r="M18" s="19">
        <f t="shared" si="6"/>
        <v>87.75</v>
      </c>
      <c r="N18" s="19" t="str">
        <f t="shared" si="7"/>
        <v>A</v>
      </c>
      <c r="O18" s="35">
        <v>1</v>
      </c>
      <c r="P18" s="19" t="str">
        <f t="shared" si="8"/>
        <v>sangat trampil dalam mangidentifikasi tembang pangkur, menganalisis unsur pembangun cerkak, menyajikan pawarta, mendiskripsikan rumah adat jawa dan menulis Aksara Jawa.</v>
      </c>
      <c r="Q18" s="19" t="str">
        <f t="shared" si="9"/>
        <v>B</v>
      </c>
      <c r="R18" s="19" t="str">
        <f t="shared" si="10"/>
        <v>B</v>
      </c>
      <c r="S18" s="18"/>
      <c r="T18" s="1">
        <v>88</v>
      </c>
      <c r="U18" s="1">
        <v>90</v>
      </c>
      <c r="V18" s="1">
        <v>86</v>
      </c>
      <c r="W18" s="1">
        <f t="shared" si="11"/>
        <v>92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f t="shared" si="12"/>
        <v>95</v>
      </c>
      <c r="AH18" s="1">
        <f t="shared" si="13"/>
        <v>95</v>
      </c>
      <c r="AI18" s="1">
        <f t="shared" si="14"/>
        <v>81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0"/>
      <c r="FI18" s="40"/>
      <c r="FJ18" s="41"/>
      <c r="FK18" s="41"/>
    </row>
    <row r="19" spans="1:167" x14ac:dyDescent="0.25">
      <c r="A19" s="19">
        <v>9</v>
      </c>
      <c r="B19" s="19">
        <v>47755</v>
      </c>
      <c r="C19" s="19" t="s">
        <v>270</v>
      </c>
      <c r="D19" s="18"/>
      <c r="E19" s="19">
        <f t="shared" si="0"/>
        <v>89</v>
      </c>
      <c r="F19" s="19" t="str">
        <f t="shared" si="1"/>
        <v>A</v>
      </c>
      <c r="G19" s="19">
        <f>IF((COUNTA(T12:AC12)&gt;0),(ROUND((AVERAGE(T19:AD19)),0)),"")</f>
        <v>89</v>
      </c>
      <c r="H19" s="19" t="str">
        <f t="shared" si="2"/>
        <v>A</v>
      </c>
      <c r="I19" s="35">
        <v>1</v>
      </c>
      <c r="J19" s="19" t="str">
        <f t="shared" si="3"/>
        <v>Memiliki kemampuan dalam mangidentifikasi tembang pangkur, menganalisis unsur pembangun cerkak, menyajikan pawarta, mendiskripsikan rumah adat jawa dan menulis Aksara Jawa.</v>
      </c>
      <c r="K19" s="19">
        <f t="shared" si="4"/>
        <v>87</v>
      </c>
      <c r="L19" s="19" t="str">
        <f t="shared" si="5"/>
        <v>A</v>
      </c>
      <c r="M19" s="19">
        <f t="shared" si="6"/>
        <v>87</v>
      </c>
      <c r="N19" s="19" t="str">
        <f t="shared" si="7"/>
        <v>A</v>
      </c>
      <c r="O19" s="35">
        <v>1</v>
      </c>
      <c r="P19" s="19" t="str">
        <f t="shared" si="8"/>
        <v>sangat trampil dalam mangidentifikasi tembang pangkur, menganalisis unsur pembangun cerkak, menyajikan pawarta, mendiskripsikan rumah adat jawa dan menulis Aksara Jawa.</v>
      </c>
      <c r="Q19" s="19" t="str">
        <f t="shared" si="9"/>
        <v>B</v>
      </c>
      <c r="R19" s="19" t="str">
        <f t="shared" si="10"/>
        <v>B</v>
      </c>
      <c r="S19" s="18"/>
      <c r="T19" s="1">
        <v>87</v>
      </c>
      <c r="U19" s="1">
        <v>90</v>
      </c>
      <c r="V19" s="1">
        <v>86</v>
      </c>
      <c r="W19" s="1">
        <f t="shared" si="11"/>
        <v>91</v>
      </c>
      <c r="X19" s="1"/>
      <c r="Y19" s="1"/>
      <c r="Z19" s="1"/>
      <c r="AA19" s="1"/>
      <c r="AB19" s="1"/>
      <c r="AC19" s="1"/>
      <c r="AD19" s="1"/>
      <c r="AE19" s="18"/>
      <c r="AF19" s="1">
        <v>79</v>
      </c>
      <c r="AG19" s="1">
        <f t="shared" si="12"/>
        <v>95</v>
      </c>
      <c r="AH19" s="1">
        <f t="shared" si="13"/>
        <v>94</v>
      </c>
      <c r="AI19" s="1">
        <f t="shared" si="14"/>
        <v>80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39" t="s">
        <v>337</v>
      </c>
      <c r="FI19" s="39" t="s">
        <v>338</v>
      </c>
      <c r="FJ19" s="41">
        <v>9464</v>
      </c>
      <c r="FK19" s="41">
        <v>9474</v>
      </c>
    </row>
    <row r="20" spans="1:167" x14ac:dyDescent="0.25">
      <c r="A20" s="19">
        <v>10</v>
      </c>
      <c r="B20" s="19">
        <v>47771</v>
      </c>
      <c r="C20" s="19" t="s">
        <v>271</v>
      </c>
      <c r="D20" s="18"/>
      <c r="E20" s="19">
        <f t="shared" si="0"/>
        <v>88</v>
      </c>
      <c r="F20" s="19" t="str">
        <f t="shared" si="1"/>
        <v>A</v>
      </c>
      <c r="G20" s="19">
        <f>IF((COUNTA(T12:AC12)&gt;0),(ROUND((AVERAGE(T20:AD20)),0)),"")</f>
        <v>88</v>
      </c>
      <c r="H20" s="19" t="str">
        <f t="shared" si="2"/>
        <v>A</v>
      </c>
      <c r="I20" s="35">
        <v>1</v>
      </c>
      <c r="J20" s="19" t="str">
        <f t="shared" si="3"/>
        <v>Memiliki kemampuan dalam mangidentifikasi tembang pangkur, menganalisis unsur pembangun cerkak, menyajikan pawarta, mendiskripsikan rumah adat jawa dan menulis Aksara Jawa.</v>
      </c>
      <c r="K20" s="19">
        <f t="shared" si="4"/>
        <v>84.25</v>
      </c>
      <c r="L20" s="19" t="str">
        <f t="shared" si="5"/>
        <v>A</v>
      </c>
      <c r="M20" s="19">
        <f t="shared" si="6"/>
        <v>84.25</v>
      </c>
      <c r="N20" s="19" t="str">
        <f t="shared" si="7"/>
        <v>A</v>
      </c>
      <c r="O20" s="35">
        <v>1</v>
      </c>
      <c r="P20" s="19" t="str">
        <f t="shared" si="8"/>
        <v>sangat trampil dalam mangidentifikasi tembang pangkur, menganalisis unsur pembangun cerkak, menyajikan pawarta, mendiskripsikan rumah adat jawa dan menulis Aksara Jawa.</v>
      </c>
      <c r="Q20" s="19" t="str">
        <f t="shared" si="9"/>
        <v>B</v>
      </c>
      <c r="R20" s="19" t="str">
        <f t="shared" si="10"/>
        <v>B</v>
      </c>
      <c r="S20" s="18"/>
      <c r="T20" s="1">
        <v>90</v>
      </c>
      <c r="U20" s="1">
        <v>86</v>
      </c>
      <c r="V20" s="1">
        <v>83</v>
      </c>
      <c r="W20" s="1">
        <f t="shared" si="11"/>
        <v>94</v>
      </c>
      <c r="X20" s="1"/>
      <c r="Y20" s="1"/>
      <c r="Z20" s="1"/>
      <c r="AA20" s="1"/>
      <c r="AB20" s="1"/>
      <c r="AC20" s="1"/>
      <c r="AD20" s="1"/>
      <c r="AE20" s="18"/>
      <c r="AF20" s="1">
        <v>74</v>
      </c>
      <c r="AG20" s="1">
        <f t="shared" si="12"/>
        <v>91</v>
      </c>
      <c r="AH20" s="1">
        <f t="shared" si="13"/>
        <v>97</v>
      </c>
      <c r="AI20" s="1">
        <f t="shared" si="14"/>
        <v>75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0"/>
      <c r="FI20" s="40"/>
      <c r="FJ20" s="41"/>
      <c r="FK20" s="41"/>
    </row>
    <row r="21" spans="1:167" x14ac:dyDescent="0.25">
      <c r="A21" s="19">
        <v>11</v>
      </c>
      <c r="B21" s="19">
        <v>47787</v>
      </c>
      <c r="C21" s="19" t="s">
        <v>272</v>
      </c>
      <c r="D21" s="18"/>
      <c r="E21" s="19">
        <f t="shared" si="0"/>
        <v>88</v>
      </c>
      <c r="F21" s="19" t="str">
        <f t="shared" si="1"/>
        <v>A</v>
      </c>
      <c r="G21" s="19">
        <f>IF((COUNTA(T12:AC12)&gt;0),(ROUND((AVERAGE(T21:AD21)),0)),"")</f>
        <v>88</v>
      </c>
      <c r="H21" s="19" t="str">
        <f t="shared" si="2"/>
        <v>A</v>
      </c>
      <c r="I21" s="35">
        <v>1</v>
      </c>
      <c r="J21" s="19" t="str">
        <f t="shared" si="3"/>
        <v>Memiliki kemampuan dalam mangidentifikasi tembang pangkur, menganalisis unsur pembangun cerkak, menyajikan pawarta, mendiskripsikan rumah adat jawa dan menulis Aksara Jawa.</v>
      </c>
      <c r="K21" s="19">
        <f t="shared" si="4"/>
        <v>86</v>
      </c>
      <c r="L21" s="19" t="str">
        <f t="shared" si="5"/>
        <v>A</v>
      </c>
      <c r="M21" s="19">
        <f t="shared" si="6"/>
        <v>86</v>
      </c>
      <c r="N21" s="19" t="str">
        <f t="shared" si="7"/>
        <v>A</v>
      </c>
      <c r="O21" s="35">
        <v>1</v>
      </c>
      <c r="P21" s="19" t="str">
        <f t="shared" si="8"/>
        <v>sangat trampil dalam mangidentifikasi tembang pangkur, menganalisis unsur pembangun cerkak, menyajikan pawarta, mendiskripsikan rumah adat jawa dan menulis Aksara Jawa.</v>
      </c>
      <c r="Q21" s="19" t="str">
        <f t="shared" si="9"/>
        <v>B</v>
      </c>
      <c r="R21" s="19" t="str">
        <f t="shared" si="10"/>
        <v>B</v>
      </c>
      <c r="S21" s="18"/>
      <c r="T21" s="1">
        <v>86</v>
      </c>
      <c r="U21" s="1">
        <v>89</v>
      </c>
      <c r="V21" s="1">
        <v>86</v>
      </c>
      <c r="W21" s="1">
        <f t="shared" si="11"/>
        <v>90</v>
      </c>
      <c r="X21" s="1"/>
      <c r="Y21" s="1"/>
      <c r="Z21" s="1"/>
      <c r="AA21" s="1"/>
      <c r="AB21" s="1"/>
      <c r="AC21" s="1"/>
      <c r="AD21" s="1"/>
      <c r="AE21" s="18"/>
      <c r="AF21" s="1">
        <v>78</v>
      </c>
      <c r="AG21" s="1">
        <f t="shared" si="12"/>
        <v>94</v>
      </c>
      <c r="AH21" s="1">
        <f t="shared" si="13"/>
        <v>93</v>
      </c>
      <c r="AI21" s="1">
        <f t="shared" si="14"/>
        <v>79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9465</v>
      </c>
      <c r="FK21" s="41">
        <v>9475</v>
      </c>
    </row>
    <row r="22" spans="1:167" x14ac:dyDescent="0.25">
      <c r="A22" s="19">
        <v>12</v>
      </c>
      <c r="B22" s="19">
        <v>47803</v>
      </c>
      <c r="C22" s="19" t="s">
        <v>273</v>
      </c>
      <c r="D22" s="18"/>
      <c r="E22" s="19">
        <f t="shared" si="0"/>
        <v>79</v>
      </c>
      <c r="F22" s="19" t="str">
        <f t="shared" si="1"/>
        <v>B</v>
      </c>
      <c r="G22" s="19">
        <f>IF((COUNTA(T12:AC12)&gt;0),(ROUND((AVERAGE(T22:AD22)),0)),"")</f>
        <v>79</v>
      </c>
      <c r="H22" s="19" t="str">
        <f t="shared" si="2"/>
        <v>B</v>
      </c>
      <c r="I22" s="35">
        <v>2</v>
      </c>
      <c r="J22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22" s="19">
        <f t="shared" si="4"/>
        <v>80.75</v>
      </c>
      <c r="L22" s="19" t="str">
        <f t="shared" si="5"/>
        <v>B</v>
      </c>
      <c r="M22" s="19">
        <f t="shared" si="6"/>
        <v>80.75</v>
      </c>
      <c r="N22" s="19" t="str">
        <f t="shared" si="7"/>
        <v>B</v>
      </c>
      <c r="O22" s="35">
        <v>2</v>
      </c>
      <c r="P22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22" s="19" t="str">
        <f t="shared" si="9"/>
        <v>B</v>
      </c>
      <c r="R22" s="19" t="str">
        <f t="shared" si="10"/>
        <v>B</v>
      </c>
      <c r="S22" s="18"/>
      <c r="T22" s="1">
        <v>70</v>
      </c>
      <c r="U22" s="1">
        <v>88</v>
      </c>
      <c r="V22" s="1">
        <v>85</v>
      </c>
      <c r="W22" s="1">
        <f t="shared" si="11"/>
        <v>74</v>
      </c>
      <c r="X22" s="1"/>
      <c r="Y22" s="1"/>
      <c r="Z22" s="1"/>
      <c r="AA22" s="1"/>
      <c r="AB22" s="1"/>
      <c r="AC22" s="1"/>
      <c r="AD22" s="1"/>
      <c r="AE22" s="18"/>
      <c r="AF22" s="1">
        <v>76</v>
      </c>
      <c r="AG22" s="1">
        <f t="shared" si="12"/>
        <v>93</v>
      </c>
      <c r="AH22" s="1">
        <f t="shared" si="13"/>
        <v>77</v>
      </c>
      <c r="AI22" s="1">
        <f t="shared" si="14"/>
        <v>77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47819</v>
      </c>
      <c r="C23" s="19" t="s">
        <v>274</v>
      </c>
      <c r="D23" s="18"/>
      <c r="E23" s="19">
        <f t="shared" si="0"/>
        <v>84</v>
      </c>
      <c r="F23" s="19" t="str">
        <f t="shared" si="1"/>
        <v>B</v>
      </c>
      <c r="G23" s="19">
        <f>IF((COUNTA(T12:AC12)&gt;0),(ROUND((AVERAGE(T23:AD23)),0)),"")</f>
        <v>84</v>
      </c>
      <c r="H23" s="19" t="str">
        <f t="shared" si="2"/>
        <v>B</v>
      </c>
      <c r="I23" s="35">
        <v>2</v>
      </c>
      <c r="J23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23" s="19">
        <f t="shared" si="4"/>
        <v>84.5</v>
      </c>
      <c r="L23" s="19" t="str">
        <f t="shared" si="5"/>
        <v>A</v>
      </c>
      <c r="M23" s="19">
        <f t="shared" si="6"/>
        <v>84.5</v>
      </c>
      <c r="N23" s="19" t="str">
        <f t="shared" si="7"/>
        <v>A</v>
      </c>
      <c r="O23" s="35">
        <v>1</v>
      </c>
      <c r="P23" s="19" t="str">
        <f t="shared" si="8"/>
        <v>sangat trampil dalam mangidentifikasi tembang pangkur, menganalisis unsur pembangun cerkak, menyajikan pawarta, mendiskripsikan rumah adat jawa dan menulis Aksara Jawa.</v>
      </c>
      <c r="Q23" s="19" t="str">
        <f t="shared" si="9"/>
        <v>B</v>
      </c>
      <c r="R23" s="19" t="str">
        <f t="shared" si="10"/>
        <v>B</v>
      </c>
      <c r="S23" s="18"/>
      <c r="T23" s="1">
        <v>85</v>
      </c>
      <c r="U23" s="1">
        <v>86</v>
      </c>
      <c r="V23" s="1">
        <v>76</v>
      </c>
      <c r="W23" s="1">
        <f t="shared" si="11"/>
        <v>89</v>
      </c>
      <c r="X23" s="1"/>
      <c r="Y23" s="1"/>
      <c r="Z23" s="1"/>
      <c r="AA23" s="1"/>
      <c r="AB23" s="1"/>
      <c r="AC23" s="1"/>
      <c r="AD23" s="1"/>
      <c r="AE23" s="18"/>
      <c r="AF23" s="1">
        <v>77</v>
      </c>
      <c r="AG23" s="1">
        <f t="shared" si="12"/>
        <v>91</v>
      </c>
      <c r="AH23" s="1">
        <f t="shared" si="13"/>
        <v>92</v>
      </c>
      <c r="AI23" s="1">
        <f t="shared" si="14"/>
        <v>78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9466</v>
      </c>
      <c r="FK23" s="41">
        <v>9476</v>
      </c>
    </row>
    <row r="24" spans="1:167" x14ac:dyDescent="0.25">
      <c r="A24" s="19">
        <v>14</v>
      </c>
      <c r="B24" s="19">
        <v>47835</v>
      </c>
      <c r="C24" s="19" t="s">
        <v>275</v>
      </c>
      <c r="D24" s="18"/>
      <c r="E24" s="19">
        <f t="shared" si="0"/>
        <v>84</v>
      </c>
      <c r="F24" s="19" t="str">
        <f t="shared" si="1"/>
        <v>B</v>
      </c>
      <c r="G24" s="19">
        <f>IF((COUNTA(T12:AC12)&gt;0),(ROUND((AVERAGE(T24:AD24)),0)),"")</f>
        <v>84</v>
      </c>
      <c r="H24" s="19" t="str">
        <f t="shared" si="2"/>
        <v>B</v>
      </c>
      <c r="I24" s="35">
        <v>2</v>
      </c>
      <c r="J24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24" s="19">
        <f t="shared" si="4"/>
        <v>84</v>
      </c>
      <c r="L24" s="19" t="str">
        <f t="shared" si="5"/>
        <v>B</v>
      </c>
      <c r="M24" s="19">
        <f t="shared" si="6"/>
        <v>84</v>
      </c>
      <c r="N24" s="19" t="str">
        <f t="shared" si="7"/>
        <v>B</v>
      </c>
      <c r="O24" s="35">
        <v>2</v>
      </c>
      <c r="P24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24" s="19" t="str">
        <f t="shared" si="9"/>
        <v>B</v>
      </c>
      <c r="R24" s="19" t="str">
        <f t="shared" si="10"/>
        <v>B</v>
      </c>
      <c r="S24" s="18"/>
      <c r="T24" s="1">
        <v>80</v>
      </c>
      <c r="U24" s="1">
        <v>89</v>
      </c>
      <c r="V24" s="1">
        <v>81</v>
      </c>
      <c r="W24" s="1">
        <f t="shared" si="11"/>
        <v>84</v>
      </c>
      <c r="X24" s="1"/>
      <c r="Y24" s="1"/>
      <c r="Z24" s="1"/>
      <c r="AA24" s="1"/>
      <c r="AB24" s="1"/>
      <c r="AC24" s="1"/>
      <c r="AD24" s="1"/>
      <c r="AE24" s="18"/>
      <c r="AF24" s="1">
        <v>77</v>
      </c>
      <c r="AG24" s="1">
        <f t="shared" si="12"/>
        <v>94</v>
      </c>
      <c r="AH24" s="1">
        <f t="shared" si="13"/>
        <v>87</v>
      </c>
      <c r="AI24" s="1">
        <f t="shared" si="14"/>
        <v>78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47851</v>
      </c>
      <c r="C25" s="19" t="s">
        <v>276</v>
      </c>
      <c r="D25" s="18"/>
      <c r="E25" s="19">
        <f t="shared" si="0"/>
        <v>88</v>
      </c>
      <c r="F25" s="19" t="str">
        <f t="shared" si="1"/>
        <v>A</v>
      </c>
      <c r="G25" s="19">
        <f>IF((COUNTA(T12:AC12)&gt;0),(ROUND((AVERAGE(T25:AD25)),0)),"")</f>
        <v>88</v>
      </c>
      <c r="H25" s="19" t="str">
        <f t="shared" si="2"/>
        <v>A</v>
      </c>
      <c r="I25" s="35">
        <v>1</v>
      </c>
      <c r="J25" s="19" t="str">
        <f t="shared" si="3"/>
        <v>Memiliki kemampuan dalam mangidentifikasi tembang pangkur, menganalisis unsur pembangun cerkak, menyajikan pawarta, mendiskripsikan rumah adat jawa dan menulis Aksara Jawa.</v>
      </c>
      <c r="K25" s="19">
        <f t="shared" si="4"/>
        <v>86.5</v>
      </c>
      <c r="L25" s="19" t="str">
        <f t="shared" si="5"/>
        <v>A</v>
      </c>
      <c r="M25" s="19">
        <f t="shared" si="6"/>
        <v>86.5</v>
      </c>
      <c r="N25" s="19" t="str">
        <f t="shared" si="7"/>
        <v>A</v>
      </c>
      <c r="O25" s="35">
        <v>1</v>
      </c>
      <c r="P25" s="19" t="str">
        <f t="shared" si="8"/>
        <v>sangat trampil dalam mangidentifikasi tembang pangkur, menganalisis unsur pembangun cerkak, menyajikan pawarta, mendiskripsikan rumah adat jawa dan menulis Aksara Jawa.</v>
      </c>
      <c r="Q25" s="19" t="str">
        <f t="shared" si="9"/>
        <v>B</v>
      </c>
      <c r="R25" s="19" t="str">
        <f t="shared" si="10"/>
        <v>B</v>
      </c>
      <c r="S25" s="18"/>
      <c r="T25" s="1">
        <v>85</v>
      </c>
      <c r="U25" s="1">
        <v>90</v>
      </c>
      <c r="V25" s="1">
        <v>89</v>
      </c>
      <c r="W25" s="1">
        <f t="shared" si="11"/>
        <v>89</v>
      </c>
      <c r="X25" s="1"/>
      <c r="Y25" s="1"/>
      <c r="Z25" s="1"/>
      <c r="AA25" s="1"/>
      <c r="AB25" s="1"/>
      <c r="AC25" s="1"/>
      <c r="AD25" s="1"/>
      <c r="AE25" s="18"/>
      <c r="AF25" s="1">
        <v>79</v>
      </c>
      <c r="AG25" s="1">
        <f t="shared" si="12"/>
        <v>95</v>
      </c>
      <c r="AH25" s="1">
        <f t="shared" si="13"/>
        <v>92</v>
      </c>
      <c r="AI25" s="1">
        <f t="shared" si="14"/>
        <v>80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7" t="s">
        <v>78</v>
      </c>
      <c r="FD25" s="67"/>
      <c r="FE25" s="67"/>
      <c r="FG25" s="42">
        <v>7</v>
      </c>
      <c r="FH25" s="43"/>
      <c r="FI25" s="43"/>
      <c r="FJ25" s="41">
        <v>9467</v>
      </c>
      <c r="FK25" s="41">
        <v>9477</v>
      </c>
    </row>
    <row r="26" spans="1:167" x14ac:dyDescent="0.25">
      <c r="A26" s="19">
        <v>16</v>
      </c>
      <c r="B26" s="19">
        <v>47867</v>
      </c>
      <c r="C26" s="19" t="s">
        <v>277</v>
      </c>
      <c r="D26" s="18"/>
      <c r="E26" s="19">
        <f t="shared" si="0"/>
        <v>80</v>
      </c>
      <c r="F26" s="19" t="str">
        <f t="shared" si="1"/>
        <v>B</v>
      </c>
      <c r="G26" s="19">
        <f>IF((COUNTA(T12:AC12)&gt;0),(ROUND((AVERAGE(T26:AD26)),0)),"")</f>
        <v>80</v>
      </c>
      <c r="H26" s="19" t="str">
        <f t="shared" si="2"/>
        <v>B</v>
      </c>
      <c r="I26" s="35">
        <v>2</v>
      </c>
      <c r="J26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26" s="19">
        <f t="shared" si="4"/>
        <v>81.75</v>
      </c>
      <c r="L26" s="19" t="str">
        <f t="shared" si="5"/>
        <v>B</v>
      </c>
      <c r="M26" s="19">
        <f t="shared" si="6"/>
        <v>81.75</v>
      </c>
      <c r="N26" s="19" t="str">
        <f t="shared" si="7"/>
        <v>B</v>
      </c>
      <c r="O26" s="35">
        <v>2</v>
      </c>
      <c r="P26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26" s="19" t="str">
        <f t="shared" si="9"/>
        <v>B</v>
      </c>
      <c r="R26" s="19" t="str">
        <f t="shared" si="10"/>
        <v>B</v>
      </c>
      <c r="S26" s="18"/>
      <c r="T26" s="1">
        <v>80</v>
      </c>
      <c r="U26" s="1">
        <v>78</v>
      </c>
      <c r="V26" s="1">
        <v>76</v>
      </c>
      <c r="W26" s="1">
        <f t="shared" si="11"/>
        <v>84</v>
      </c>
      <c r="X26" s="1"/>
      <c r="Y26" s="1"/>
      <c r="Z26" s="1"/>
      <c r="AA26" s="1"/>
      <c r="AB26" s="1"/>
      <c r="AC26" s="1"/>
      <c r="AD26" s="1"/>
      <c r="AE26" s="18"/>
      <c r="AF26" s="1">
        <v>78</v>
      </c>
      <c r="AG26" s="1">
        <f t="shared" si="12"/>
        <v>83</v>
      </c>
      <c r="AH26" s="1">
        <f t="shared" si="13"/>
        <v>87</v>
      </c>
      <c r="AI26" s="1">
        <f t="shared" si="14"/>
        <v>79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47883</v>
      </c>
      <c r="C27" s="19" t="s">
        <v>278</v>
      </c>
      <c r="D27" s="18"/>
      <c r="E27" s="19">
        <f t="shared" si="0"/>
        <v>80</v>
      </c>
      <c r="F27" s="19" t="str">
        <f t="shared" si="1"/>
        <v>B</v>
      </c>
      <c r="G27" s="19">
        <f>IF((COUNTA(T12:AC12)&gt;0),(ROUND((AVERAGE(T27:AD27)),0)),"")</f>
        <v>80</v>
      </c>
      <c r="H27" s="19" t="str">
        <f t="shared" si="2"/>
        <v>B</v>
      </c>
      <c r="I27" s="35">
        <v>2</v>
      </c>
      <c r="J27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27" s="19">
        <f t="shared" si="4"/>
        <v>82.5</v>
      </c>
      <c r="L27" s="19" t="str">
        <f t="shared" si="5"/>
        <v>B</v>
      </c>
      <c r="M27" s="19">
        <f t="shared" si="6"/>
        <v>82.5</v>
      </c>
      <c r="N27" s="19" t="str">
        <f t="shared" si="7"/>
        <v>B</v>
      </c>
      <c r="O27" s="35">
        <v>2</v>
      </c>
      <c r="P27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27" s="19" t="str">
        <f t="shared" si="9"/>
        <v>B</v>
      </c>
      <c r="R27" s="19" t="str">
        <f t="shared" si="10"/>
        <v>B</v>
      </c>
      <c r="S27" s="18"/>
      <c r="T27" s="1">
        <v>75</v>
      </c>
      <c r="U27" s="1">
        <v>84</v>
      </c>
      <c r="V27" s="1">
        <v>80</v>
      </c>
      <c r="W27" s="1">
        <f t="shared" si="11"/>
        <v>79</v>
      </c>
      <c r="X27" s="1"/>
      <c r="Y27" s="1"/>
      <c r="Z27" s="1"/>
      <c r="AA27" s="1"/>
      <c r="AB27" s="1"/>
      <c r="AC27" s="1"/>
      <c r="AD27" s="1"/>
      <c r="AE27" s="18"/>
      <c r="AF27" s="1">
        <v>79</v>
      </c>
      <c r="AG27" s="1">
        <f t="shared" si="12"/>
        <v>89</v>
      </c>
      <c r="AH27" s="1">
        <f t="shared" si="13"/>
        <v>82</v>
      </c>
      <c r="AI27" s="1">
        <f t="shared" si="14"/>
        <v>80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2">
        <v>8</v>
      </c>
      <c r="FH27" s="43"/>
      <c r="FI27" s="43"/>
      <c r="FJ27" s="41">
        <v>9468</v>
      </c>
      <c r="FK27" s="41">
        <v>9478</v>
      </c>
    </row>
    <row r="28" spans="1:167" x14ac:dyDescent="0.25">
      <c r="A28" s="19">
        <v>18</v>
      </c>
      <c r="B28" s="19">
        <v>47899</v>
      </c>
      <c r="C28" s="19" t="s">
        <v>279</v>
      </c>
      <c r="D28" s="18"/>
      <c r="E28" s="19">
        <f t="shared" si="0"/>
        <v>87</v>
      </c>
      <c r="F28" s="19" t="str">
        <f t="shared" si="1"/>
        <v>A</v>
      </c>
      <c r="G28" s="19">
        <f>IF((COUNTA(T12:AC12)&gt;0),(ROUND((AVERAGE(T28:AD28)),0)),"")</f>
        <v>87</v>
      </c>
      <c r="H28" s="19" t="str">
        <f t="shared" si="2"/>
        <v>A</v>
      </c>
      <c r="I28" s="35">
        <v>1</v>
      </c>
      <c r="J28" s="19" t="str">
        <f t="shared" si="3"/>
        <v>Memiliki kemampuan dalam mangidentifikasi tembang pangkur, menganalisis unsur pembangun cerkak, menyajikan pawarta, mendiskripsikan rumah adat jawa dan menulis Aksara Jawa.</v>
      </c>
      <c r="K28" s="19">
        <f t="shared" si="4"/>
        <v>85.25</v>
      </c>
      <c r="L28" s="19" t="str">
        <f t="shared" si="5"/>
        <v>A</v>
      </c>
      <c r="M28" s="19">
        <f t="shared" si="6"/>
        <v>85.25</v>
      </c>
      <c r="N28" s="19" t="str">
        <f t="shared" si="7"/>
        <v>A</v>
      </c>
      <c r="O28" s="35">
        <v>1</v>
      </c>
      <c r="P28" s="19" t="str">
        <f t="shared" si="8"/>
        <v>sangat trampil dalam mangidentifikasi tembang pangkur, menganalisis unsur pembangun cerkak, menyajikan pawarta, mendiskripsikan rumah adat jawa dan menulis Aksara Jawa.</v>
      </c>
      <c r="Q28" s="19" t="str">
        <f t="shared" si="9"/>
        <v>B</v>
      </c>
      <c r="R28" s="19" t="str">
        <f t="shared" si="10"/>
        <v>B</v>
      </c>
      <c r="S28" s="18"/>
      <c r="T28" s="1">
        <v>86</v>
      </c>
      <c r="U28" s="1">
        <v>90</v>
      </c>
      <c r="V28" s="1">
        <v>80</v>
      </c>
      <c r="W28" s="1">
        <f t="shared" si="11"/>
        <v>90</v>
      </c>
      <c r="X28" s="1"/>
      <c r="Y28" s="1"/>
      <c r="Z28" s="1"/>
      <c r="AA28" s="1"/>
      <c r="AB28" s="1"/>
      <c r="AC28" s="1"/>
      <c r="AD28" s="1"/>
      <c r="AE28" s="18"/>
      <c r="AF28" s="1">
        <v>76</v>
      </c>
      <c r="AG28" s="1">
        <f t="shared" si="12"/>
        <v>95</v>
      </c>
      <c r="AH28" s="1">
        <f t="shared" si="13"/>
        <v>93</v>
      </c>
      <c r="AI28" s="1">
        <f t="shared" si="14"/>
        <v>77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47915</v>
      </c>
      <c r="C29" s="19" t="s">
        <v>280</v>
      </c>
      <c r="D29" s="18"/>
      <c r="E29" s="19">
        <f t="shared" si="0"/>
        <v>88</v>
      </c>
      <c r="F29" s="19" t="str">
        <f t="shared" si="1"/>
        <v>A</v>
      </c>
      <c r="G29" s="19">
        <f>IF((COUNTA(T12:AC12)&gt;0),(ROUND((AVERAGE(T29:AD29)),0)),"")</f>
        <v>88</v>
      </c>
      <c r="H29" s="19" t="str">
        <f t="shared" si="2"/>
        <v>A</v>
      </c>
      <c r="I29" s="35">
        <v>1</v>
      </c>
      <c r="J29" s="19" t="str">
        <f t="shared" si="3"/>
        <v>Memiliki kemampuan dalam mangidentifikasi tembang pangkur, menganalisis unsur pembangun cerkak, menyajikan pawarta, mendiskripsikan rumah adat jawa dan menulis Aksara Jawa.</v>
      </c>
      <c r="K29" s="19">
        <f t="shared" si="4"/>
        <v>87</v>
      </c>
      <c r="L29" s="19" t="str">
        <f t="shared" si="5"/>
        <v>A</v>
      </c>
      <c r="M29" s="19">
        <f t="shared" si="6"/>
        <v>87</v>
      </c>
      <c r="N29" s="19" t="str">
        <f t="shared" si="7"/>
        <v>A</v>
      </c>
      <c r="O29" s="35">
        <v>1</v>
      </c>
      <c r="P29" s="19" t="str">
        <f t="shared" si="8"/>
        <v>sangat trampil dalam mangidentifikasi tembang pangkur, menganalisis unsur pembangun cerkak, menyajikan pawarta, mendiskripsikan rumah adat jawa dan menulis Aksara Jawa.</v>
      </c>
      <c r="Q29" s="19" t="str">
        <f t="shared" si="9"/>
        <v>B</v>
      </c>
      <c r="R29" s="19" t="str">
        <f t="shared" si="10"/>
        <v>B</v>
      </c>
      <c r="S29" s="18"/>
      <c r="T29" s="1">
        <v>86</v>
      </c>
      <c r="U29" s="1">
        <v>91</v>
      </c>
      <c r="V29" s="1">
        <v>83</v>
      </c>
      <c r="W29" s="1">
        <f t="shared" si="11"/>
        <v>90</v>
      </c>
      <c r="X29" s="1"/>
      <c r="Y29" s="1"/>
      <c r="Z29" s="1"/>
      <c r="AA29" s="1"/>
      <c r="AB29" s="1"/>
      <c r="AC29" s="1"/>
      <c r="AD29" s="1"/>
      <c r="AE29" s="18"/>
      <c r="AF29" s="1">
        <v>79</v>
      </c>
      <c r="AG29" s="1">
        <f t="shared" si="12"/>
        <v>96</v>
      </c>
      <c r="AH29" s="1">
        <f t="shared" si="13"/>
        <v>93</v>
      </c>
      <c r="AI29" s="1">
        <f t="shared" si="14"/>
        <v>80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2">
        <v>9</v>
      </c>
      <c r="FH29" s="43"/>
      <c r="FI29" s="43"/>
      <c r="FJ29" s="41">
        <v>9469</v>
      </c>
      <c r="FK29" s="41">
        <v>9479</v>
      </c>
    </row>
    <row r="30" spans="1:167" x14ac:dyDescent="0.25">
      <c r="A30" s="19">
        <v>20</v>
      </c>
      <c r="B30" s="19">
        <v>47931</v>
      </c>
      <c r="C30" s="19" t="s">
        <v>281</v>
      </c>
      <c r="D30" s="18"/>
      <c r="E30" s="19">
        <f t="shared" si="0"/>
        <v>86</v>
      </c>
      <c r="F30" s="19" t="str">
        <f t="shared" si="1"/>
        <v>A</v>
      </c>
      <c r="G30" s="19">
        <f>IF((COUNTA(T12:AC12)&gt;0),(ROUND((AVERAGE(T30:AD30)),0)),"")</f>
        <v>86</v>
      </c>
      <c r="H30" s="19" t="str">
        <f t="shared" si="2"/>
        <v>A</v>
      </c>
      <c r="I30" s="35">
        <v>1</v>
      </c>
      <c r="J30" s="19" t="str">
        <f t="shared" si="3"/>
        <v>Memiliki kemampuan dalam mangidentifikasi tembang pangkur, menganalisis unsur pembangun cerkak, menyajikan pawarta, mendiskripsikan rumah adat jawa dan menulis Aksara Jawa.</v>
      </c>
      <c r="K30" s="19">
        <f t="shared" si="4"/>
        <v>86.75</v>
      </c>
      <c r="L30" s="19" t="str">
        <f t="shared" si="5"/>
        <v>A</v>
      </c>
      <c r="M30" s="19">
        <f t="shared" si="6"/>
        <v>86.75</v>
      </c>
      <c r="N30" s="19" t="str">
        <f t="shared" si="7"/>
        <v>A</v>
      </c>
      <c r="O30" s="35">
        <v>1</v>
      </c>
      <c r="P30" s="19" t="str">
        <f t="shared" si="8"/>
        <v>sangat trampil dalam mangidentifikasi tembang pangkur, menganalisis unsur pembangun cerkak, menyajikan pawarta, mendiskripsikan rumah adat jawa dan menulis Aksara Jawa.</v>
      </c>
      <c r="Q30" s="19" t="str">
        <f t="shared" si="9"/>
        <v>B</v>
      </c>
      <c r="R30" s="19" t="str">
        <f t="shared" si="10"/>
        <v>B</v>
      </c>
      <c r="S30" s="18"/>
      <c r="T30" s="1">
        <v>86</v>
      </c>
      <c r="U30" s="1">
        <v>88</v>
      </c>
      <c r="V30" s="1">
        <v>81</v>
      </c>
      <c r="W30" s="1">
        <f t="shared" si="11"/>
        <v>90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f t="shared" si="12"/>
        <v>93</v>
      </c>
      <c r="AH30" s="1">
        <f t="shared" si="13"/>
        <v>93</v>
      </c>
      <c r="AI30" s="1">
        <f t="shared" si="14"/>
        <v>81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47947</v>
      </c>
      <c r="C31" s="19" t="s">
        <v>282</v>
      </c>
      <c r="D31" s="18"/>
      <c r="E31" s="19">
        <f t="shared" si="0"/>
        <v>84</v>
      </c>
      <c r="F31" s="19" t="str">
        <f t="shared" si="1"/>
        <v>B</v>
      </c>
      <c r="G31" s="19">
        <f>IF((COUNTA(T12:AC12)&gt;0),(ROUND((AVERAGE(T31:AD31)),0)),"")</f>
        <v>84</v>
      </c>
      <c r="H31" s="19" t="str">
        <f t="shared" si="2"/>
        <v>B</v>
      </c>
      <c r="I31" s="35">
        <v>2</v>
      </c>
      <c r="J31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31" s="19">
        <f t="shared" si="4"/>
        <v>81.75</v>
      </c>
      <c r="L31" s="19" t="str">
        <f t="shared" si="5"/>
        <v>B</v>
      </c>
      <c r="M31" s="19">
        <f t="shared" si="6"/>
        <v>81.75</v>
      </c>
      <c r="N31" s="19" t="str">
        <f t="shared" si="7"/>
        <v>B</v>
      </c>
      <c r="O31" s="35">
        <v>2</v>
      </c>
      <c r="P31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31" s="19" t="str">
        <f t="shared" si="9"/>
        <v>B</v>
      </c>
      <c r="R31" s="19" t="str">
        <f t="shared" si="10"/>
        <v>B</v>
      </c>
      <c r="S31" s="18"/>
      <c r="T31" s="1">
        <v>88</v>
      </c>
      <c r="U31" s="1">
        <v>70</v>
      </c>
      <c r="V31" s="1">
        <v>84</v>
      </c>
      <c r="W31" s="1">
        <f t="shared" si="11"/>
        <v>92</v>
      </c>
      <c r="X31" s="1"/>
      <c r="Y31" s="1"/>
      <c r="Z31" s="1"/>
      <c r="AA31" s="1"/>
      <c r="AB31" s="1"/>
      <c r="AC31" s="1"/>
      <c r="AD31" s="1"/>
      <c r="AE31" s="18"/>
      <c r="AF31" s="1">
        <v>78</v>
      </c>
      <c r="AG31" s="1">
        <f t="shared" si="12"/>
        <v>75</v>
      </c>
      <c r="AH31" s="1">
        <f t="shared" si="13"/>
        <v>95</v>
      </c>
      <c r="AI31" s="1">
        <f t="shared" si="14"/>
        <v>79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9470</v>
      </c>
      <c r="FK31" s="41">
        <v>9480</v>
      </c>
    </row>
    <row r="32" spans="1:167" x14ac:dyDescent="0.25">
      <c r="A32" s="19">
        <v>22</v>
      </c>
      <c r="B32" s="19">
        <v>47963</v>
      </c>
      <c r="C32" s="19" t="s">
        <v>283</v>
      </c>
      <c r="D32" s="18"/>
      <c r="E32" s="19">
        <f t="shared" si="0"/>
        <v>83</v>
      </c>
      <c r="F32" s="19" t="str">
        <f t="shared" si="1"/>
        <v>B</v>
      </c>
      <c r="G32" s="19">
        <f>IF((COUNTA(T12:AC12)&gt;0),(ROUND((AVERAGE(T32:AD32)),0)),"")</f>
        <v>83</v>
      </c>
      <c r="H32" s="19" t="str">
        <f t="shared" si="2"/>
        <v>B</v>
      </c>
      <c r="I32" s="35">
        <v>2</v>
      </c>
      <c r="J32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32" s="19">
        <f t="shared" si="4"/>
        <v>80.5</v>
      </c>
      <c r="L32" s="19" t="str">
        <f t="shared" si="5"/>
        <v>B</v>
      </c>
      <c r="M32" s="19">
        <f t="shared" si="6"/>
        <v>80.5</v>
      </c>
      <c r="N32" s="19" t="str">
        <f t="shared" si="7"/>
        <v>B</v>
      </c>
      <c r="O32" s="35">
        <v>2</v>
      </c>
      <c r="P32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32" s="19" t="str">
        <f t="shared" si="9"/>
        <v>B</v>
      </c>
      <c r="R32" s="19" t="str">
        <f t="shared" si="10"/>
        <v>B</v>
      </c>
      <c r="S32" s="18"/>
      <c r="T32" s="1">
        <v>87</v>
      </c>
      <c r="U32" s="1">
        <v>70</v>
      </c>
      <c r="V32" s="1">
        <v>83</v>
      </c>
      <c r="W32" s="1">
        <f t="shared" si="11"/>
        <v>91</v>
      </c>
      <c r="X32" s="1"/>
      <c r="Y32" s="1"/>
      <c r="Z32" s="1"/>
      <c r="AA32" s="1"/>
      <c r="AB32" s="1"/>
      <c r="AC32" s="1"/>
      <c r="AD32" s="1"/>
      <c r="AE32" s="18"/>
      <c r="AF32" s="1">
        <v>76</v>
      </c>
      <c r="AG32" s="1">
        <f t="shared" si="12"/>
        <v>75</v>
      </c>
      <c r="AH32" s="1">
        <f t="shared" si="13"/>
        <v>94</v>
      </c>
      <c r="AI32" s="1">
        <f t="shared" si="14"/>
        <v>77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47979</v>
      </c>
      <c r="C33" s="19" t="s">
        <v>284</v>
      </c>
      <c r="D33" s="18"/>
      <c r="E33" s="19">
        <f t="shared" si="0"/>
        <v>84</v>
      </c>
      <c r="F33" s="19" t="str">
        <f t="shared" si="1"/>
        <v>B</v>
      </c>
      <c r="G33" s="19">
        <f>IF((COUNTA(T12:AC12)&gt;0),(ROUND((AVERAGE(T33:AD33)),0)),"")</f>
        <v>84</v>
      </c>
      <c r="H33" s="19" t="str">
        <f t="shared" si="2"/>
        <v>B</v>
      </c>
      <c r="I33" s="35">
        <v>2</v>
      </c>
      <c r="J33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33" s="19">
        <f t="shared" si="4"/>
        <v>83.25</v>
      </c>
      <c r="L33" s="19" t="str">
        <f t="shared" si="5"/>
        <v>B</v>
      </c>
      <c r="M33" s="19">
        <f t="shared" si="6"/>
        <v>83.25</v>
      </c>
      <c r="N33" s="19" t="str">
        <f t="shared" si="7"/>
        <v>B</v>
      </c>
      <c r="O33" s="35">
        <v>2</v>
      </c>
      <c r="P33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33" s="19" t="str">
        <f t="shared" si="9"/>
        <v>B</v>
      </c>
      <c r="R33" s="19" t="str">
        <f t="shared" si="10"/>
        <v>B</v>
      </c>
      <c r="S33" s="18"/>
      <c r="T33" s="1">
        <v>84</v>
      </c>
      <c r="U33" s="1">
        <v>86</v>
      </c>
      <c r="V33" s="1">
        <v>78</v>
      </c>
      <c r="W33" s="1">
        <f t="shared" si="11"/>
        <v>88</v>
      </c>
      <c r="X33" s="1"/>
      <c r="Y33" s="1"/>
      <c r="Z33" s="1"/>
      <c r="AA33" s="1"/>
      <c r="AB33" s="1"/>
      <c r="AC33" s="1"/>
      <c r="AD33" s="1"/>
      <c r="AE33" s="18"/>
      <c r="AF33" s="1">
        <v>75</v>
      </c>
      <c r="AG33" s="1">
        <f t="shared" si="12"/>
        <v>91</v>
      </c>
      <c r="AH33" s="1">
        <f t="shared" si="13"/>
        <v>91</v>
      </c>
      <c r="AI33" s="1">
        <f t="shared" si="14"/>
        <v>76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47995</v>
      </c>
      <c r="C34" s="19" t="s">
        <v>285</v>
      </c>
      <c r="D34" s="18"/>
      <c r="E34" s="19">
        <f t="shared" si="0"/>
        <v>86</v>
      </c>
      <c r="F34" s="19" t="str">
        <f t="shared" si="1"/>
        <v>A</v>
      </c>
      <c r="G34" s="19">
        <f>IF((COUNTA(T12:AC12)&gt;0),(ROUND((AVERAGE(T34:AD34)),0)),"")</f>
        <v>86</v>
      </c>
      <c r="H34" s="19" t="str">
        <f t="shared" si="2"/>
        <v>A</v>
      </c>
      <c r="I34" s="35">
        <v>1</v>
      </c>
      <c r="J34" s="19" t="str">
        <f t="shared" si="3"/>
        <v>Memiliki kemampuan dalam mangidentifikasi tembang pangkur, menganalisis unsur pembangun cerkak, menyajikan pawarta, mendiskripsikan rumah adat jawa dan menulis Aksara Jawa.</v>
      </c>
      <c r="K34" s="19">
        <f t="shared" si="4"/>
        <v>85.25</v>
      </c>
      <c r="L34" s="19" t="str">
        <f t="shared" si="5"/>
        <v>A</v>
      </c>
      <c r="M34" s="19">
        <f t="shared" si="6"/>
        <v>85.25</v>
      </c>
      <c r="N34" s="19" t="str">
        <f t="shared" si="7"/>
        <v>A</v>
      </c>
      <c r="O34" s="35">
        <v>1</v>
      </c>
      <c r="P34" s="19" t="str">
        <f t="shared" si="8"/>
        <v>sangat trampil dalam mangidentifikasi tembang pangkur, menganalisis unsur pembangun cerkak, menyajikan pawarta, mendiskripsikan rumah adat jawa dan menulis Aksara Jawa.</v>
      </c>
      <c r="Q34" s="19" t="str">
        <f t="shared" si="9"/>
        <v>B</v>
      </c>
      <c r="R34" s="19" t="str">
        <f t="shared" si="10"/>
        <v>B</v>
      </c>
      <c r="S34" s="18"/>
      <c r="T34" s="1">
        <v>86</v>
      </c>
      <c r="U34" s="1">
        <v>86</v>
      </c>
      <c r="V34" s="1">
        <v>82</v>
      </c>
      <c r="W34" s="1">
        <f t="shared" si="11"/>
        <v>90</v>
      </c>
      <c r="X34" s="1"/>
      <c r="Y34" s="1"/>
      <c r="Z34" s="1"/>
      <c r="AA34" s="1"/>
      <c r="AB34" s="1"/>
      <c r="AC34" s="1"/>
      <c r="AD34" s="1"/>
      <c r="AE34" s="18"/>
      <c r="AF34" s="1">
        <v>78</v>
      </c>
      <c r="AG34" s="1">
        <f t="shared" si="12"/>
        <v>91</v>
      </c>
      <c r="AH34" s="1">
        <f t="shared" si="13"/>
        <v>93</v>
      </c>
      <c r="AI34" s="1">
        <f t="shared" si="14"/>
        <v>79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48011</v>
      </c>
      <c r="C35" s="19" t="s">
        <v>286</v>
      </c>
      <c r="D35" s="18"/>
      <c r="E35" s="19">
        <f t="shared" si="0"/>
        <v>86</v>
      </c>
      <c r="F35" s="19" t="str">
        <f t="shared" si="1"/>
        <v>A</v>
      </c>
      <c r="G35" s="19">
        <f>IF((COUNTA(T12:AC12)&gt;0),(ROUND((AVERAGE(T35:AD35)),0)),"")</f>
        <v>86</v>
      </c>
      <c r="H35" s="19" t="str">
        <f t="shared" si="2"/>
        <v>A</v>
      </c>
      <c r="I35" s="35">
        <v>1</v>
      </c>
      <c r="J35" s="19" t="str">
        <f t="shared" si="3"/>
        <v>Memiliki kemampuan dalam mangidentifikasi tembang pangkur, menganalisis unsur pembangun cerkak, menyajikan pawarta, mendiskripsikan rumah adat jawa dan menulis Aksara Jawa.</v>
      </c>
      <c r="K35" s="19">
        <f t="shared" si="4"/>
        <v>86.5</v>
      </c>
      <c r="L35" s="19" t="str">
        <f t="shared" si="5"/>
        <v>A</v>
      </c>
      <c r="M35" s="19">
        <f t="shared" si="6"/>
        <v>86.5</v>
      </c>
      <c r="N35" s="19" t="str">
        <f t="shared" si="7"/>
        <v>A</v>
      </c>
      <c r="O35" s="35">
        <v>1</v>
      </c>
      <c r="P35" s="19" t="str">
        <f t="shared" si="8"/>
        <v>sangat trampil dalam mangidentifikasi tembang pangkur, menganalisis unsur pembangun cerkak, menyajikan pawarta, mendiskripsikan rumah adat jawa dan menulis Aksara Jawa.</v>
      </c>
      <c r="Q35" s="19" t="str">
        <f t="shared" si="9"/>
        <v>B</v>
      </c>
      <c r="R35" s="19" t="str">
        <f t="shared" si="10"/>
        <v>B</v>
      </c>
      <c r="S35" s="18"/>
      <c r="T35" s="1">
        <v>86</v>
      </c>
      <c r="U35" s="1">
        <v>89</v>
      </c>
      <c r="V35" s="1">
        <v>80</v>
      </c>
      <c r="W35" s="1">
        <f t="shared" si="11"/>
        <v>90</v>
      </c>
      <c r="X35" s="1"/>
      <c r="Y35" s="1"/>
      <c r="Z35" s="1"/>
      <c r="AA35" s="1"/>
      <c r="AB35" s="1"/>
      <c r="AC35" s="1"/>
      <c r="AD35" s="1"/>
      <c r="AE35" s="18"/>
      <c r="AF35" s="1">
        <v>79</v>
      </c>
      <c r="AG35" s="1">
        <f t="shared" si="12"/>
        <v>94</v>
      </c>
      <c r="AH35" s="1">
        <f t="shared" si="13"/>
        <v>93</v>
      </c>
      <c r="AI35" s="1">
        <f t="shared" si="14"/>
        <v>80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48027</v>
      </c>
      <c r="C36" s="19" t="s">
        <v>287</v>
      </c>
      <c r="D36" s="18"/>
      <c r="E36" s="19">
        <f t="shared" si="0"/>
        <v>88</v>
      </c>
      <c r="F36" s="19" t="str">
        <f t="shared" si="1"/>
        <v>A</v>
      </c>
      <c r="G36" s="19">
        <f>IF((COUNTA(T12:AC12)&gt;0),(ROUND((AVERAGE(T36:AD36)),0)),"")</f>
        <v>88</v>
      </c>
      <c r="H36" s="19" t="str">
        <f t="shared" si="2"/>
        <v>A</v>
      </c>
      <c r="I36" s="35">
        <v>1</v>
      </c>
      <c r="J36" s="19" t="str">
        <f t="shared" si="3"/>
        <v>Memiliki kemampuan dalam mangidentifikasi tembang pangkur, menganalisis unsur pembangun cerkak, menyajikan pawarta, mendiskripsikan rumah adat jawa dan menulis Aksara Jawa.</v>
      </c>
      <c r="K36" s="19">
        <f t="shared" si="4"/>
        <v>86.75</v>
      </c>
      <c r="L36" s="19" t="str">
        <f t="shared" si="5"/>
        <v>A</v>
      </c>
      <c r="M36" s="19">
        <f t="shared" si="6"/>
        <v>86.75</v>
      </c>
      <c r="N36" s="19" t="str">
        <f t="shared" si="7"/>
        <v>A</v>
      </c>
      <c r="O36" s="35">
        <v>1</v>
      </c>
      <c r="P36" s="19" t="str">
        <f t="shared" si="8"/>
        <v>sangat trampil dalam mangidentifikasi tembang pangkur, menganalisis unsur pembangun cerkak, menyajikan pawarta, mendiskripsikan rumah adat jawa dan menulis Aksara Jawa.</v>
      </c>
      <c r="Q36" s="19" t="str">
        <f t="shared" si="9"/>
        <v>B</v>
      </c>
      <c r="R36" s="19" t="str">
        <f t="shared" si="10"/>
        <v>B</v>
      </c>
      <c r="S36" s="18"/>
      <c r="T36" s="1">
        <v>87</v>
      </c>
      <c r="U36" s="1">
        <v>89</v>
      </c>
      <c r="V36" s="1">
        <v>85</v>
      </c>
      <c r="W36" s="1">
        <f t="shared" si="11"/>
        <v>91</v>
      </c>
      <c r="X36" s="1"/>
      <c r="Y36" s="1"/>
      <c r="Z36" s="1"/>
      <c r="AA36" s="1"/>
      <c r="AB36" s="1"/>
      <c r="AC36" s="1"/>
      <c r="AD36" s="1"/>
      <c r="AE36" s="18"/>
      <c r="AF36" s="1">
        <v>79</v>
      </c>
      <c r="AG36" s="1">
        <f t="shared" si="12"/>
        <v>94</v>
      </c>
      <c r="AH36" s="1">
        <f t="shared" si="13"/>
        <v>94</v>
      </c>
      <c r="AI36" s="1">
        <f t="shared" si="14"/>
        <v>80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48043</v>
      </c>
      <c r="C37" s="19" t="s">
        <v>288</v>
      </c>
      <c r="D37" s="18"/>
      <c r="E37" s="19">
        <f t="shared" si="0"/>
        <v>80</v>
      </c>
      <c r="F37" s="19" t="str">
        <f t="shared" si="1"/>
        <v>B</v>
      </c>
      <c r="G37" s="19">
        <f>IF((COUNTA(T12:AC12)&gt;0),(ROUND((AVERAGE(T37:AD37)),0)),"")</f>
        <v>80</v>
      </c>
      <c r="H37" s="19" t="str">
        <f t="shared" si="2"/>
        <v>B</v>
      </c>
      <c r="I37" s="35">
        <v>2</v>
      </c>
      <c r="J37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37" s="19">
        <f t="shared" si="4"/>
        <v>80.75</v>
      </c>
      <c r="L37" s="19" t="str">
        <f t="shared" si="5"/>
        <v>B</v>
      </c>
      <c r="M37" s="19">
        <f t="shared" si="6"/>
        <v>80.75</v>
      </c>
      <c r="N37" s="19" t="str">
        <f t="shared" si="7"/>
        <v>B</v>
      </c>
      <c r="O37" s="35">
        <v>2</v>
      </c>
      <c r="P37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37" s="19" t="str">
        <f t="shared" si="9"/>
        <v>B</v>
      </c>
      <c r="R37" s="19" t="str">
        <f t="shared" si="10"/>
        <v>B</v>
      </c>
      <c r="S37" s="18"/>
      <c r="T37" s="1">
        <v>84</v>
      </c>
      <c r="U37" s="1">
        <v>70</v>
      </c>
      <c r="V37" s="1">
        <v>78</v>
      </c>
      <c r="W37" s="1">
        <f t="shared" si="11"/>
        <v>88</v>
      </c>
      <c r="X37" s="1"/>
      <c r="Y37" s="1"/>
      <c r="Z37" s="1"/>
      <c r="AA37" s="1"/>
      <c r="AB37" s="1"/>
      <c r="AC37" s="1"/>
      <c r="AD37" s="1"/>
      <c r="AE37" s="18"/>
      <c r="AF37" s="1">
        <v>78</v>
      </c>
      <c r="AG37" s="1">
        <f t="shared" si="12"/>
        <v>75</v>
      </c>
      <c r="AH37" s="1">
        <f t="shared" si="13"/>
        <v>91</v>
      </c>
      <c r="AI37" s="1">
        <f t="shared" si="14"/>
        <v>79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48059</v>
      </c>
      <c r="C38" s="19" t="s">
        <v>289</v>
      </c>
      <c r="D38" s="18"/>
      <c r="E38" s="19">
        <f t="shared" si="0"/>
        <v>78</v>
      </c>
      <c r="F38" s="19" t="str">
        <f t="shared" si="1"/>
        <v>B</v>
      </c>
      <c r="G38" s="19">
        <f>IF((COUNTA(T12:AC12)&gt;0),(ROUND((AVERAGE(T38:AD38)),0)),"")</f>
        <v>78</v>
      </c>
      <c r="H38" s="19" t="str">
        <f t="shared" si="2"/>
        <v>B</v>
      </c>
      <c r="I38" s="35">
        <v>2</v>
      </c>
      <c r="J38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38" s="19">
        <f t="shared" si="4"/>
        <v>78.75</v>
      </c>
      <c r="L38" s="19" t="str">
        <f t="shared" si="5"/>
        <v>B</v>
      </c>
      <c r="M38" s="19">
        <f t="shared" si="6"/>
        <v>78.75</v>
      </c>
      <c r="N38" s="19" t="str">
        <f t="shared" si="7"/>
        <v>B</v>
      </c>
      <c r="O38" s="35">
        <v>2</v>
      </c>
      <c r="P38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38" s="19" t="str">
        <f t="shared" si="9"/>
        <v>B</v>
      </c>
      <c r="R38" s="19" t="str">
        <f t="shared" si="10"/>
        <v>B</v>
      </c>
      <c r="S38" s="18"/>
      <c r="T38" s="1">
        <v>74</v>
      </c>
      <c r="U38" s="1">
        <v>74</v>
      </c>
      <c r="V38" s="1">
        <v>85</v>
      </c>
      <c r="W38" s="1">
        <f t="shared" si="11"/>
        <v>78</v>
      </c>
      <c r="X38" s="1"/>
      <c r="Y38" s="1"/>
      <c r="Z38" s="1"/>
      <c r="AA38" s="1"/>
      <c r="AB38" s="1"/>
      <c r="AC38" s="1"/>
      <c r="AD38" s="1"/>
      <c r="AE38" s="18"/>
      <c r="AF38" s="1">
        <v>77</v>
      </c>
      <c r="AG38" s="1">
        <f t="shared" si="12"/>
        <v>79</v>
      </c>
      <c r="AH38" s="1">
        <f t="shared" si="13"/>
        <v>81</v>
      </c>
      <c r="AI38" s="1">
        <f t="shared" si="14"/>
        <v>78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48075</v>
      </c>
      <c r="C39" s="19" t="s">
        <v>290</v>
      </c>
      <c r="D39" s="18"/>
      <c r="E39" s="19">
        <f t="shared" si="0"/>
        <v>83</v>
      </c>
      <c r="F39" s="19" t="str">
        <f t="shared" si="1"/>
        <v>B</v>
      </c>
      <c r="G39" s="19">
        <f>IF((COUNTA(T12:AC12)&gt;0),(ROUND((AVERAGE(T39:AD39)),0)),"")</f>
        <v>83</v>
      </c>
      <c r="H39" s="19" t="str">
        <f t="shared" si="2"/>
        <v>B</v>
      </c>
      <c r="I39" s="35">
        <v>2</v>
      </c>
      <c r="J39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39" s="19">
        <f t="shared" si="4"/>
        <v>83.25</v>
      </c>
      <c r="L39" s="19" t="str">
        <f t="shared" si="5"/>
        <v>B</v>
      </c>
      <c r="M39" s="19">
        <f t="shared" si="6"/>
        <v>83.25</v>
      </c>
      <c r="N39" s="19" t="str">
        <f t="shared" si="7"/>
        <v>B</v>
      </c>
      <c r="O39" s="35">
        <v>2</v>
      </c>
      <c r="P39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39" s="19" t="str">
        <f t="shared" si="9"/>
        <v>B</v>
      </c>
      <c r="R39" s="19" t="str">
        <f t="shared" si="10"/>
        <v>B</v>
      </c>
      <c r="S39" s="18"/>
      <c r="T39" s="1">
        <v>80</v>
      </c>
      <c r="U39" s="1">
        <v>88</v>
      </c>
      <c r="V39" s="1">
        <v>80</v>
      </c>
      <c r="W39" s="1">
        <f t="shared" si="11"/>
        <v>84</v>
      </c>
      <c r="X39" s="1"/>
      <c r="Y39" s="1"/>
      <c r="Z39" s="1"/>
      <c r="AA39" s="1"/>
      <c r="AB39" s="1"/>
      <c r="AC39" s="1"/>
      <c r="AD39" s="1"/>
      <c r="AE39" s="18"/>
      <c r="AF39" s="1">
        <v>76</v>
      </c>
      <c r="AG39" s="1">
        <f t="shared" si="12"/>
        <v>93</v>
      </c>
      <c r="AH39" s="1">
        <f t="shared" si="13"/>
        <v>87</v>
      </c>
      <c r="AI39" s="1">
        <f t="shared" si="14"/>
        <v>77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48091</v>
      </c>
      <c r="C40" s="19" t="s">
        <v>291</v>
      </c>
      <c r="D40" s="18"/>
      <c r="E40" s="19">
        <f t="shared" si="0"/>
        <v>79</v>
      </c>
      <c r="F40" s="19" t="str">
        <f t="shared" si="1"/>
        <v>B</v>
      </c>
      <c r="G40" s="19">
        <f>IF((COUNTA(T12:AC12)&gt;0),(ROUND((AVERAGE(T40:AD40)),0)),"")</f>
        <v>79</v>
      </c>
      <c r="H40" s="19" t="str">
        <f t="shared" si="2"/>
        <v>B</v>
      </c>
      <c r="I40" s="35">
        <v>2</v>
      </c>
      <c r="J40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40" s="19">
        <f t="shared" si="4"/>
        <v>81.75</v>
      </c>
      <c r="L40" s="19" t="str">
        <f t="shared" si="5"/>
        <v>B</v>
      </c>
      <c r="M40" s="19">
        <f t="shared" si="6"/>
        <v>81.75</v>
      </c>
      <c r="N40" s="19" t="str">
        <f t="shared" si="7"/>
        <v>B</v>
      </c>
      <c r="O40" s="35">
        <v>2</v>
      </c>
      <c r="P40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40" s="19" t="str">
        <f t="shared" si="9"/>
        <v>B</v>
      </c>
      <c r="R40" s="19" t="str">
        <f t="shared" si="10"/>
        <v>B</v>
      </c>
      <c r="S40" s="18"/>
      <c r="T40" s="1">
        <v>73</v>
      </c>
      <c r="U40" s="1">
        <v>83</v>
      </c>
      <c r="V40" s="1">
        <v>81</v>
      </c>
      <c r="W40" s="1">
        <f t="shared" si="11"/>
        <v>77</v>
      </c>
      <c r="X40" s="1"/>
      <c r="Y40" s="1"/>
      <c r="Z40" s="1"/>
      <c r="AA40" s="1"/>
      <c r="AB40" s="1"/>
      <c r="AC40" s="1"/>
      <c r="AD40" s="1"/>
      <c r="AE40" s="18"/>
      <c r="AF40" s="1">
        <v>79</v>
      </c>
      <c r="AG40" s="1">
        <f t="shared" si="12"/>
        <v>88</v>
      </c>
      <c r="AH40" s="1">
        <f t="shared" si="13"/>
        <v>80</v>
      </c>
      <c r="AI40" s="1">
        <f t="shared" si="14"/>
        <v>80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48107</v>
      </c>
      <c r="C41" s="19" t="s">
        <v>292</v>
      </c>
      <c r="D41" s="18"/>
      <c r="E41" s="19">
        <f t="shared" si="0"/>
        <v>87</v>
      </c>
      <c r="F41" s="19" t="str">
        <f t="shared" si="1"/>
        <v>A</v>
      </c>
      <c r="G41" s="19">
        <f>IF((COUNTA(T12:AC12)&gt;0),(ROUND((AVERAGE(T41:AD41)),0)),"")</f>
        <v>87</v>
      </c>
      <c r="H41" s="19" t="str">
        <f t="shared" si="2"/>
        <v>A</v>
      </c>
      <c r="I41" s="35">
        <v>1</v>
      </c>
      <c r="J41" s="19" t="str">
        <f t="shared" si="3"/>
        <v>Memiliki kemampuan dalam mangidentifikasi tembang pangkur, menganalisis unsur pembangun cerkak, menyajikan pawarta, mendiskripsikan rumah adat jawa dan menulis Aksara Jawa.</v>
      </c>
      <c r="K41" s="19">
        <f t="shared" si="4"/>
        <v>86.5</v>
      </c>
      <c r="L41" s="19" t="str">
        <f t="shared" si="5"/>
        <v>A</v>
      </c>
      <c r="M41" s="19">
        <f t="shared" si="6"/>
        <v>86.5</v>
      </c>
      <c r="N41" s="19" t="str">
        <f t="shared" si="7"/>
        <v>A</v>
      </c>
      <c r="O41" s="35">
        <v>1</v>
      </c>
      <c r="P41" s="19" t="str">
        <f t="shared" si="8"/>
        <v>sangat trampil dalam mangidentifikasi tembang pangkur, menganalisis unsur pembangun cerkak, menyajikan pawarta, mendiskripsikan rumah adat jawa dan menulis Aksara Jawa.</v>
      </c>
      <c r="Q41" s="19" t="str">
        <f t="shared" si="9"/>
        <v>B</v>
      </c>
      <c r="R41" s="19" t="str">
        <f t="shared" si="10"/>
        <v>B</v>
      </c>
      <c r="S41" s="18"/>
      <c r="T41" s="1">
        <v>86</v>
      </c>
      <c r="U41" s="1">
        <v>87</v>
      </c>
      <c r="V41" s="1">
        <v>83</v>
      </c>
      <c r="W41" s="1">
        <f t="shared" si="11"/>
        <v>90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f t="shared" si="12"/>
        <v>92</v>
      </c>
      <c r="AH41" s="1">
        <f t="shared" si="13"/>
        <v>93</v>
      </c>
      <c r="AI41" s="1">
        <f t="shared" si="14"/>
        <v>81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48123</v>
      </c>
      <c r="C42" s="19" t="s">
        <v>293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2</v>
      </c>
      <c r="J42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42" s="19">
        <f t="shared" si="4"/>
        <v>83</v>
      </c>
      <c r="L42" s="19" t="str">
        <f t="shared" si="5"/>
        <v>B</v>
      </c>
      <c r="M42" s="19">
        <f t="shared" si="6"/>
        <v>83</v>
      </c>
      <c r="N42" s="19" t="str">
        <f t="shared" si="7"/>
        <v>B</v>
      </c>
      <c r="O42" s="35">
        <v>2</v>
      </c>
      <c r="P42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42" s="19" t="str">
        <f t="shared" si="9"/>
        <v>B</v>
      </c>
      <c r="R42" s="19" t="str">
        <f t="shared" si="10"/>
        <v>B</v>
      </c>
      <c r="S42" s="18"/>
      <c r="T42" s="1">
        <v>77</v>
      </c>
      <c r="U42" s="1">
        <v>84</v>
      </c>
      <c r="V42" s="1">
        <v>78</v>
      </c>
      <c r="W42" s="1">
        <f t="shared" si="11"/>
        <v>81</v>
      </c>
      <c r="X42" s="1"/>
      <c r="Y42" s="1"/>
      <c r="Z42" s="1"/>
      <c r="AA42" s="1"/>
      <c r="AB42" s="1"/>
      <c r="AC42" s="1"/>
      <c r="AD42" s="1"/>
      <c r="AE42" s="18"/>
      <c r="AF42" s="1">
        <v>79</v>
      </c>
      <c r="AG42" s="1">
        <f t="shared" si="12"/>
        <v>89</v>
      </c>
      <c r="AH42" s="1">
        <f t="shared" si="13"/>
        <v>84</v>
      </c>
      <c r="AI42" s="1">
        <f t="shared" si="14"/>
        <v>80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48139</v>
      </c>
      <c r="C43" s="19" t="s">
        <v>294</v>
      </c>
      <c r="D43" s="18"/>
      <c r="E43" s="19">
        <f t="shared" si="0"/>
        <v>85</v>
      </c>
      <c r="F43" s="19" t="str">
        <f t="shared" si="1"/>
        <v>A</v>
      </c>
      <c r="G43" s="19">
        <f>IF((COUNTA(T12:AC12)&gt;0),(ROUND((AVERAGE(T43:AD43)),0)),"")</f>
        <v>85</v>
      </c>
      <c r="H43" s="19" t="str">
        <f t="shared" si="2"/>
        <v>A</v>
      </c>
      <c r="I43" s="35">
        <v>1</v>
      </c>
      <c r="J43" s="19" t="str">
        <f t="shared" si="3"/>
        <v>Memiliki kemampuan dalam mangidentifikasi tembang pangkur, menganalisis unsur pembangun cerkak, menyajikan pawarta, mendiskripsikan rumah adat jawa dan menulis Aksara Jawa.</v>
      </c>
      <c r="K43" s="19">
        <f t="shared" si="4"/>
        <v>86.25</v>
      </c>
      <c r="L43" s="19" t="str">
        <f t="shared" si="5"/>
        <v>A</v>
      </c>
      <c r="M43" s="19">
        <f t="shared" si="6"/>
        <v>86.25</v>
      </c>
      <c r="N43" s="19" t="str">
        <f t="shared" si="7"/>
        <v>A</v>
      </c>
      <c r="O43" s="35">
        <v>1</v>
      </c>
      <c r="P43" s="19" t="str">
        <f t="shared" si="8"/>
        <v>sangat trampil dalam mangidentifikasi tembang pangkur, menganalisis unsur pembangun cerkak, menyajikan pawarta, mendiskripsikan rumah adat jawa dan menulis Aksara Jawa.</v>
      </c>
      <c r="Q43" s="19" t="str">
        <f t="shared" si="9"/>
        <v>B</v>
      </c>
      <c r="R43" s="19" t="str">
        <f t="shared" si="10"/>
        <v>B</v>
      </c>
      <c r="S43" s="18"/>
      <c r="T43" s="1">
        <v>88</v>
      </c>
      <c r="U43" s="1">
        <v>86</v>
      </c>
      <c r="V43" s="1">
        <v>75</v>
      </c>
      <c r="W43" s="1">
        <f t="shared" si="11"/>
        <v>92</v>
      </c>
      <c r="X43" s="1"/>
      <c r="Y43" s="1"/>
      <c r="Z43" s="1"/>
      <c r="AA43" s="1"/>
      <c r="AB43" s="1"/>
      <c r="AC43" s="1"/>
      <c r="AD43" s="1"/>
      <c r="AE43" s="18"/>
      <c r="AF43" s="1">
        <v>79</v>
      </c>
      <c r="AG43" s="1">
        <f t="shared" si="12"/>
        <v>91</v>
      </c>
      <c r="AH43" s="1">
        <f t="shared" si="13"/>
        <v>95</v>
      </c>
      <c r="AI43" s="1">
        <f t="shared" si="14"/>
        <v>80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48155</v>
      </c>
      <c r="C44" s="19" t="s">
        <v>295</v>
      </c>
      <c r="D44" s="18"/>
      <c r="E44" s="19">
        <f t="shared" si="0"/>
        <v>85</v>
      </c>
      <c r="F44" s="19" t="str">
        <f t="shared" si="1"/>
        <v>A</v>
      </c>
      <c r="G44" s="19">
        <f>IF((COUNTA(T12:AC12)&gt;0),(ROUND((AVERAGE(T44:AD44)),0)),"")</f>
        <v>85</v>
      </c>
      <c r="H44" s="19" t="str">
        <f t="shared" si="2"/>
        <v>A</v>
      </c>
      <c r="I44" s="35">
        <v>1</v>
      </c>
      <c r="J44" s="19" t="str">
        <f t="shared" si="3"/>
        <v>Memiliki kemampuan dalam mangidentifikasi tembang pangkur, menganalisis unsur pembangun cerkak, menyajikan pawarta, mendiskripsikan rumah adat jawa dan menulis Aksara Jawa.</v>
      </c>
      <c r="K44" s="19">
        <f t="shared" si="4"/>
        <v>86.25</v>
      </c>
      <c r="L44" s="19" t="str">
        <f t="shared" si="5"/>
        <v>A</v>
      </c>
      <c r="M44" s="19">
        <f t="shared" si="6"/>
        <v>86.25</v>
      </c>
      <c r="N44" s="19" t="str">
        <f t="shared" si="7"/>
        <v>A</v>
      </c>
      <c r="O44" s="35">
        <v>1</v>
      </c>
      <c r="P44" s="19" t="str">
        <f t="shared" si="8"/>
        <v>sangat trampil dalam mangidentifikasi tembang pangkur, menganalisis unsur pembangun cerkak, menyajikan pawarta, mendiskripsikan rumah adat jawa dan menulis Aksara Jawa.</v>
      </c>
      <c r="Q44" s="19" t="str">
        <f t="shared" si="9"/>
        <v>B</v>
      </c>
      <c r="R44" s="19" t="str">
        <f t="shared" si="10"/>
        <v>B</v>
      </c>
      <c r="S44" s="18"/>
      <c r="T44" s="1">
        <v>88</v>
      </c>
      <c r="U44" s="1">
        <v>86</v>
      </c>
      <c r="V44" s="1">
        <v>73</v>
      </c>
      <c r="W44" s="1">
        <f t="shared" si="11"/>
        <v>92</v>
      </c>
      <c r="X44" s="1"/>
      <c r="Y44" s="1"/>
      <c r="Z44" s="1"/>
      <c r="AA44" s="1"/>
      <c r="AB44" s="1"/>
      <c r="AC44" s="1"/>
      <c r="AD44" s="1"/>
      <c r="AE44" s="18"/>
      <c r="AF44" s="1">
        <v>79</v>
      </c>
      <c r="AG44" s="1">
        <f t="shared" si="12"/>
        <v>91</v>
      </c>
      <c r="AH44" s="1">
        <f t="shared" si="13"/>
        <v>95</v>
      </c>
      <c r="AI44" s="1">
        <f t="shared" si="14"/>
        <v>80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e">
        <f>IF((COUNTA(T12:AC12)&gt;0),(ROUND((AVERAGE(T45:AD45)),0)),"")</f>
        <v>#DIV/0!</v>
      </c>
      <c r="H45" s="19" t="e">
        <f t="shared" si="2"/>
        <v>#DIV/0!</v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6" t="s">
        <v>101</v>
      </c>
      <c r="H52" s="76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6" t="s">
        <v>104</v>
      </c>
      <c r="H53" s="76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6" t="s">
        <v>106</v>
      </c>
      <c r="H54" s="76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6" t="s">
        <v>107</v>
      </c>
      <c r="H55" s="76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2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G17:FG18"/>
    <mergeCell ref="FG19:FG20"/>
    <mergeCell ref="FG15:FG16"/>
    <mergeCell ref="AJ9:AJ10"/>
    <mergeCell ref="AK9:AK10"/>
    <mergeCell ref="FG11:FI11"/>
    <mergeCell ref="FG13:FG14"/>
    <mergeCell ref="FC11:FE11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E11" activePane="bottomRight" state="frozen"/>
      <selection pane="topRight"/>
      <selection pane="bottomLeft"/>
      <selection pane="bottomRight" activeCell="O45" sqref="O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416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296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416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8" t="s">
        <v>17</v>
      </c>
      <c r="F8" s="59"/>
      <c r="G8" s="59"/>
      <c r="H8" s="59"/>
      <c r="I8" s="59"/>
      <c r="J8" s="60"/>
      <c r="K8" s="55" t="s">
        <v>18</v>
      </c>
      <c r="L8" s="56"/>
      <c r="M8" s="56"/>
      <c r="N8" s="56"/>
      <c r="O8" s="56"/>
      <c r="P8" s="57"/>
      <c r="Q8" s="73" t="s">
        <v>19</v>
      </c>
      <c r="R8" s="73"/>
      <c r="S8" s="18"/>
      <c r="T8" s="72" t="s">
        <v>20</v>
      </c>
      <c r="U8" s="72"/>
      <c r="V8" s="72"/>
      <c r="W8" s="72"/>
      <c r="X8" s="72"/>
      <c r="Y8" s="72"/>
      <c r="Z8" s="72"/>
      <c r="AA8" s="72"/>
      <c r="AB8" s="72"/>
      <c r="AC8" s="72"/>
      <c r="AD8" s="72"/>
      <c r="AE8" s="33"/>
      <c r="AF8" s="52" t="s">
        <v>21</v>
      </c>
      <c r="AG8" s="52"/>
      <c r="AH8" s="52"/>
      <c r="AI8" s="52"/>
      <c r="AJ8" s="52"/>
      <c r="AK8" s="52"/>
      <c r="AL8" s="52"/>
      <c r="AM8" s="52"/>
      <c r="AN8" s="52"/>
      <c r="AO8" s="52"/>
      <c r="AP8" s="33"/>
      <c r="AQ8" s="69" t="s">
        <v>19</v>
      </c>
      <c r="AR8" s="69"/>
      <c r="AS8" s="69"/>
      <c r="AT8" s="69"/>
      <c r="AU8" s="69"/>
      <c r="AV8" s="69"/>
      <c r="AW8" s="69"/>
      <c r="AX8" s="69"/>
      <c r="AY8" s="69"/>
      <c r="AZ8" s="69"/>
      <c r="BA8" s="7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2" t="s">
        <v>22</v>
      </c>
      <c r="F9" s="72"/>
      <c r="G9" s="61" t="s">
        <v>23</v>
      </c>
      <c r="H9" s="62"/>
      <c r="I9" s="62"/>
      <c r="J9" s="63"/>
      <c r="K9" s="52" t="s">
        <v>22</v>
      </c>
      <c r="L9" s="52"/>
      <c r="M9" s="64" t="s">
        <v>23</v>
      </c>
      <c r="N9" s="65"/>
      <c r="O9" s="65"/>
      <c r="P9" s="66"/>
      <c r="Q9" s="53" t="s">
        <v>22</v>
      </c>
      <c r="R9" s="53" t="s">
        <v>23</v>
      </c>
      <c r="S9" s="18"/>
      <c r="T9" s="74" t="s">
        <v>24</v>
      </c>
      <c r="U9" s="74" t="s">
        <v>25</v>
      </c>
      <c r="V9" s="74" t="s">
        <v>26</v>
      </c>
      <c r="W9" s="74" t="s">
        <v>27</v>
      </c>
      <c r="X9" s="74" t="s">
        <v>28</v>
      </c>
      <c r="Y9" s="74" t="s">
        <v>29</v>
      </c>
      <c r="Z9" s="74" t="s">
        <v>30</v>
      </c>
      <c r="AA9" s="74" t="s">
        <v>31</v>
      </c>
      <c r="AB9" s="74" t="s">
        <v>32</v>
      </c>
      <c r="AC9" s="74" t="s">
        <v>33</v>
      </c>
      <c r="AD9" s="71" t="s">
        <v>34</v>
      </c>
      <c r="AE9" s="33"/>
      <c r="AF9" s="44" t="s">
        <v>35</v>
      </c>
      <c r="AG9" s="44" t="s">
        <v>36</v>
      </c>
      <c r="AH9" s="44" t="s">
        <v>37</v>
      </c>
      <c r="AI9" s="44" t="s">
        <v>38</v>
      </c>
      <c r="AJ9" s="44" t="s">
        <v>39</v>
      </c>
      <c r="AK9" s="44" t="s">
        <v>40</v>
      </c>
      <c r="AL9" s="44" t="s">
        <v>41</v>
      </c>
      <c r="AM9" s="44" t="s">
        <v>42</v>
      </c>
      <c r="AN9" s="44" t="s">
        <v>43</v>
      </c>
      <c r="AO9" s="44" t="s">
        <v>44</v>
      </c>
      <c r="AP9" s="33"/>
      <c r="AQ9" s="68" t="s">
        <v>45</v>
      </c>
      <c r="AR9" s="68"/>
      <c r="AS9" s="68" t="s">
        <v>46</v>
      </c>
      <c r="AT9" s="68"/>
      <c r="AU9" s="68" t="s">
        <v>47</v>
      </c>
      <c r="AV9" s="68"/>
      <c r="AW9" s="68"/>
      <c r="AX9" s="68" t="s">
        <v>48</v>
      </c>
      <c r="AY9" s="68"/>
      <c r="AZ9" s="68"/>
      <c r="BA9" s="7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4"/>
      <c r="R10" s="54"/>
      <c r="S10" s="18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1"/>
      <c r="AE10" s="33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7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48171</v>
      </c>
      <c r="C11" s="19" t="s">
        <v>297</v>
      </c>
      <c r="D11" s="18"/>
      <c r="E11" s="19">
        <f t="shared" ref="E11:E50" si="0">IF((COUNTA(T11:AA11)&gt;0),(ROUND( AVERAGE(T11:AA11),0)),"")</f>
        <v>89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89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mangidentifikasi tembang pangkur, menganalisis unsur pembangun cerkak, menyajikan pawarta, mendiskripsikan rumah adat jawa dan menulis Aksara Jawa.</v>
      </c>
      <c r="K11" s="19">
        <f t="shared" ref="K11:K50" si="4">IF((COUNTA(AF11:AN11)&gt;0),AVERAGE(AF11:AN11),"")</f>
        <v>89.25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89.25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trampil dalam mangidentifikasi tembang pangkur, menganalisis unsur pembangun cerkak, menyajikan pawarta, mendiskripsikan rumah adat jawa dan menulis Aksara Jawa.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90</v>
      </c>
      <c r="U11" s="1">
        <v>91</v>
      </c>
      <c r="V11" s="1">
        <v>82</v>
      </c>
      <c r="W11" s="1">
        <f>T11+4</f>
        <v>94</v>
      </c>
      <c r="X11" s="1"/>
      <c r="Y11" s="1"/>
      <c r="Z11" s="1"/>
      <c r="AA11" s="1"/>
      <c r="AB11" s="1"/>
      <c r="AC11" s="1"/>
      <c r="AD11" s="1"/>
      <c r="AE11" s="18"/>
      <c r="AF11" s="1">
        <v>76</v>
      </c>
      <c r="AG11" s="1">
        <f>U11+5</f>
        <v>96</v>
      </c>
      <c r="AH11" s="1">
        <f>W11+3</f>
        <v>97</v>
      </c>
      <c r="AI11" s="1">
        <v>88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54</v>
      </c>
      <c r="FD11" s="47"/>
      <c r="FE11" s="47"/>
      <c r="FG11" s="46" t="s">
        <v>55</v>
      </c>
      <c r="FH11" s="46"/>
      <c r="FI11" s="46"/>
    </row>
    <row r="12" spans="1:167" x14ac:dyDescent="0.25">
      <c r="A12" s="19">
        <v>2</v>
      </c>
      <c r="B12" s="19">
        <v>48187</v>
      </c>
      <c r="C12" s="19" t="s">
        <v>298</v>
      </c>
      <c r="D12" s="18"/>
      <c r="E12" s="19">
        <f t="shared" si="0"/>
        <v>91</v>
      </c>
      <c r="F12" s="19" t="str">
        <f t="shared" si="1"/>
        <v>A</v>
      </c>
      <c r="G12" s="19">
        <f>IF((COUNTA(T12:AC12)&gt;0),(ROUND((AVERAGE(T12:AD12)),0)),"")</f>
        <v>91</v>
      </c>
      <c r="H12" s="19" t="str">
        <f t="shared" si="2"/>
        <v>A</v>
      </c>
      <c r="I12" s="35">
        <v>1</v>
      </c>
      <c r="J12" s="19" t="str">
        <f t="shared" si="3"/>
        <v>Memiliki kemampuan dalam mangidentifikasi tembang pangkur, menganalisis unsur pembangun cerkak, menyajikan pawarta, mendiskripsikan rumah adat jawa dan menulis Aksara Jawa.</v>
      </c>
      <c r="K12" s="19">
        <f t="shared" si="4"/>
        <v>87.75</v>
      </c>
      <c r="L12" s="19" t="str">
        <f t="shared" si="5"/>
        <v>A</v>
      </c>
      <c r="M12" s="19">
        <f t="shared" si="6"/>
        <v>87.75</v>
      </c>
      <c r="N12" s="19" t="str">
        <f t="shared" si="7"/>
        <v>A</v>
      </c>
      <c r="O12" s="35">
        <v>1</v>
      </c>
      <c r="P12" s="19" t="str">
        <f t="shared" si="8"/>
        <v>sangat trampil dalam mangidentifikasi tembang pangkur, menganalisis unsur pembangun cerkak, menyajikan pawarta, mendiskripsikan rumah adat jawa dan menulis Aksara Jawa.</v>
      </c>
      <c r="Q12" s="19" t="str">
        <f t="shared" si="9"/>
        <v>B</v>
      </c>
      <c r="R12" s="19" t="str">
        <f t="shared" si="10"/>
        <v>B</v>
      </c>
      <c r="S12" s="18"/>
      <c r="T12" s="1">
        <v>90</v>
      </c>
      <c r="U12" s="1">
        <v>90</v>
      </c>
      <c r="V12" s="1">
        <v>89</v>
      </c>
      <c r="W12" s="1">
        <f t="shared" ref="W12:W44" si="11">T12+4</f>
        <v>94</v>
      </c>
      <c r="X12" s="1"/>
      <c r="Y12" s="1"/>
      <c r="Z12" s="1"/>
      <c r="AA12" s="1"/>
      <c r="AB12" s="1"/>
      <c r="AC12" s="1"/>
      <c r="AD12" s="1"/>
      <c r="AE12" s="18"/>
      <c r="AF12" s="1">
        <v>79</v>
      </c>
      <c r="AG12" s="1">
        <f t="shared" ref="AG12:AG44" si="12">U12+5</f>
        <v>95</v>
      </c>
      <c r="AH12" s="1">
        <f t="shared" ref="AH12:AH44" si="13">W12+3</f>
        <v>97</v>
      </c>
      <c r="AI12" s="1">
        <f>AF12+1</f>
        <v>80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48203</v>
      </c>
      <c r="C13" s="19" t="s">
        <v>299</v>
      </c>
      <c r="D13" s="18"/>
      <c r="E13" s="19">
        <f t="shared" si="0"/>
        <v>90</v>
      </c>
      <c r="F13" s="19" t="str">
        <f t="shared" si="1"/>
        <v>A</v>
      </c>
      <c r="G13" s="19">
        <f>IF((COUNTA(T12:AC12)&gt;0),(ROUND((AVERAGE(T13:AD13)),0)),"")</f>
        <v>90</v>
      </c>
      <c r="H13" s="19" t="str">
        <f t="shared" si="2"/>
        <v>A</v>
      </c>
      <c r="I13" s="35">
        <v>1</v>
      </c>
      <c r="J13" s="19" t="str">
        <f t="shared" si="3"/>
        <v>Memiliki kemampuan dalam mangidentifikasi tembang pangkur, menganalisis unsur pembangun cerkak, menyajikan pawarta, mendiskripsikan rumah adat jawa dan menulis Aksara Jawa.</v>
      </c>
      <c r="K13" s="19">
        <f t="shared" si="4"/>
        <v>87</v>
      </c>
      <c r="L13" s="19" t="str">
        <f t="shared" si="5"/>
        <v>A</v>
      </c>
      <c r="M13" s="19">
        <f t="shared" si="6"/>
        <v>87</v>
      </c>
      <c r="N13" s="19" t="str">
        <f t="shared" si="7"/>
        <v>A</v>
      </c>
      <c r="O13" s="35">
        <v>1</v>
      </c>
      <c r="P13" s="19" t="str">
        <f t="shared" si="8"/>
        <v>sangat trampil dalam mangidentifikasi tembang pangkur, menganalisis unsur pembangun cerkak, menyajikan pawarta, mendiskripsikan rumah adat jawa dan menulis Aksara Jawa.</v>
      </c>
      <c r="Q13" s="19" t="str">
        <f t="shared" si="9"/>
        <v>B</v>
      </c>
      <c r="R13" s="19" t="str">
        <f t="shared" si="10"/>
        <v>B</v>
      </c>
      <c r="S13" s="18"/>
      <c r="T13" s="1">
        <v>89</v>
      </c>
      <c r="U13" s="1">
        <v>90</v>
      </c>
      <c r="V13" s="1">
        <v>87</v>
      </c>
      <c r="W13" s="1">
        <f t="shared" si="11"/>
        <v>93</v>
      </c>
      <c r="X13" s="1"/>
      <c r="Y13" s="1"/>
      <c r="Z13" s="1"/>
      <c r="AA13" s="1"/>
      <c r="AB13" s="1"/>
      <c r="AC13" s="1"/>
      <c r="AD13" s="1"/>
      <c r="AE13" s="18"/>
      <c r="AF13" s="1">
        <v>78</v>
      </c>
      <c r="AG13" s="1">
        <f t="shared" si="12"/>
        <v>95</v>
      </c>
      <c r="AH13" s="1">
        <f t="shared" si="13"/>
        <v>96</v>
      </c>
      <c r="AI13" s="1">
        <f t="shared" ref="AI13:AI44" si="14">AF13+1</f>
        <v>79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2">
        <v>1</v>
      </c>
      <c r="FH13" s="39" t="s">
        <v>331</v>
      </c>
      <c r="FI13" s="39" t="s">
        <v>332</v>
      </c>
      <c r="FJ13" s="41">
        <v>9481</v>
      </c>
      <c r="FK13" s="41">
        <v>9491</v>
      </c>
    </row>
    <row r="14" spans="1:167" x14ac:dyDescent="0.25">
      <c r="A14" s="19">
        <v>4</v>
      </c>
      <c r="B14" s="19">
        <v>48219</v>
      </c>
      <c r="C14" s="19" t="s">
        <v>300</v>
      </c>
      <c r="D14" s="18"/>
      <c r="E14" s="19">
        <f t="shared" si="0"/>
        <v>89</v>
      </c>
      <c r="F14" s="19" t="str">
        <f t="shared" si="1"/>
        <v>A</v>
      </c>
      <c r="G14" s="19">
        <f>IF((COUNTA(T12:AC12)&gt;0),(ROUND((AVERAGE(T14:AD14)),0)),"")</f>
        <v>89</v>
      </c>
      <c r="H14" s="19" t="str">
        <f t="shared" si="2"/>
        <v>A</v>
      </c>
      <c r="I14" s="35">
        <v>1</v>
      </c>
      <c r="J14" s="19" t="str">
        <f t="shared" si="3"/>
        <v>Memiliki kemampuan dalam mangidentifikasi tembang pangkur, menganalisis unsur pembangun cerkak, menyajikan pawarta, mendiskripsikan rumah adat jawa dan menulis Aksara Jawa.</v>
      </c>
      <c r="K14" s="19">
        <f t="shared" si="4"/>
        <v>87.25</v>
      </c>
      <c r="L14" s="19" t="str">
        <f t="shared" si="5"/>
        <v>A</v>
      </c>
      <c r="M14" s="19">
        <f t="shared" si="6"/>
        <v>87.25</v>
      </c>
      <c r="N14" s="19" t="str">
        <f t="shared" si="7"/>
        <v>A</v>
      </c>
      <c r="O14" s="35">
        <v>1</v>
      </c>
      <c r="P14" s="19" t="str">
        <f t="shared" si="8"/>
        <v>sangat trampil dalam mangidentifikasi tembang pangkur, menganalisis unsur pembangun cerkak, menyajikan pawarta, mendiskripsikan rumah adat jawa dan menulis Aksara Jawa.</v>
      </c>
      <c r="Q14" s="19" t="str">
        <f t="shared" si="9"/>
        <v>B</v>
      </c>
      <c r="R14" s="19" t="str">
        <f t="shared" si="10"/>
        <v>B</v>
      </c>
      <c r="S14" s="18"/>
      <c r="T14" s="1">
        <v>88</v>
      </c>
      <c r="U14" s="1">
        <v>90</v>
      </c>
      <c r="V14" s="1">
        <v>87</v>
      </c>
      <c r="W14" s="1">
        <f t="shared" si="11"/>
        <v>92</v>
      </c>
      <c r="X14" s="1"/>
      <c r="Y14" s="1"/>
      <c r="Z14" s="1"/>
      <c r="AA14" s="1"/>
      <c r="AB14" s="1"/>
      <c r="AC14" s="1"/>
      <c r="AD14" s="1"/>
      <c r="AE14" s="18"/>
      <c r="AF14" s="1">
        <v>79</v>
      </c>
      <c r="AG14" s="1">
        <f t="shared" si="12"/>
        <v>95</v>
      </c>
      <c r="AH14" s="1">
        <f t="shared" si="13"/>
        <v>95</v>
      </c>
      <c r="AI14" s="1">
        <f t="shared" si="14"/>
        <v>80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2"/>
      <c r="FH14" s="40"/>
      <c r="FI14" s="40"/>
      <c r="FJ14" s="41"/>
      <c r="FK14" s="41"/>
    </row>
    <row r="15" spans="1:167" x14ac:dyDescent="0.25">
      <c r="A15" s="19">
        <v>5</v>
      </c>
      <c r="B15" s="19">
        <v>48235</v>
      </c>
      <c r="C15" s="19" t="s">
        <v>301</v>
      </c>
      <c r="D15" s="18"/>
      <c r="E15" s="19">
        <f t="shared" si="0"/>
        <v>85</v>
      </c>
      <c r="F15" s="19" t="str">
        <f t="shared" si="1"/>
        <v>A</v>
      </c>
      <c r="G15" s="19">
        <f>IF((COUNTA(T12:AC12)&gt;0),(ROUND((AVERAGE(T15:AD15)),0)),"")</f>
        <v>85</v>
      </c>
      <c r="H15" s="19" t="str">
        <f t="shared" si="2"/>
        <v>A</v>
      </c>
      <c r="I15" s="35">
        <v>1</v>
      </c>
      <c r="J15" s="19" t="str">
        <f t="shared" si="3"/>
        <v>Memiliki kemampuan dalam mangidentifikasi tembang pangkur, menganalisis unsur pembangun cerkak, menyajikan pawarta, mendiskripsikan rumah adat jawa dan menulis Aksara Jawa.</v>
      </c>
      <c r="K15" s="19">
        <f t="shared" si="4"/>
        <v>84.75</v>
      </c>
      <c r="L15" s="19" t="str">
        <f t="shared" si="5"/>
        <v>A</v>
      </c>
      <c r="M15" s="19">
        <f t="shared" si="6"/>
        <v>84.75</v>
      </c>
      <c r="N15" s="19" t="str">
        <f t="shared" si="7"/>
        <v>A</v>
      </c>
      <c r="O15" s="35">
        <v>1</v>
      </c>
      <c r="P15" s="19" t="str">
        <f t="shared" si="8"/>
        <v>sangat trampil dalam mangidentifikasi tembang pangkur, menganalisis unsur pembangun cerkak, menyajikan pawarta, mendiskripsikan rumah adat jawa dan menulis Aksara Jawa.</v>
      </c>
      <c r="Q15" s="19" t="str">
        <f t="shared" si="9"/>
        <v>B</v>
      </c>
      <c r="R15" s="19" t="str">
        <f t="shared" si="10"/>
        <v>B</v>
      </c>
      <c r="S15" s="18"/>
      <c r="T15" s="1">
        <v>80</v>
      </c>
      <c r="U15" s="1">
        <v>90</v>
      </c>
      <c r="V15" s="1">
        <v>86</v>
      </c>
      <c r="W15" s="1">
        <f t="shared" si="11"/>
        <v>84</v>
      </c>
      <c r="X15" s="1"/>
      <c r="Y15" s="1"/>
      <c r="Z15" s="1"/>
      <c r="AA15" s="1"/>
      <c r="AB15" s="1"/>
      <c r="AC15" s="1"/>
      <c r="AD15" s="1"/>
      <c r="AE15" s="18"/>
      <c r="AF15" s="1">
        <v>78</v>
      </c>
      <c r="AG15" s="1">
        <f t="shared" si="12"/>
        <v>95</v>
      </c>
      <c r="AH15" s="1">
        <f t="shared" si="13"/>
        <v>87</v>
      </c>
      <c r="AI15" s="1">
        <f t="shared" si="14"/>
        <v>79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2">
        <v>2</v>
      </c>
      <c r="FH15" s="39" t="s">
        <v>333</v>
      </c>
      <c r="FI15" s="39" t="s">
        <v>334</v>
      </c>
      <c r="FJ15" s="41">
        <v>9482</v>
      </c>
      <c r="FK15" s="41">
        <v>9492</v>
      </c>
    </row>
    <row r="16" spans="1:167" x14ac:dyDescent="0.25">
      <c r="A16" s="19">
        <v>6</v>
      </c>
      <c r="B16" s="19">
        <v>48251</v>
      </c>
      <c r="C16" s="19" t="s">
        <v>302</v>
      </c>
      <c r="D16" s="18"/>
      <c r="E16" s="19">
        <f t="shared" si="0"/>
        <v>76</v>
      </c>
      <c r="F16" s="19" t="str">
        <f t="shared" si="1"/>
        <v>B</v>
      </c>
      <c r="G16" s="19">
        <f>IF((COUNTA(T12:AC12)&gt;0),(ROUND((AVERAGE(T16:AD16)),0)),"")</f>
        <v>76</v>
      </c>
      <c r="H16" s="19" t="str">
        <f t="shared" si="2"/>
        <v>B</v>
      </c>
      <c r="I16" s="35">
        <v>2</v>
      </c>
      <c r="J16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16" s="19">
        <f t="shared" si="4"/>
        <v>79.25</v>
      </c>
      <c r="L16" s="19" t="str">
        <f t="shared" si="5"/>
        <v>B</v>
      </c>
      <c r="M16" s="19">
        <f t="shared" si="6"/>
        <v>79.25</v>
      </c>
      <c r="N16" s="19" t="str">
        <f t="shared" si="7"/>
        <v>B</v>
      </c>
      <c r="O16" s="35">
        <v>2</v>
      </c>
      <c r="P16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16" s="19" t="str">
        <f t="shared" si="9"/>
        <v>B</v>
      </c>
      <c r="R16" s="19" t="str">
        <f t="shared" si="10"/>
        <v>B</v>
      </c>
      <c r="S16" s="18"/>
      <c r="T16" s="1">
        <v>78</v>
      </c>
      <c r="U16" s="1">
        <v>70</v>
      </c>
      <c r="V16" s="1">
        <v>74</v>
      </c>
      <c r="W16" s="1">
        <f t="shared" si="11"/>
        <v>82</v>
      </c>
      <c r="X16" s="1"/>
      <c r="Y16" s="1"/>
      <c r="Z16" s="1"/>
      <c r="AA16" s="1"/>
      <c r="AB16" s="1"/>
      <c r="AC16" s="1"/>
      <c r="AD16" s="1"/>
      <c r="AE16" s="18"/>
      <c r="AF16" s="1">
        <v>78</v>
      </c>
      <c r="AG16" s="1">
        <f t="shared" si="12"/>
        <v>75</v>
      </c>
      <c r="AH16" s="1">
        <f t="shared" si="13"/>
        <v>85</v>
      </c>
      <c r="AI16" s="1">
        <f t="shared" si="14"/>
        <v>79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2"/>
      <c r="FH16" s="40"/>
      <c r="FI16" s="40"/>
      <c r="FJ16" s="41"/>
      <c r="FK16" s="41"/>
    </row>
    <row r="17" spans="1:167" x14ac:dyDescent="0.25">
      <c r="A17" s="19">
        <v>7</v>
      </c>
      <c r="B17" s="19">
        <v>48267</v>
      </c>
      <c r="C17" s="19" t="s">
        <v>303</v>
      </c>
      <c r="D17" s="18"/>
      <c r="E17" s="19">
        <f t="shared" si="0"/>
        <v>89</v>
      </c>
      <c r="F17" s="19" t="str">
        <f t="shared" si="1"/>
        <v>A</v>
      </c>
      <c r="G17" s="19">
        <f>IF((COUNTA(T12:AC12)&gt;0),(ROUND((AVERAGE(T17:AD17)),0)),"")</f>
        <v>89</v>
      </c>
      <c r="H17" s="19" t="str">
        <f t="shared" si="2"/>
        <v>A</v>
      </c>
      <c r="I17" s="35">
        <v>1</v>
      </c>
      <c r="J17" s="19" t="str">
        <f t="shared" si="3"/>
        <v>Memiliki kemampuan dalam mangidentifikasi tembang pangkur, menganalisis unsur pembangun cerkak, menyajikan pawarta, mendiskripsikan rumah adat jawa dan menulis Aksara Jawa.</v>
      </c>
      <c r="K17" s="19">
        <f t="shared" si="4"/>
        <v>87.25</v>
      </c>
      <c r="L17" s="19" t="str">
        <f t="shared" si="5"/>
        <v>A</v>
      </c>
      <c r="M17" s="19">
        <f t="shared" si="6"/>
        <v>87.25</v>
      </c>
      <c r="N17" s="19" t="str">
        <f t="shared" si="7"/>
        <v>A</v>
      </c>
      <c r="O17" s="35">
        <v>1</v>
      </c>
      <c r="P17" s="19" t="str">
        <f t="shared" si="8"/>
        <v>sangat trampil dalam mangidentifikasi tembang pangkur, menganalisis unsur pembangun cerkak, menyajikan pawarta, mendiskripsikan rumah adat jawa dan menulis Aksara Jawa.</v>
      </c>
      <c r="Q17" s="19" t="str">
        <f t="shared" si="9"/>
        <v>B</v>
      </c>
      <c r="R17" s="19" t="str">
        <f t="shared" si="10"/>
        <v>B</v>
      </c>
      <c r="S17" s="18"/>
      <c r="T17" s="1">
        <v>90</v>
      </c>
      <c r="U17" s="1">
        <v>88</v>
      </c>
      <c r="V17" s="1">
        <v>84</v>
      </c>
      <c r="W17" s="1">
        <f t="shared" si="11"/>
        <v>94</v>
      </c>
      <c r="X17" s="1"/>
      <c r="Y17" s="1"/>
      <c r="Z17" s="1"/>
      <c r="AA17" s="1"/>
      <c r="AB17" s="1"/>
      <c r="AC17" s="1"/>
      <c r="AD17" s="1"/>
      <c r="AE17" s="18"/>
      <c r="AF17" s="1">
        <v>79</v>
      </c>
      <c r="AG17" s="1">
        <f t="shared" si="12"/>
        <v>93</v>
      </c>
      <c r="AH17" s="1">
        <f t="shared" si="13"/>
        <v>97</v>
      </c>
      <c r="AI17" s="1">
        <f t="shared" si="14"/>
        <v>80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39" t="s">
        <v>335</v>
      </c>
      <c r="FI17" s="39" t="s">
        <v>336</v>
      </c>
      <c r="FJ17" s="41">
        <v>9483</v>
      </c>
      <c r="FK17" s="41">
        <v>9493</v>
      </c>
    </row>
    <row r="18" spans="1:167" x14ac:dyDescent="0.25">
      <c r="A18" s="19">
        <v>8</v>
      </c>
      <c r="B18" s="19">
        <v>48283</v>
      </c>
      <c r="C18" s="19" t="s">
        <v>304</v>
      </c>
      <c r="D18" s="18"/>
      <c r="E18" s="19">
        <f t="shared" si="0"/>
        <v>83</v>
      </c>
      <c r="F18" s="19" t="str">
        <f t="shared" si="1"/>
        <v>B</v>
      </c>
      <c r="G18" s="19">
        <f>IF((COUNTA(T12:AC12)&gt;0),(ROUND((AVERAGE(T18:AD18)),0)),"")</f>
        <v>83</v>
      </c>
      <c r="H18" s="19" t="str">
        <f t="shared" si="2"/>
        <v>B</v>
      </c>
      <c r="I18" s="35">
        <v>2</v>
      </c>
      <c r="J18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18" s="19">
        <f t="shared" si="4"/>
        <v>84.75</v>
      </c>
      <c r="L18" s="19" t="str">
        <f t="shared" si="5"/>
        <v>A</v>
      </c>
      <c r="M18" s="19">
        <f t="shared" si="6"/>
        <v>84.75</v>
      </c>
      <c r="N18" s="19" t="str">
        <f t="shared" si="7"/>
        <v>A</v>
      </c>
      <c r="O18" s="35">
        <v>1</v>
      </c>
      <c r="P18" s="19" t="str">
        <f t="shared" si="8"/>
        <v>sangat trampil dalam mangidentifikasi tembang pangkur, menganalisis unsur pembangun cerkak, menyajikan pawarta, mendiskripsikan rumah adat jawa dan menulis Aksara Jawa.</v>
      </c>
      <c r="Q18" s="19" t="str">
        <f t="shared" si="9"/>
        <v>B</v>
      </c>
      <c r="R18" s="19" t="str">
        <f t="shared" si="10"/>
        <v>B</v>
      </c>
      <c r="S18" s="18"/>
      <c r="T18" s="1">
        <v>86</v>
      </c>
      <c r="U18" s="1">
        <v>80</v>
      </c>
      <c r="V18" s="1">
        <v>77</v>
      </c>
      <c r="W18" s="1">
        <f t="shared" si="11"/>
        <v>90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f t="shared" si="12"/>
        <v>85</v>
      </c>
      <c r="AH18" s="1">
        <f t="shared" si="13"/>
        <v>93</v>
      </c>
      <c r="AI18" s="1">
        <f t="shared" si="14"/>
        <v>81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0"/>
      <c r="FI18" s="40"/>
      <c r="FJ18" s="41"/>
      <c r="FK18" s="41"/>
    </row>
    <row r="19" spans="1:167" x14ac:dyDescent="0.25">
      <c r="A19" s="19">
        <v>9</v>
      </c>
      <c r="B19" s="19">
        <v>48299</v>
      </c>
      <c r="C19" s="19" t="s">
        <v>305</v>
      </c>
      <c r="D19" s="18"/>
      <c r="E19" s="19">
        <f t="shared" si="0"/>
        <v>84</v>
      </c>
      <c r="F19" s="19" t="str">
        <f t="shared" si="1"/>
        <v>B</v>
      </c>
      <c r="G19" s="19">
        <f>IF((COUNTA(T12:AC12)&gt;0),(ROUND((AVERAGE(T19:AD19)),0)),"")</f>
        <v>84</v>
      </c>
      <c r="H19" s="19" t="str">
        <f t="shared" si="2"/>
        <v>B</v>
      </c>
      <c r="I19" s="35">
        <v>2</v>
      </c>
      <c r="J19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19" s="19">
        <f t="shared" si="4"/>
        <v>84.25</v>
      </c>
      <c r="L19" s="19" t="str">
        <f t="shared" si="5"/>
        <v>A</v>
      </c>
      <c r="M19" s="19">
        <f t="shared" si="6"/>
        <v>84.25</v>
      </c>
      <c r="N19" s="19" t="str">
        <f t="shared" si="7"/>
        <v>A</v>
      </c>
      <c r="O19" s="35">
        <v>1</v>
      </c>
      <c r="P19" s="19" t="str">
        <f t="shared" si="8"/>
        <v>sangat trampil dalam mangidentifikasi tembang pangkur, menganalisis unsur pembangun cerkak, menyajikan pawarta, mendiskripsikan rumah adat jawa dan menulis Aksara Jawa.</v>
      </c>
      <c r="Q19" s="19" t="str">
        <f t="shared" si="9"/>
        <v>B</v>
      </c>
      <c r="R19" s="19" t="str">
        <f t="shared" si="10"/>
        <v>B</v>
      </c>
      <c r="S19" s="18"/>
      <c r="T19" s="1">
        <v>85</v>
      </c>
      <c r="U19" s="1">
        <v>83</v>
      </c>
      <c r="V19" s="1">
        <v>77</v>
      </c>
      <c r="W19" s="1">
        <f t="shared" si="11"/>
        <v>89</v>
      </c>
      <c r="X19" s="1"/>
      <c r="Y19" s="1"/>
      <c r="Z19" s="1"/>
      <c r="AA19" s="1"/>
      <c r="AB19" s="1"/>
      <c r="AC19" s="1"/>
      <c r="AD19" s="1"/>
      <c r="AE19" s="18"/>
      <c r="AF19" s="1">
        <v>78</v>
      </c>
      <c r="AG19" s="1">
        <f t="shared" si="12"/>
        <v>88</v>
      </c>
      <c r="AH19" s="1">
        <f t="shared" si="13"/>
        <v>92</v>
      </c>
      <c r="AI19" s="1">
        <f t="shared" si="14"/>
        <v>79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39" t="s">
        <v>337</v>
      </c>
      <c r="FI19" s="39" t="s">
        <v>338</v>
      </c>
      <c r="FJ19" s="41">
        <v>9484</v>
      </c>
      <c r="FK19" s="41">
        <v>9494</v>
      </c>
    </row>
    <row r="20" spans="1:167" x14ac:dyDescent="0.25">
      <c r="A20" s="19">
        <v>10</v>
      </c>
      <c r="B20" s="19">
        <v>48315</v>
      </c>
      <c r="C20" s="19" t="s">
        <v>306</v>
      </c>
      <c r="D20" s="18"/>
      <c r="E20" s="19">
        <f t="shared" si="0"/>
        <v>85</v>
      </c>
      <c r="F20" s="19" t="str">
        <f t="shared" si="1"/>
        <v>A</v>
      </c>
      <c r="G20" s="19">
        <f>IF((COUNTA(T12:AC12)&gt;0),(ROUND((AVERAGE(T20:AD20)),0)),"")</f>
        <v>85</v>
      </c>
      <c r="H20" s="19" t="str">
        <f t="shared" si="2"/>
        <v>A</v>
      </c>
      <c r="I20" s="35">
        <v>1</v>
      </c>
      <c r="J20" s="19" t="str">
        <f t="shared" si="3"/>
        <v>Memiliki kemampuan dalam mangidentifikasi tembang pangkur, menganalisis unsur pembangun cerkak, menyajikan pawarta, mendiskripsikan rumah adat jawa dan menulis Aksara Jawa.</v>
      </c>
      <c r="K20" s="19">
        <f t="shared" si="4"/>
        <v>84.5</v>
      </c>
      <c r="L20" s="19" t="str">
        <f t="shared" si="5"/>
        <v>A</v>
      </c>
      <c r="M20" s="19">
        <f t="shared" si="6"/>
        <v>84.5</v>
      </c>
      <c r="N20" s="19" t="str">
        <f t="shared" si="7"/>
        <v>A</v>
      </c>
      <c r="O20" s="35">
        <v>1</v>
      </c>
      <c r="P20" s="19" t="str">
        <f t="shared" si="8"/>
        <v>sangat trampil dalam mangidentifikasi tembang pangkur, menganalisis unsur pembangun cerkak, menyajikan pawarta, mendiskripsikan rumah adat jawa dan menulis Aksara Jawa.</v>
      </c>
      <c r="Q20" s="19" t="str">
        <f t="shared" si="9"/>
        <v>B</v>
      </c>
      <c r="R20" s="19" t="str">
        <f t="shared" si="10"/>
        <v>B</v>
      </c>
      <c r="S20" s="18"/>
      <c r="T20" s="1">
        <v>85</v>
      </c>
      <c r="U20" s="1">
        <v>88</v>
      </c>
      <c r="V20" s="1">
        <v>76</v>
      </c>
      <c r="W20" s="1">
        <f t="shared" si="11"/>
        <v>89</v>
      </c>
      <c r="X20" s="1"/>
      <c r="Y20" s="1"/>
      <c r="Z20" s="1"/>
      <c r="AA20" s="1"/>
      <c r="AB20" s="1"/>
      <c r="AC20" s="1"/>
      <c r="AD20" s="1"/>
      <c r="AE20" s="18"/>
      <c r="AF20" s="1">
        <v>76</v>
      </c>
      <c r="AG20" s="1">
        <f t="shared" si="12"/>
        <v>93</v>
      </c>
      <c r="AH20" s="1">
        <f t="shared" si="13"/>
        <v>92</v>
      </c>
      <c r="AI20" s="1">
        <f t="shared" si="14"/>
        <v>77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0"/>
      <c r="FI20" s="40"/>
      <c r="FJ20" s="41"/>
      <c r="FK20" s="41"/>
    </row>
    <row r="21" spans="1:167" x14ac:dyDescent="0.25">
      <c r="A21" s="19">
        <v>11</v>
      </c>
      <c r="B21" s="19">
        <v>48331</v>
      </c>
      <c r="C21" s="19" t="s">
        <v>307</v>
      </c>
      <c r="D21" s="18"/>
      <c r="E21" s="19">
        <f t="shared" si="0"/>
        <v>76</v>
      </c>
      <c r="F21" s="19" t="str">
        <f t="shared" si="1"/>
        <v>B</v>
      </c>
      <c r="G21" s="19">
        <f>IF((COUNTA(T12:AC12)&gt;0),(ROUND((AVERAGE(T21:AD21)),0)),"")</f>
        <v>76</v>
      </c>
      <c r="H21" s="19" t="str">
        <f t="shared" si="2"/>
        <v>B</v>
      </c>
      <c r="I21" s="35">
        <v>2</v>
      </c>
      <c r="J21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21" s="19">
        <f t="shared" si="4"/>
        <v>81</v>
      </c>
      <c r="L21" s="19" t="str">
        <f t="shared" si="5"/>
        <v>B</v>
      </c>
      <c r="M21" s="19">
        <f t="shared" si="6"/>
        <v>81</v>
      </c>
      <c r="N21" s="19" t="str">
        <f t="shared" si="7"/>
        <v>B</v>
      </c>
      <c r="O21" s="35">
        <v>2</v>
      </c>
      <c r="P21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21" s="19" t="str">
        <f t="shared" si="9"/>
        <v>B</v>
      </c>
      <c r="R21" s="19" t="str">
        <f t="shared" si="10"/>
        <v>B</v>
      </c>
      <c r="S21" s="18"/>
      <c r="T21" s="1">
        <v>70</v>
      </c>
      <c r="U21" s="1">
        <v>83</v>
      </c>
      <c r="V21" s="1">
        <v>75</v>
      </c>
      <c r="W21" s="1">
        <f t="shared" si="11"/>
        <v>74</v>
      </c>
      <c r="X21" s="1"/>
      <c r="Y21" s="1"/>
      <c r="Z21" s="1"/>
      <c r="AA21" s="1"/>
      <c r="AB21" s="1"/>
      <c r="AC21" s="1"/>
      <c r="AD21" s="1"/>
      <c r="AE21" s="18"/>
      <c r="AF21" s="1">
        <v>79</v>
      </c>
      <c r="AG21" s="1">
        <f t="shared" si="12"/>
        <v>88</v>
      </c>
      <c r="AH21" s="1">
        <f t="shared" si="13"/>
        <v>77</v>
      </c>
      <c r="AI21" s="1">
        <f t="shared" si="14"/>
        <v>80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9485</v>
      </c>
      <c r="FK21" s="41">
        <v>9495</v>
      </c>
    </row>
    <row r="22" spans="1:167" x14ac:dyDescent="0.25">
      <c r="A22" s="19">
        <v>12</v>
      </c>
      <c r="B22" s="19">
        <v>48347</v>
      </c>
      <c r="C22" s="19" t="s">
        <v>308</v>
      </c>
      <c r="D22" s="18"/>
      <c r="E22" s="19">
        <f t="shared" si="0"/>
        <v>88</v>
      </c>
      <c r="F22" s="19" t="str">
        <f t="shared" si="1"/>
        <v>A</v>
      </c>
      <c r="G22" s="19">
        <f>IF((COUNTA(T12:AC12)&gt;0),(ROUND((AVERAGE(T22:AD22)),0)),"")</f>
        <v>88</v>
      </c>
      <c r="H22" s="19" t="str">
        <f t="shared" si="2"/>
        <v>A</v>
      </c>
      <c r="I22" s="35">
        <v>1</v>
      </c>
      <c r="J22" s="19" t="str">
        <f t="shared" si="3"/>
        <v>Memiliki kemampuan dalam mangidentifikasi tembang pangkur, menganalisis unsur pembangun cerkak, menyajikan pawarta, mendiskripsikan rumah adat jawa dan menulis Aksara Jawa.</v>
      </c>
      <c r="K22" s="19">
        <f t="shared" si="4"/>
        <v>91.75</v>
      </c>
      <c r="L22" s="19" t="str">
        <f t="shared" si="5"/>
        <v>A</v>
      </c>
      <c r="M22" s="19">
        <f t="shared" si="6"/>
        <v>91.75</v>
      </c>
      <c r="N22" s="19" t="str">
        <f t="shared" si="7"/>
        <v>A</v>
      </c>
      <c r="O22" s="35">
        <v>1</v>
      </c>
      <c r="P22" s="19" t="str">
        <f t="shared" si="8"/>
        <v>sangat trampil dalam mangidentifikasi tembang pangkur, menganalisis unsur pembangun cerkak, menyajikan pawarta, mendiskripsikan rumah adat jawa dan menulis Aksara Jawa.</v>
      </c>
      <c r="Q22" s="19" t="str">
        <f t="shared" si="9"/>
        <v>B</v>
      </c>
      <c r="R22" s="19" t="str">
        <f t="shared" si="10"/>
        <v>B</v>
      </c>
      <c r="S22" s="18"/>
      <c r="T22" s="1">
        <v>90</v>
      </c>
      <c r="U22" s="1">
        <v>82</v>
      </c>
      <c r="V22" s="1">
        <v>86</v>
      </c>
      <c r="W22" s="1">
        <f t="shared" si="11"/>
        <v>94</v>
      </c>
      <c r="X22" s="1"/>
      <c r="Y22" s="1"/>
      <c r="Z22" s="1"/>
      <c r="AA22" s="1"/>
      <c r="AB22" s="1"/>
      <c r="AC22" s="1"/>
      <c r="AD22" s="1"/>
      <c r="AE22" s="18"/>
      <c r="AF22" s="1">
        <v>91</v>
      </c>
      <c r="AG22" s="1">
        <f t="shared" si="12"/>
        <v>87</v>
      </c>
      <c r="AH22" s="1">
        <f t="shared" si="13"/>
        <v>97</v>
      </c>
      <c r="AI22" s="1">
        <f t="shared" si="14"/>
        <v>92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48363</v>
      </c>
      <c r="C23" s="19" t="s">
        <v>309</v>
      </c>
      <c r="D23" s="18"/>
      <c r="E23" s="19">
        <f t="shared" si="0"/>
        <v>77</v>
      </c>
      <c r="F23" s="19" t="str">
        <f t="shared" si="1"/>
        <v>B</v>
      </c>
      <c r="G23" s="19">
        <f>IF((COUNTA(T12:AC12)&gt;0),(ROUND((AVERAGE(T23:AD23)),0)),"")</f>
        <v>77</v>
      </c>
      <c r="H23" s="19" t="str">
        <f t="shared" si="2"/>
        <v>B</v>
      </c>
      <c r="I23" s="35">
        <v>2</v>
      </c>
      <c r="J23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23" s="19">
        <f t="shared" si="4"/>
        <v>81.75</v>
      </c>
      <c r="L23" s="19" t="str">
        <f t="shared" si="5"/>
        <v>B</v>
      </c>
      <c r="M23" s="19">
        <f t="shared" si="6"/>
        <v>81.75</v>
      </c>
      <c r="N23" s="19" t="str">
        <f t="shared" si="7"/>
        <v>B</v>
      </c>
      <c r="O23" s="35">
        <v>2</v>
      </c>
      <c r="P23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23" s="19" t="str">
        <f t="shared" si="9"/>
        <v>B</v>
      </c>
      <c r="R23" s="19" t="str">
        <f t="shared" si="10"/>
        <v>B</v>
      </c>
      <c r="S23" s="18"/>
      <c r="T23" s="1">
        <v>78</v>
      </c>
      <c r="U23" s="1">
        <v>78</v>
      </c>
      <c r="V23" s="1">
        <v>70</v>
      </c>
      <c r="W23" s="1">
        <f t="shared" si="11"/>
        <v>82</v>
      </c>
      <c r="X23" s="1"/>
      <c r="Y23" s="1"/>
      <c r="Z23" s="1"/>
      <c r="AA23" s="1"/>
      <c r="AB23" s="1"/>
      <c r="AC23" s="1"/>
      <c r="AD23" s="1"/>
      <c r="AE23" s="18"/>
      <c r="AF23" s="1">
        <v>79</v>
      </c>
      <c r="AG23" s="1">
        <f t="shared" si="12"/>
        <v>83</v>
      </c>
      <c r="AH23" s="1">
        <f t="shared" si="13"/>
        <v>85</v>
      </c>
      <c r="AI23" s="1">
        <f t="shared" si="14"/>
        <v>80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9486</v>
      </c>
      <c r="FK23" s="41">
        <v>9496</v>
      </c>
    </row>
    <row r="24" spans="1:167" x14ac:dyDescent="0.25">
      <c r="A24" s="19">
        <v>14</v>
      </c>
      <c r="B24" s="19">
        <v>48379</v>
      </c>
      <c r="C24" s="19" t="s">
        <v>310</v>
      </c>
      <c r="D24" s="18"/>
      <c r="E24" s="19">
        <f t="shared" si="0"/>
        <v>80</v>
      </c>
      <c r="F24" s="19" t="str">
        <f t="shared" si="1"/>
        <v>B</v>
      </c>
      <c r="G24" s="19">
        <f>IF((COUNTA(T12:AC12)&gt;0),(ROUND((AVERAGE(T24:AD24)),0)),"")</f>
        <v>80</v>
      </c>
      <c r="H24" s="19" t="str">
        <f t="shared" si="2"/>
        <v>B</v>
      </c>
      <c r="I24" s="35">
        <v>2</v>
      </c>
      <c r="J24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24" s="19">
        <f t="shared" si="4"/>
        <v>82</v>
      </c>
      <c r="L24" s="19" t="str">
        <f t="shared" si="5"/>
        <v>B</v>
      </c>
      <c r="M24" s="19">
        <f t="shared" si="6"/>
        <v>82</v>
      </c>
      <c r="N24" s="19" t="str">
        <f t="shared" si="7"/>
        <v>B</v>
      </c>
      <c r="O24" s="35">
        <v>2</v>
      </c>
      <c r="P24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24" s="19" t="str">
        <f t="shared" si="9"/>
        <v>B</v>
      </c>
      <c r="R24" s="19" t="str">
        <f t="shared" si="10"/>
        <v>B</v>
      </c>
      <c r="S24" s="18"/>
      <c r="T24" s="1">
        <v>70</v>
      </c>
      <c r="U24" s="1">
        <v>89</v>
      </c>
      <c r="V24" s="1">
        <v>85</v>
      </c>
      <c r="W24" s="1">
        <f t="shared" si="11"/>
        <v>74</v>
      </c>
      <c r="X24" s="1"/>
      <c r="Y24" s="1"/>
      <c r="Z24" s="1"/>
      <c r="AA24" s="1"/>
      <c r="AB24" s="1"/>
      <c r="AC24" s="1"/>
      <c r="AD24" s="1"/>
      <c r="AE24" s="18"/>
      <c r="AF24" s="1">
        <v>78</v>
      </c>
      <c r="AG24" s="1">
        <f t="shared" si="12"/>
        <v>94</v>
      </c>
      <c r="AH24" s="1">
        <f t="shared" si="13"/>
        <v>77</v>
      </c>
      <c r="AI24" s="1">
        <f t="shared" si="14"/>
        <v>79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48395</v>
      </c>
      <c r="C25" s="19" t="s">
        <v>311</v>
      </c>
      <c r="D25" s="18"/>
      <c r="E25" s="19">
        <f t="shared" si="0"/>
        <v>81</v>
      </c>
      <c r="F25" s="19" t="str">
        <f t="shared" si="1"/>
        <v>B</v>
      </c>
      <c r="G25" s="19">
        <f>IF((COUNTA(T12:AC12)&gt;0),(ROUND((AVERAGE(T25:AD25)),0)),"")</f>
        <v>81</v>
      </c>
      <c r="H25" s="19" t="str">
        <f t="shared" si="2"/>
        <v>B</v>
      </c>
      <c r="I25" s="35">
        <v>2</v>
      </c>
      <c r="J25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25" s="19">
        <f t="shared" si="4"/>
        <v>80.75</v>
      </c>
      <c r="L25" s="19" t="str">
        <f t="shared" si="5"/>
        <v>B</v>
      </c>
      <c r="M25" s="19">
        <f t="shared" si="6"/>
        <v>80.75</v>
      </c>
      <c r="N25" s="19" t="str">
        <f t="shared" si="7"/>
        <v>B</v>
      </c>
      <c r="O25" s="35">
        <v>2</v>
      </c>
      <c r="P25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25" s="19" t="str">
        <f t="shared" si="9"/>
        <v>B</v>
      </c>
      <c r="R25" s="19" t="str">
        <f t="shared" si="10"/>
        <v>B</v>
      </c>
      <c r="S25" s="18"/>
      <c r="T25" s="1">
        <v>80</v>
      </c>
      <c r="U25" s="1">
        <v>78</v>
      </c>
      <c r="V25" s="1">
        <v>82</v>
      </c>
      <c r="W25" s="1">
        <f t="shared" si="11"/>
        <v>84</v>
      </c>
      <c r="X25" s="1"/>
      <c r="Y25" s="1"/>
      <c r="Z25" s="1"/>
      <c r="AA25" s="1"/>
      <c r="AB25" s="1"/>
      <c r="AC25" s="1"/>
      <c r="AD25" s="1"/>
      <c r="AE25" s="18"/>
      <c r="AF25" s="1">
        <v>76</v>
      </c>
      <c r="AG25" s="1">
        <f t="shared" si="12"/>
        <v>83</v>
      </c>
      <c r="AH25" s="1">
        <f t="shared" si="13"/>
        <v>87</v>
      </c>
      <c r="AI25" s="1">
        <f t="shared" si="14"/>
        <v>77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7" t="s">
        <v>78</v>
      </c>
      <c r="FD25" s="67"/>
      <c r="FE25" s="67"/>
      <c r="FG25" s="42">
        <v>7</v>
      </c>
      <c r="FH25" s="43"/>
      <c r="FI25" s="43"/>
      <c r="FJ25" s="41">
        <v>9487</v>
      </c>
      <c r="FK25" s="41">
        <v>9497</v>
      </c>
    </row>
    <row r="26" spans="1:167" x14ac:dyDescent="0.25">
      <c r="A26" s="19">
        <v>16</v>
      </c>
      <c r="B26" s="19">
        <v>48411</v>
      </c>
      <c r="C26" s="19" t="s">
        <v>312</v>
      </c>
      <c r="D26" s="18"/>
      <c r="E26" s="19">
        <f t="shared" si="0"/>
        <v>85</v>
      </c>
      <c r="F26" s="19" t="str">
        <f t="shared" si="1"/>
        <v>A</v>
      </c>
      <c r="G26" s="19">
        <f>IF((COUNTA(T12:AC12)&gt;0),(ROUND((AVERAGE(T26:AD26)),0)),"")</f>
        <v>85</v>
      </c>
      <c r="H26" s="19" t="str">
        <f t="shared" si="2"/>
        <v>A</v>
      </c>
      <c r="I26" s="35">
        <v>1</v>
      </c>
      <c r="J26" s="19" t="str">
        <f t="shared" si="3"/>
        <v>Memiliki kemampuan dalam mangidentifikasi tembang pangkur, menganalisis unsur pembangun cerkak, menyajikan pawarta, mendiskripsikan rumah adat jawa dan menulis Aksara Jawa.</v>
      </c>
      <c r="K26" s="19">
        <f t="shared" si="4"/>
        <v>86.5</v>
      </c>
      <c r="L26" s="19" t="str">
        <f t="shared" si="5"/>
        <v>A</v>
      </c>
      <c r="M26" s="19">
        <f t="shared" si="6"/>
        <v>86.5</v>
      </c>
      <c r="N26" s="19" t="str">
        <f t="shared" si="7"/>
        <v>A</v>
      </c>
      <c r="O26" s="35">
        <v>1</v>
      </c>
      <c r="P26" s="19" t="str">
        <f t="shared" si="8"/>
        <v>sangat trampil dalam mangidentifikasi tembang pangkur, menganalisis unsur pembangun cerkak, menyajikan pawarta, mendiskripsikan rumah adat jawa dan menulis Aksara Jawa.</v>
      </c>
      <c r="Q26" s="19" t="str">
        <f t="shared" si="9"/>
        <v>B</v>
      </c>
      <c r="R26" s="19" t="str">
        <f t="shared" si="10"/>
        <v>B</v>
      </c>
      <c r="S26" s="18"/>
      <c r="T26" s="1">
        <v>90</v>
      </c>
      <c r="U26" s="1">
        <v>85</v>
      </c>
      <c r="V26" s="1">
        <v>71</v>
      </c>
      <c r="W26" s="1">
        <f t="shared" si="11"/>
        <v>94</v>
      </c>
      <c r="X26" s="1"/>
      <c r="Y26" s="1"/>
      <c r="Z26" s="1"/>
      <c r="AA26" s="1"/>
      <c r="AB26" s="1"/>
      <c r="AC26" s="1"/>
      <c r="AD26" s="1"/>
      <c r="AE26" s="18"/>
      <c r="AF26" s="1">
        <v>79</v>
      </c>
      <c r="AG26" s="1">
        <f t="shared" si="12"/>
        <v>90</v>
      </c>
      <c r="AH26" s="1">
        <f t="shared" si="13"/>
        <v>97</v>
      </c>
      <c r="AI26" s="1">
        <f t="shared" si="14"/>
        <v>80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48427</v>
      </c>
      <c r="C27" s="19" t="s">
        <v>313</v>
      </c>
      <c r="D27" s="18"/>
      <c r="E27" s="19">
        <f t="shared" si="0"/>
        <v>77</v>
      </c>
      <c r="F27" s="19" t="str">
        <f t="shared" si="1"/>
        <v>B</v>
      </c>
      <c r="G27" s="19">
        <f>IF((COUNTA(T12:AC12)&gt;0),(ROUND((AVERAGE(T27:AD27)),0)),"")</f>
        <v>77</v>
      </c>
      <c r="H27" s="19" t="str">
        <f t="shared" si="2"/>
        <v>B</v>
      </c>
      <c r="I27" s="35">
        <v>2</v>
      </c>
      <c r="J27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27" s="19">
        <f t="shared" si="4"/>
        <v>81.5</v>
      </c>
      <c r="L27" s="19" t="str">
        <f t="shared" si="5"/>
        <v>B</v>
      </c>
      <c r="M27" s="19">
        <f t="shared" si="6"/>
        <v>81.5</v>
      </c>
      <c r="N27" s="19" t="str">
        <f t="shared" si="7"/>
        <v>B</v>
      </c>
      <c r="O27" s="35">
        <v>2</v>
      </c>
      <c r="P27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27" s="19" t="str">
        <f t="shared" si="9"/>
        <v>B</v>
      </c>
      <c r="R27" s="19" t="str">
        <f t="shared" si="10"/>
        <v>B</v>
      </c>
      <c r="S27" s="18"/>
      <c r="T27" s="1">
        <v>78</v>
      </c>
      <c r="U27" s="1">
        <v>76</v>
      </c>
      <c r="V27" s="1">
        <v>70</v>
      </c>
      <c r="W27" s="1">
        <f t="shared" si="11"/>
        <v>82</v>
      </c>
      <c r="X27" s="1"/>
      <c r="Y27" s="1"/>
      <c r="Z27" s="1"/>
      <c r="AA27" s="1"/>
      <c r="AB27" s="1"/>
      <c r="AC27" s="1"/>
      <c r="AD27" s="1"/>
      <c r="AE27" s="18"/>
      <c r="AF27" s="1">
        <v>78</v>
      </c>
      <c r="AG27" s="1">
        <v>84</v>
      </c>
      <c r="AH27" s="1">
        <f t="shared" si="13"/>
        <v>85</v>
      </c>
      <c r="AI27" s="1">
        <f t="shared" si="14"/>
        <v>79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2">
        <v>8</v>
      </c>
      <c r="FH27" s="43"/>
      <c r="FI27" s="43"/>
      <c r="FJ27" s="41">
        <v>9488</v>
      </c>
      <c r="FK27" s="41">
        <v>9498</v>
      </c>
    </row>
    <row r="28" spans="1:167" x14ac:dyDescent="0.25">
      <c r="A28" s="19">
        <v>18</v>
      </c>
      <c r="B28" s="19">
        <v>48443</v>
      </c>
      <c r="C28" s="19" t="s">
        <v>314</v>
      </c>
      <c r="D28" s="18"/>
      <c r="E28" s="19">
        <f t="shared" si="0"/>
        <v>85</v>
      </c>
      <c r="F28" s="19" t="str">
        <f t="shared" si="1"/>
        <v>A</v>
      </c>
      <c r="G28" s="19">
        <f>IF((COUNTA(T12:AC12)&gt;0),(ROUND((AVERAGE(T28:AD28)),0)),"")</f>
        <v>85</v>
      </c>
      <c r="H28" s="19" t="str">
        <f t="shared" si="2"/>
        <v>A</v>
      </c>
      <c r="I28" s="35">
        <v>1</v>
      </c>
      <c r="J28" s="19" t="str">
        <f t="shared" si="3"/>
        <v>Memiliki kemampuan dalam mangidentifikasi tembang pangkur, menganalisis unsur pembangun cerkak, menyajikan pawarta, mendiskripsikan rumah adat jawa dan menulis Aksara Jawa.</v>
      </c>
      <c r="K28" s="19">
        <f t="shared" si="4"/>
        <v>84.75</v>
      </c>
      <c r="L28" s="19" t="str">
        <f t="shared" si="5"/>
        <v>A</v>
      </c>
      <c r="M28" s="19">
        <f t="shared" si="6"/>
        <v>84.75</v>
      </c>
      <c r="N28" s="19" t="str">
        <f t="shared" si="7"/>
        <v>A</v>
      </c>
      <c r="O28" s="35">
        <v>1</v>
      </c>
      <c r="P28" s="19" t="str">
        <f t="shared" si="8"/>
        <v>sangat trampil dalam mangidentifikasi tembang pangkur, menganalisis unsur pembangun cerkak, menyajikan pawarta, mendiskripsikan rumah adat jawa dan menulis Aksara Jawa.</v>
      </c>
      <c r="Q28" s="19" t="str">
        <f t="shared" si="9"/>
        <v>B</v>
      </c>
      <c r="R28" s="19" t="str">
        <f t="shared" si="10"/>
        <v>B</v>
      </c>
      <c r="S28" s="18"/>
      <c r="T28" s="1">
        <v>80</v>
      </c>
      <c r="U28" s="1">
        <v>88</v>
      </c>
      <c r="V28" s="1">
        <v>87</v>
      </c>
      <c r="W28" s="1">
        <f t="shared" si="11"/>
        <v>84</v>
      </c>
      <c r="X28" s="1"/>
      <c r="Y28" s="1"/>
      <c r="Z28" s="1"/>
      <c r="AA28" s="1"/>
      <c r="AB28" s="1"/>
      <c r="AC28" s="1"/>
      <c r="AD28" s="1"/>
      <c r="AE28" s="18"/>
      <c r="AF28" s="1">
        <v>79</v>
      </c>
      <c r="AG28" s="1">
        <f t="shared" si="12"/>
        <v>93</v>
      </c>
      <c r="AH28" s="1">
        <f t="shared" si="13"/>
        <v>87</v>
      </c>
      <c r="AI28" s="1">
        <f t="shared" si="14"/>
        <v>80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48459</v>
      </c>
      <c r="C29" s="19" t="s">
        <v>315</v>
      </c>
      <c r="D29" s="18"/>
      <c r="E29" s="19">
        <f t="shared" si="0"/>
        <v>89</v>
      </c>
      <c r="F29" s="19" t="str">
        <f t="shared" si="1"/>
        <v>A</v>
      </c>
      <c r="G29" s="19">
        <f>IF((COUNTA(T12:AC12)&gt;0),(ROUND((AVERAGE(T29:AD29)),0)),"")</f>
        <v>89</v>
      </c>
      <c r="H29" s="19" t="str">
        <f t="shared" si="2"/>
        <v>A</v>
      </c>
      <c r="I29" s="35">
        <v>1</v>
      </c>
      <c r="J29" s="19" t="str">
        <f t="shared" si="3"/>
        <v>Memiliki kemampuan dalam mangidentifikasi tembang pangkur, menganalisis unsur pembangun cerkak, menyajikan pawarta, mendiskripsikan rumah adat jawa dan menulis Aksara Jawa.</v>
      </c>
      <c r="K29" s="19">
        <f t="shared" si="4"/>
        <v>87</v>
      </c>
      <c r="L29" s="19" t="str">
        <f t="shared" si="5"/>
        <v>A</v>
      </c>
      <c r="M29" s="19">
        <f t="shared" si="6"/>
        <v>87</v>
      </c>
      <c r="N29" s="19" t="str">
        <f t="shared" si="7"/>
        <v>A</v>
      </c>
      <c r="O29" s="35">
        <v>1</v>
      </c>
      <c r="P29" s="19" t="str">
        <f t="shared" si="8"/>
        <v>sangat trampil dalam mangidentifikasi tembang pangkur, menganalisis unsur pembangun cerkak, menyajikan pawarta, mendiskripsikan rumah adat jawa dan menulis Aksara Jawa.</v>
      </c>
      <c r="Q29" s="19" t="str">
        <f t="shared" si="9"/>
        <v>B</v>
      </c>
      <c r="R29" s="19" t="str">
        <f t="shared" si="10"/>
        <v>B</v>
      </c>
      <c r="S29" s="18"/>
      <c r="T29" s="1">
        <v>90</v>
      </c>
      <c r="U29" s="1">
        <v>89</v>
      </c>
      <c r="V29" s="1">
        <v>81</v>
      </c>
      <c r="W29" s="1">
        <f t="shared" si="11"/>
        <v>94</v>
      </c>
      <c r="X29" s="1"/>
      <c r="Y29" s="1"/>
      <c r="Z29" s="1"/>
      <c r="AA29" s="1"/>
      <c r="AB29" s="1"/>
      <c r="AC29" s="1"/>
      <c r="AD29" s="1"/>
      <c r="AE29" s="18"/>
      <c r="AF29" s="1">
        <v>78</v>
      </c>
      <c r="AG29" s="1">
        <f t="shared" si="12"/>
        <v>94</v>
      </c>
      <c r="AH29" s="1">
        <f t="shared" si="13"/>
        <v>97</v>
      </c>
      <c r="AI29" s="1">
        <f t="shared" si="14"/>
        <v>79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2">
        <v>9</v>
      </c>
      <c r="FH29" s="43"/>
      <c r="FI29" s="43"/>
      <c r="FJ29" s="41">
        <v>9489</v>
      </c>
      <c r="FK29" s="41">
        <v>9499</v>
      </c>
    </row>
    <row r="30" spans="1:167" x14ac:dyDescent="0.25">
      <c r="A30" s="19">
        <v>20</v>
      </c>
      <c r="B30" s="19">
        <v>48491</v>
      </c>
      <c r="C30" s="19" t="s">
        <v>316</v>
      </c>
      <c r="D30" s="18"/>
      <c r="E30" s="19">
        <f t="shared" si="0"/>
        <v>85</v>
      </c>
      <c r="F30" s="19" t="str">
        <f t="shared" si="1"/>
        <v>A</v>
      </c>
      <c r="G30" s="19">
        <f>IF((COUNTA(T12:AC12)&gt;0),(ROUND((AVERAGE(T30:AD30)),0)),"")</f>
        <v>85</v>
      </c>
      <c r="H30" s="19" t="str">
        <f t="shared" si="2"/>
        <v>A</v>
      </c>
      <c r="I30" s="35">
        <v>1</v>
      </c>
      <c r="J30" s="19" t="str">
        <f t="shared" si="3"/>
        <v>Memiliki kemampuan dalam mangidentifikasi tembang pangkur, menganalisis unsur pembangun cerkak, menyajikan pawarta, mendiskripsikan rumah adat jawa dan menulis Aksara Jawa.</v>
      </c>
      <c r="K30" s="19">
        <f t="shared" si="4"/>
        <v>83.5</v>
      </c>
      <c r="L30" s="19" t="str">
        <f t="shared" si="5"/>
        <v>B</v>
      </c>
      <c r="M30" s="19">
        <f t="shared" si="6"/>
        <v>83.5</v>
      </c>
      <c r="N30" s="19" t="str">
        <f t="shared" si="7"/>
        <v>B</v>
      </c>
      <c r="O30" s="35">
        <v>2</v>
      </c>
      <c r="P30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30" s="19" t="str">
        <f t="shared" si="9"/>
        <v>B</v>
      </c>
      <c r="R30" s="19" t="str">
        <f t="shared" si="10"/>
        <v>B</v>
      </c>
      <c r="S30" s="18"/>
      <c r="T30" s="1">
        <v>84</v>
      </c>
      <c r="U30" s="1">
        <v>87</v>
      </c>
      <c r="V30" s="1">
        <v>81</v>
      </c>
      <c r="W30" s="1">
        <f t="shared" si="11"/>
        <v>88</v>
      </c>
      <c r="X30" s="1"/>
      <c r="Y30" s="1"/>
      <c r="Z30" s="1"/>
      <c r="AA30" s="1"/>
      <c r="AB30" s="1"/>
      <c r="AC30" s="1"/>
      <c r="AD30" s="1"/>
      <c r="AE30" s="18"/>
      <c r="AF30" s="1">
        <v>75</v>
      </c>
      <c r="AG30" s="1">
        <f t="shared" si="12"/>
        <v>92</v>
      </c>
      <c r="AH30" s="1">
        <f t="shared" si="13"/>
        <v>91</v>
      </c>
      <c r="AI30" s="1">
        <f t="shared" si="14"/>
        <v>76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48475</v>
      </c>
      <c r="C31" s="19" t="s">
        <v>317</v>
      </c>
      <c r="D31" s="18"/>
      <c r="E31" s="19">
        <f t="shared" si="0"/>
        <v>85</v>
      </c>
      <c r="F31" s="19" t="str">
        <f t="shared" si="1"/>
        <v>A</v>
      </c>
      <c r="G31" s="19">
        <f>IF((COUNTA(T12:AC12)&gt;0),(ROUND((AVERAGE(T31:AD31)),0)),"")</f>
        <v>85</v>
      </c>
      <c r="H31" s="19" t="str">
        <f t="shared" si="2"/>
        <v>A</v>
      </c>
      <c r="I31" s="35">
        <v>1</v>
      </c>
      <c r="J31" s="19" t="str">
        <f t="shared" si="3"/>
        <v>Memiliki kemampuan dalam mangidentifikasi tembang pangkur, menganalisis unsur pembangun cerkak, menyajikan pawarta, mendiskripsikan rumah adat jawa dan menulis Aksara Jawa.</v>
      </c>
      <c r="K31" s="19">
        <f t="shared" si="4"/>
        <v>83.25</v>
      </c>
      <c r="L31" s="19" t="str">
        <f t="shared" si="5"/>
        <v>B</v>
      </c>
      <c r="M31" s="19">
        <f t="shared" si="6"/>
        <v>83.25</v>
      </c>
      <c r="N31" s="19" t="str">
        <f t="shared" si="7"/>
        <v>B</v>
      </c>
      <c r="O31" s="35">
        <v>2</v>
      </c>
      <c r="P31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31" s="19" t="str">
        <f t="shared" si="9"/>
        <v>B</v>
      </c>
      <c r="R31" s="19" t="str">
        <f t="shared" si="10"/>
        <v>B</v>
      </c>
      <c r="S31" s="18"/>
      <c r="T31" s="1">
        <v>90</v>
      </c>
      <c r="U31" s="1">
        <v>78</v>
      </c>
      <c r="V31" s="1">
        <v>77</v>
      </c>
      <c r="W31" s="1">
        <f t="shared" si="11"/>
        <v>94</v>
      </c>
      <c r="X31" s="1"/>
      <c r="Y31" s="1"/>
      <c r="Z31" s="1"/>
      <c r="AA31" s="1"/>
      <c r="AB31" s="1"/>
      <c r="AC31" s="1"/>
      <c r="AD31" s="1"/>
      <c r="AE31" s="18"/>
      <c r="AF31" s="1">
        <v>76</v>
      </c>
      <c r="AG31" s="1">
        <f t="shared" si="12"/>
        <v>83</v>
      </c>
      <c r="AH31" s="1">
        <f t="shared" si="13"/>
        <v>97</v>
      </c>
      <c r="AI31" s="1">
        <f t="shared" si="14"/>
        <v>77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9490</v>
      </c>
      <c r="FK31" s="41">
        <v>9500</v>
      </c>
    </row>
    <row r="32" spans="1:167" x14ac:dyDescent="0.25">
      <c r="A32" s="19">
        <v>22</v>
      </c>
      <c r="B32" s="19">
        <v>48507</v>
      </c>
      <c r="C32" s="19" t="s">
        <v>318</v>
      </c>
      <c r="D32" s="18"/>
      <c r="E32" s="19">
        <f t="shared" si="0"/>
        <v>87</v>
      </c>
      <c r="F32" s="19" t="str">
        <f t="shared" si="1"/>
        <v>A</v>
      </c>
      <c r="G32" s="19">
        <f>IF((COUNTA(T12:AC12)&gt;0),(ROUND((AVERAGE(T32:AD32)),0)),"")</f>
        <v>87</v>
      </c>
      <c r="H32" s="19" t="str">
        <f t="shared" si="2"/>
        <v>A</v>
      </c>
      <c r="I32" s="35">
        <v>1</v>
      </c>
      <c r="J32" s="19" t="str">
        <f t="shared" si="3"/>
        <v>Memiliki kemampuan dalam mangidentifikasi tembang pangkur, menganalisis unsur pembangun cerkak, menyajikan pawarta, mendiskripsikan rumah adat jawa dan menulis Aksara Jawa.</v>
      </c>
      <c r="K32" s="19">
        <f t="shared" si="4"/>
        <v>85.25</v>
      </c>
      <c r="L32" s="19" t="str">
        <f t="shared" si="5"/>
        <v>A</v>
      </c>
      <c r="M32" s="19">
        <f t="shared" si="6"/>
        <v>85.25</v>
      </c>
      <c r="N32" s="19" t="str">
        <f t="shared" si="7"/>
        <v>A</v>
      </c>
      <c r="O32" s="35">
        <v>1</v>
      </c>
      <c r="P32" s="19" t="str">
        <f t="shared" si="8"/>
        <v>sangat trampil dalam mangidentifikasi tembang pangkur, menganalisis unsur pembangun cerkak, menyajikan pawarta, mendiskripsikan rumah adat jawa dan menulis Aksara Jawa.</v>
      </c>
      <c r="Q32" s="19" t="str">
        <f t="shared" si="9"/>
        <v>B</v>
      </c>
      <c r="R32" s="19" t="str">
        <f t="shared" si="10"/>
        <v>B</v>
      </c>
      <c r="S32" s="18"/>
      <c r="T32" s="1">
        <v>84</v>
      </c>
      <c r="U32" s="1">
        <v>88</v>
      </c>
      <c r="V32" s="1">
        <v>88</v>
      </c>
      <c r="W32" s="1">
        <f t="shared" si="11"/>
        <v>88</v>
      </c>
      <c r="X32" s="1"/>
      <c r="Y32" s="1"/>
      <c r="Z32" s="1"/>
      <c r="AA32" s="1"/>
      <c r="AB32" s="1"/>
      <c r="AC32" s="1"/>
      <c r="AD32" s="1"/>
      <c r="AE32" s="18"/>
      <c r="AF32" s="1">
        <v>78</v>
      </c>
      <c r="AG32" s="1">
        <f t="shared" si="12"/>
        <v>93</v>
      </c>
      <c r="AH32" s="1">
        <f t="shared" si="13"/>
        <v>91</v>
      </c>
      <c r="AI32" s="1">
        <f t="shared" si="14"/>
        <v>79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48523</v>
      </c>
      <c r="C33" s="19" t="s">
        <v>319</v>
      </c>
      <c r="D33" s="18"/>
      <c r="E33" s="19">
        <f t="shared" si="0"/>
        <v>78</v>
      </c>
      <c r="F33" s="19" t="str">
        <f t="shared" si="1"/>
        <v>B</v>
      </c>
      <c r="G33" s="19">
        <f>IF((COUNTA(T12:AC12)&gt;0),(ROUND((AVERAGE(T33:AD33)),0)),"")</f>
        <v>78</v>
      </c>
      <c r="H33" s="19" t="str">
        <f t="shared" si="2"/>
        <v>B</v>
      </c>
      <c r="I33" s="35">
        <v>2</v>
      </c>
      <c r="J33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33" s="19">
        <f t="shared" si="4"/>
        <v>80.25</v>
      </c>
      <c r="L33" s="19" t="str">
        <f t="shared" si="5"/>
        <v>B</v>
      </c>
      <c r="M33" s="19">
        <f t="shared" si="6"/>
        <v>80.25</v>
      </c>
      <c r="N33" s="19" t="str">
        <f t="shared" si="7"/>
        <v>B</v>
      </c>
      <c r="O33" s="35">
        <v>2</v>
      </c>
      <c r="P33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33" s="19" t="str">
        <f t="shared" si="9"/>
        <v>B</v>
      </c>
      <c r="R33" s="19" t="str">
        <f t="shared" si="10"/>
        <v>B</v>
      </c>
      <c r="S33" s="18"/>
      <c r="T33" s="1">
        <v>78</v>
      </c>
      <c r="U33" s="1">
        <v>70</v>
      </c>
      <c r="V33" s="1">
        <v>81</v>
      </c>
      <c r="W33" s="1">
        <f t="shared" si="11"/>
        <v>82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f t="shared" si="12"/>
        <v>75</v>
      </c>
      <c r="AH33" s="1">
        <f t="shared" si="13"/>
        <v>85</v>
      </c>
      <c r="AI33" s="1">
        <f t="shared" si="14"/>
        <v>81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48539</v>
      </c>
      <c r="C34" s="19" t="s">
        <v>320</v>
      </c>
      <c r="D34" s="18"/>
      <c r="E34" s="19">
        <f t="shared" si="0"/>
        <v>83</v>
      </c>
      <c r="F34" s="19" t="str">
        <f t="shared" si="1"/>
        <v>B</v>
      </c>
      <c r="G34" s="19">
        <f>IF((COUNTA(T12:AC12)&gt;0),(ROUND((AVERAGE(T34:AD34)),0)),"")</f>
        <v>83</v>
      </c>
      <c r="H34" s="19" t="str">
        <f t="shared" si="2"/>
        <v>B</v>
      </c>
      <c r="I34" s="35">
        <v>2</v>
      </c>
      <c r="J34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34" s="19">
        <f t="shared" si="4"/>
        <v>82.75</v>
      </c>
      <c r="L34" s="19" t="str">
        <f t="shared" si="5"/>
        <v>B</v>
      </c>
      <c r="M34" s="19">
        <f t="shared" si="6"/>
        <v>82.75</v>
      </c>
      <c r="N34" s="19" t="str">
        <f t="shared" si="7"/>
        <v>B</v>
      </c>
      <c r="O34" s="35">
        <v>2</v>
      </c>
      <c r="P34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34" s="19" t="str">
        <f t="shared" si="9"/>
        <v>B</v>
      </c>
      <c r="R34" s="19" t="str">
        <f t="shared" si="10"/>
        <v>B</v>
      </c>
      <c r="S34" s="18"/>
      <c r="T34" s="1">
        <v>90</v>
      </c>
      <c r="U34" s="1">
        <v>70</v>
      </c>
      <c r="V34" s="1">
        <v>79</v>
      </c>
      <c r="W34" s="1">
        <f t="shared" si="11"/>
        <v>94</v>
      </c>
      <c r="X34" s="1"/>
      <c r="Y34" s="1"/>
      <c r="Z34" s="1"/>
      <c r="AA34" s="1"/>
      <c r="AB34" s="1"/>
      <c r="AC34" s="1"/>
      <c r="AD34" s="1"/>
      <c r="AE34" s="18"/>
      <c r="AF34" s="1">
        <v>79</v>
      </c>
      <c r="AG34" s="1">
        <f t="shared" si="12"/>
        <v>75</v>
      </c>
      <c r="AH34" s="1">
        <f t="shared" si="13"/>
        <v>97</v>
      </c>
      <c r="AI34" s="1">
        <f t="shared" si="14"/>
        <v>80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48555</v>
      </c>
      <c r="C35" s="19" t="s">
        <v>321</v>
      </c>
      <c r="D35" s="18"/>
      <c r="E35" s="19">
        <f t="shared" si="0"/>
        <v>86</v>
      </c>
      <c r="F35" s="19" t="str">
        <f t="shared" si="1"/>
        <v>A</v>
      </c>
      <c r="G35" s="19">
        <f>IF((COUNTA(T12:AC12)&gt;0),(ROUND((AVERAGE(T35:AD35)),0)),"")</f>
        <v>86</v>
      </c>
      <c r="H35" s="19" t="str">
        <f t="shared" si="2"/>
        <v>A</v>
      </c>
      <c r="I35" s="35">
        <v>1</v>
      </c>
      <c r="J35" s="19" t="str">
        <f t="shared" si="3"/>
        <v>Memiliki kemampuan dalam mangidentifikasi tembang pangkur, menganalisis unsur pembangun cerkak, menyajikan pawarta, mendiskripsikan rumah adat jawa dan menulis Aksara Jawa.</v>
      </c>
      <c r="K35" s="19">
        <f t="shared" si="4"/>
        <v>85.25</v>
      </c>
      <c r="L35" s="19" t="str">
        <f t="shared" si="5"/>
        <v>A</v>
      </c>
      <c r="M35" s="19">
        <f t="shared" si="6"/>
        <v>85.25</v>
      </c>
      <c r="N35" s="19" t="str">
        <f t="shared" si="7"/>
        <v>A</v>
      </c>
      <c r="O35" s="35">
        <v>1</v>
      </c>
      <c r="P35" s="19" t="str">
        <f t="shared" si="8"/>
        <v>sangat trampil dalam mangidentifikasi tembang pangkur, menganalisis unsur pembangun cerkak, menyajikan pawarta, mendiskripsikan rumah adat jawa dan menulis Aksara Jawa.</v>
      </c>
      <c r="Q35" s="19" t="str">
        <f t="shared" si="9"/>
        <v>B</v>
      </c>
      <c r="R35" s="19" t="str">
        <f t="shared" si="10"/>
        <v>B</v>
      </c>
      <c r="S35" s="18"/>
      <c r="T35" s="1">
        <v>80</v>
      </c>
      <c r="U35" s="1">
        <v>90</v>
      </c>
      <c r="V35" s="1">
        <v>89</v>
      </c>
      <c r="W35" s="1">
        <f t="shared" si="11"/>
        <v>84</v>
      </c>
      <c r="X35" s="1"/>
      <c r="Y35" s="1"/>
      <c r="Z35" s="1"/>
      <c r="AA35" s="1"/>
      <c r="AB35" s="1"/>
      <c r="AC35" s="1"/>
      <c r="AD35" s="1"/>
      <c r="AE35" s="18"/>
      <c r="AF35" s="1">
        <v>79</v>
      </c>
      <c r="AG35" s="1">
        <f t="shared" si="12"/>
        <v>95</v>
      </c>
      <c r="AH35" s="1">
        <f t="shared" si="13"/>
        <v>87</v>
      </c>
      <c r="AI35" s="1">
        <f t="shared" si="14"/>
        <v>80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48571</v>
      </c>
      <c r="C36" s="19" t="s">
        <v>322</v>
      </c>
      <c r="D36" s="18"/>
      <c r="E36" s="19">
        <f t="shared" si="0"/>
        <v>81</v>
      </c>
      <c r="F36" s="19" t="str">
        <f t="shared" si="1"/>
        <v>B</v>
      </c>
      <c r="G36" s="19">
        <f>IF((COUNTA(T12:AC12)&gt;0),(ROUND((AVERAGE(T36:AD36)),0)),"")</f>
        <v>81</v>
      </c>
      <c r="H36" s="19" t="str">
        <f t="shared" si="2"/>
        <v>B</v>
      </c>
      <c r="I36" s="35">
        <v>2</v>
      </c>
      <c r="J36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36" s="19">
        <f t="shared" si="4"/>
        <v>82</v>
      </c>
      <c r="L36" s="19" t="str">
        <f t="shared" si="5"/>
        <v>B</v>
      </c>
      <c r="M36" s="19">
        <f t="shared" si="6"/>
        <v>82</v>
      </c>
      <c r="N36" s="19" t="str">
        <f t="shared" si="7"/>
        <v>B</v>
      </c>
      <c r="O36" s="35">
        <v>2</v>
      </c>
      <c r="P36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36" s="19" t="str">
        <f t="shared" si="9"/>
        <v>B</v>
      </c>
      <c r="R36" s="19" t="str">
        <f t="shared" si="10"/>
        <v>B</v>
      </c>
      <c r="S36" s="18"/>
      <c r="T36" s="1">
        <v>84</v>
      </c>
      <c r="U36" s="1">
        <v>75</v>
      </c>
      <c r="V36" s="1">
        <v>78</v>
      </c>
      <c r="W36" s="1">
        <f t="shared" si="11"/>
        <v>88</v>
      </c>
      <c r="X36" s="1"/>
      <c r="Y36" s="1"/>
      <c r="Z36" s="1"/>
      <c r="AA36" s="1"/>
      <c r="AB36" s="1"/>
      <c r="AC36" s="1"/>
      <c r="AD36" s="1"/>
      <c r="AE36" s="18"/>
      <c r="AF36" s="1">
        <v>78</v>
      </c>
      <c r="AG36" s="1">
        <f t="shared" si="12"/>
        <v>80</v>
      </c>
      <c r="AH36" s="1">
        <f t="shared" si="13"/>
        <v>91</v>
      </c>
      <c r="AI36" s="1">
        <f t="shared" si="14"/>
        <v>79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48587</v>
      </c>
      <c r="C37" s="19" t="s">
        <v>323</v>
      </c>
      <c r="D37" s="18"/>
      <c r="E37" s="19">
        <f t="shared" si="0"/>
        <v>85</v>
      </c>
      <c r="F37" s="19" t="str">
        <f t="shared" si="1"/>
        <v>A</v>
      </c>
      <c r="G37" s="19">
        <f>IF((COUNTA(T12:AC12)&gt;0),(ROUND((AVERAGE(T37:AD37)),0)),"")</f>
        <v>85</v>
      </c>
      <c r="H37" s="19" t="str">
        <f t="shared" si="2"/>
        <v>A</v>
      </c>
      <c r="I37" s="35">
        <v>1</v>
      </c>
      <c r="J37" s="19" t="str">
        <f t="shared" si="3"/>
        <v>Memiliki kemampuan dalam mangidentifikasi tembang pangkur, menganalisis unsur pembangun cerkak, menyajikan pawarta, mendiskripsikan rumah adat jawa dan menulis Aksara Jawa.</v>
      </c>
      <c r="K37" s="19">
        <f t="shared" si="4"/>
        <v>84.25</v>
      </c>
      <c r="L37" s="19" t="str">
        <f t="shared" si="5"/>
        <v>A</v>
      </c>
      <c r="M37" s="19">
        <f t="shared" si="6"/>
        <v>84.25</v>
      </c>
      <c r="N37" s="19" t="str">
        <f t="shared" si="7"/>
        <v>A</v>
      </c>
      <c r="O37" s="35">
        <v>1</v>
      </c>
      <c r="P37" s="19" t="str">
        <f t="shared" si="8"/>
        <v>sangat trampil dalam mangidentifikasi tembang pangkur, menganalisis unsur pembangun cerkak, menyajikan pawarta, mendiskripsikan rumah adat jawa dan menulis Aksara Jawa.</v>
      </c>
      <c r="Q37" s="19" t="str">
        <f t="shared" si="9"/>
        <v>B</v>
      </c>
      <c r="R37" s="19" t="str">
        <f t="shared" si="10"/>
        <v>B</v>
      </c>
      <c r="S37" s="18"/>
      <c r="T37" s="1">
        <v>90</v>
      </c>
      <c r="U37" s="1">
        <v>76</v>
      </c>
      <c r="V37" s="1">
        <v>81</v>
      </c>
      <c r="W37" s="1">
        <f t="shared" si="11"/>
        <v>94</v>
      </c>
      <c r="X37" s="1"/>
      <c r="Y37" s="1"/>
      <c r="Z37" s="1"/>
      <c r="AA37" s="1"/>
      <c r="AB37" s="1"/>
      <c r="AC37" s="1"/>
      <c r="AD37" s="1"/>
      <c r="AE37" s="18"/>
      <c r="AF37" s="1">
        <v>79</v>
      </c>
      <c r="AG37" s="1">
        <f t="shared" si="12"/>
        <v>81</v>
      </c>
      <c r="AH37" s="1">
        <f t="shared" si="13"/>
        <v>97</v>
      </c>
      <c r="AI37" s="1">
        <f t="shared" si="14"/>
        <v>80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48603</v>
      </c>
      <c r="C38" s="19" t="s">
        <v>324</v>
      </c>
      <c r="D38" s="18"/>
      <c r="E38" s="19">
        <f t="shared" si="0"/>
        <v>90</v>
      </c>
      <c r="F38" s="19" t="str">
        <f t="shared" si="1"/>
        <v>A</v>
      </c>
      <c r="G38" s="19">
        <f>IF((COUNTA(T12:AC12)&gt;0),(ROUND((AVERAGE(T38:AD38)),0)),"")</f>
        <v>90</v>
      </c>
      <c r="H38" s="19" t="str">
        <f t="shared" si="2"/>
        <v>A</v>
      </c>
      <c r="I38" s="35">
        <v>1</v>
      </c>
      <c r="J38" s="19" t="str">
        <f t="shared" si="3"/>
        <v>Memiliki kemampuan dalam mangidentifikasi tembang pangkur, menganalisis unsur pembangun cerkak, menyajikan pawarta, mendiskripsikan rumah adat jawa dan menulis Aksara Jawa.</v>
      </c>
      <c r="K38" s="19">
        <f t="shared" si="4"/>
        <v>85.25</v>
      </c>
      <c r="L38" s="19" t="str">
        <f t="shared" si="5"/>
        <v>A</v>
      </c>
      <c r="M38" s="19">
        <f t="shared" si="6"/>
        <v>85.25</v>
      </c>
      <c r="N38" s="19" t="str">
        <f t="shared" si="7"/>
        <v>A</v>
      </c>
      <c r="O38" s="35">
        <v>1</v>
      </c>
      <c r="P38" s="19" t="str">
        <f t="shared" si="8"/>
        <v>sangat trampil dalam mangidentifikasi tembang pangkur, menganalisis unsur pembangun cerkak, menyajikan pawarta, mendiskripsikan rumah adat jawa dan menulis Aksara Jawa.</v>
      </c>
      <c r="Q38" s="19" t="str">
        <f t="shared" si="9"/>
        <v>B</v>
      </c>
      <c r="R38" s="19" t="str">
        <f t="shared" si="10"/>
        <v>B</v>
      </c>
      <c r="S38" s="18"/>
      <c r="T38" s="1">
        <v>88</v>
      </c>
      <c r="U38" s="1">
        <v>96</v>
      </c>
      <c r="V38" s="1">
        <v>83</v>
      </c>
      <c r="W38" s="1">
        <f t="shared" si="11"/>
        <v>92</v>
      </c>
      <c r="X38" s="1"/>
      <c r="Y38" s="1"/>
      <c r="Z38" s="1"/>
      <c r="AA38" s="1"/>
      <c r="AB38" s="1"/>
      <c r="AC38" s="1"/>
      <c r="AD38" s="1"/>
      <c r="AE38" s="18"/>
      <c r="AF38" s="1">
        <v>78</v>
      </c>
      <c r="AG38" s="1">
        <v>89</v>
      </c>
      <c r="AH38" s="1">
        <f t="shared" si="13"/>
        <v>95</v>
      </c>
      <c r="AI38" s="1">
        <f t="shared" si="14"/>
        <v>79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48619</v>
      </c>
      <c r="C39" s="19" t="s">
        <v>325</v>
      </c>
      <c r="D39" s="18"/>
      <c r="E39" s="19">
        <f t="shared" si="0"/>
        <v>86</v>
      </c>
      <c r="F39" s="19" t="str">
        <f t="shared" si="1"/>
        <v>A</v>
      </c>
      <c r="G39" s="19">
        <f>IF((COUNTA(T12:AC12)&gt;0),(ROUND((AVERAGE(T39:AD39)),0)),"")</f>
        <v>86</v>
      </c>
      <c r="H39" s="19" t="str">
        <f t="shared" si="2"/>
        <v>A</v>
      </c>
      <c r="I39" s="35">
        <v>1</v>
      </c>
      <c r="J39" s="19" t="str">
        <f t="shared" si="3"/>
        <v>Memiliki kemampuan dalam mangidentifikasi tembang pangkur, menganalisis unsur pembangun cerkak, menyajikan pawarta, mendiskripsikan rumah adat jawa dan menulis Aksara Jawa.</v>
      </c>
      <c r="K39" s="19">
        <f t="shared" si="4"/>
        <v>84.25</v>
      </c>
      <c r="L39" s="19" t="str">
        <f t="shared" si="5"/>
        <v>A</v>
      </c>
      <c r="M39" s="19">
        <f t="shared" si="6"/>
        <v>84.25</v>
      </c>
      <c r="N39" s="19" t="str">
        <f t="shared" si="7"/>
        <v>A</v>
      </c>
      <c r="O39" s="35">
        <v>1</v>
      </c>
      <c r="P39" s="19" t="str">
        <f t="shared" si="8"/>
        <v>sangat trampil dalam mangidentifikasi tembang pangkur, menganalisis unsur pembangun cerkak, menyajikan pawarta, mendiskripsikan rumah adat jawa dan menulis Aksara Jawa.</v>
      </c>
      <c r="Q39" s="19" t="str">
        <f t="shared" si="9"/>
        <v>B</v>
      </c>
      <c r="R39" s="19" t="str">
        <f t="shared" si="10"/>
        <v>B</v>
      </c>
      <c r="S39" s="18"/>
      <c r="T39" s="1">
        <v>89</v>
      </c>
      <c r="U39" s="1">
        <v>83</v>
      </c>
      <c r="V39" s="1">
        <v>80</v>
      </c>
      <c r="W39" s="1">
        <f t="shared" si="11"/>
        <v>93</v>
      </c>
      <c r="X39" s="1"/>
      <c r="Y39" s="1"/>
      <c r="Z39" s="1"/>
      <c r="AA39" s="1"/>
      <c r="AB39" s="1"/>
      <c r="AC39" s="1"/>
      <c r="AD39" s="1"/>
      <c r="AE39" s="18"/>
      <c r="AF39" s="1">
        <v>76</v>
      </c>
      <c r="AG39" s="1">
        <f t="shared" si="12"/>
        <v>88</v>
      </c>
      <c r="AH39" s="1">
        <f t="shared" si="13"/>
        <v>96</v>
      </c>
      <c r="AI39" s="1">
        <f t="shared" si="14"/>
        <v>77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48635</v>
      </c>
      <c r="C40" s="19" t="s">
        <v>326</v>
      </c>
      <c r="D40" s="18"/>
      <c r="E40" s="19">
        <f t="shared" si="0"/>
        <v>87</v>
      </c>
      <c r="F40" s="19" t="str">
        <f t="shared" si="1"/>
        <v>A</v>
      </c>
      <c r="G40" s="19">
        <f>IF((COUNTA(T12:AC12)&gt;0),(ROUND((AVERAGE(T40:AD40)),0)),"")</f>
        <v>87</v>
      </c>
      <c r="H40" s="19" t="str">
        <f t="shared" si="2"/>
        <v>A</v>
      </c>
      <c r="I40" s="35">
        <v>1</v>
      </c>
      <c r="J40" s="19" t="str">
        <f t="shared" si="3"/>
        <v>Memiliki kemampuan dalam mangidentifikasi tembang pangkur, menganalisis unsur pembangun cerkak, menyajikan pawarta, mendiskripsikan rumah adat jawa dan menulis Aksara Jawa.</v>
      </c>
      <c r="K40" s="19">
        <f t="shared" si="4"/>
        <v>86</v>
      </c>
      <c r="L40" s="19" t="str">
        <f t="shared" si="5"/>
        <v>A</v>
      </c>
      <c r="M40" s="19">
        <f t="shared" si="6"/>
        <v>86</v>
      </c>
      <c r="N40" s="19" t="str">
        <f t="shared" si="7"/>
        <v>A</v>
      </c>
      <c r="O40" s="35">
        <v>1</v>
      </c>
      <c r="P40" s="19" t="str">
        <f t="shared" si="8"/>
        <v>sangat trampil dalam mangidentifikasi tembang pangkur, menganalisis unsur pembangun cerkak, menyajikan pawarta, mendiskripsikan rumah adat jawa dan menulis Aksara Jawa.</v>
      </c>
      <c r="Q40" s="19" t="str">
        <f t="shared" si="9"/>
        <v>B</v>
      </c>
      <c r="R40" s="19" t="str">
        <f t="shared" si="10"/>
        <v>B</v>
      </c>
      <c r="S40" s="18"/>
      <c r="T40" s="1">
        <v>85</v>
      </c>
      <c r="U40" s="1">
        <v>88</v>
      </c>
      <c r="V40" s="1">
        <v>86</v>
      </c>
      <c r="W40" s="1">
        <f t="shared" si="11"/>
        <v>89</v>
      </c>
      <c r="X40" s="1"/>
      <c r="Y40" s="1"/>
      <c r="Z40" s="1"/>
      <c r="AA40" s="1"/>
      <c r="AB40" s="1"/>
      <c r="AC40" s="1"/>
      <c r="AD40" s="1"/>
      <c r="AE40" s="18"/>
      <c r="AF40" s="1">
        <v>79</v>
      </c>
      <c r="AG40" s="1">
        <f t="shared" si="12"/>
        <v>93</v>
      </c>
      <c r="AH40" s="1">
        <f t="shared" si="13"/>
        <v>92</v>
      </c>
      <c r="AI40" s="1">
        <f t="shared" si="14"/>
        <v>80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48651</v>
      </c>
      <c r="C41" s="19" t="s">
        <v>327</v>
      </c>
      <c r="D41" s="18"/>
      <c r="E41" s="19">
        <f t="shared" si="0"/>
        <v>87</v>
      </c>
      <c r="F41" s="19" t="str">
        <f t="shared" si="1"/>
        <v>A</v>
      </c>
      <c r="G41" s="19">
        <f>IF((COUNTA(T12:AC12)&gt;0),(ROUND((AVERAGE(T41:AD41)),0)),"")</f>
        <v>87</v>
      </c>
      <c r="H41" s="19" t="str">
        <f t="shared" si="2"/>
        <v>A</v>
      </c>
      <c r="I41" s="35">
        <v>1</v>
      </c>
      <c r="J41" s="19" t="str">
        <f t="shared" si="3"/>
        <v>Memiliki kemampuan dalam mangidentifikasi tembang pangkur, menganalisis unsur pembangun cerkak, menyajikan pawarta, mendiskripsikan rumah adat jawa dan menulis Aksara Jawa.</v>
      </c>
      <c r="K41" s="19">
        <f t="shared" si="4"/>
        <v>87.25</v>
      </c>
      <c r="L41" s="19" t="str">
        <f t="shared" si="5"/>
        <v>A</v>
      </c>
      <c r="M41" s="19">
        <f t="shared" si="6"/>
        <v>87.25</v>
      </c>
      <c r="N41" s="19" t="str">
        <f t="shared" si="7"/>
        <v>A</v>
      </c>
      <c r="O41" s="35">
        <v>1</v>
      </c>
      <c r="P41" s="19" t="str">
        <f t="shared" si="8"/>
        <v>sangat trampil dalam mangidentifikasi tembang pangkur, menganalisis unsur pembangun cerkak, menyajikan pawarta, mendiskripsikan rumah adat jawa dan menulis Aksara Jawa.</v>
      </c>
      <c r="Q41" s="19" t="str">
        <f t="shared" si="9"/>
        <v>B</v>
      </c>
      <c r="R41" s="19" t="str">
        <f t="shared" si="10"/>
        <v>B</v>
      </c>
      <c r="S41" s="18"/>
      <c r="T41" s="1">
        <v>90</v>
      </c>
      <c r="U41" s="1">
        <v>90</v>
      </c>
      <c r="V41" s="1">
        <v>73</v>
      </c>
      <c r="W41" s="1">
        <f t="shared" si="11"/>
        <v>94</v>
      </c>
      <c r="X41" s="1"/>
      <c r="Y41" s="1"/>
      <c r="Z41" s="1"/>
      <c r="AA41" s="1"/>
      <c r="AB41" s="1"/>
      <c r="AC41" s="1"/>
      <c r="AD41" s="1"/>
      <c r="AE41" s="18"/>
      <c r="AF41" s="1">
        <v>78</v>
      </c>
      <c r="AG41" s="1">
        <f t="shared" si="12"/>
        <v>95</v>
      </c>
      <c r="AH41" s="1">
        <f t="shared" si="13"/>
        <v>97</v>
      </c>
      <c r="AI41" s="1">
        <f t="shared" si="14"/>
        <v>79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48667</v>
      </c>
      <c r="C42" s="19" t="s">
        <v>328</v>
      </c>
      <c r="D42" s="18"/>
      <c r="E42" s="19">
        <f t="shared" si="0"/>
        <v>85</v>
      </c>
      <c r="F42" s="19" t="str">
        <f t="shared" si="1"/>
        <v>A</v>
      </c>
      <c r="G42" s="19">
        <f>IF((COUNTA(T12:AC12)&gt;0),(ROUND((AVERAGE(T42:AD42)),0)),"")</f>
        <v>85</v>
      </c>
      <c r="H42" s="19" t="str">
        <f t="shared" si="2"/>
        <v>A</v>
      </c>
      <c r="I42" s="35">
        <v>1</v>
      </c>
      <c r="J42" s="19" t="str">
        <f t="shared" si="3"/>
        <v>Memiliki kemampuan dalam mangidentifikasi tembang pangkur, menganalisis unsur pembangun cerkak, menyajikan pawarta, mendiskripsikan rumah adat jawa dan menulis Aksara Jawa.</v>
      </c>
      <c r="K42" s="19">
        <f t="shared" si="4"/>
        <v>84</v>
      </c>
      <c r="L42" s="19" t="str">
        <f t="shared" si="5"/>
        <v>B</v>
      </c>
      <c r="M42" s="19">
        <f t="shared" si="6"/>
        <v>84</v>
      </c>
      <c r="N42" s="19" t="str">
        <f t="shared" si="7"/>
        <v>B</v>
      </c>
      <c r="O42" s="35">
        <v>2</v>
      </c>
      <c r="P42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42" s="19" t="str">
        <f t="shared" si="9"/>
        <v>B</v>
      </c>
      <c r="R42" s="19" t="str">
        <f t="shared" si="10"/>
        <v>B</v>
      </c>
      <c r="S42" s="18"/>
      <c r="T42" s="1">
        <v>83</v>
      </c>
      <c r="U42" s="1">
        <v>84</v>
      </c>
      <c r="V42" s="1">
        <v>86</v>
      </c>
      <c r="W42" s="1">
        <f t="shared" si="11"/>
        <v>87</v>
      </c>
      <c r="X42" s="1"/>
      <c r="Y42" s="1"/>
      <c r="Z42" s="1"/>
      <c r="AA42" s="1"/>
      <c r="AB42" s="1"/>
      <c r="AC42" s="1"/>
      <c r="AD42" s="1"/>
      <c r="AE42" s="18"/>
      <c r="AF42" s="1">
        <v>78</v>
      </c>
      <c r="AG42" s="1">
        <f t="shared" si="12"/>
        <v>89</v>
      </c>
      <c r="AH42" s="1">
        <f t="shared" si="13"/>
        <v>90</v>
      </c>
      <c r="AI42" s="1">
        <f t="shared" si="14"/>
        <v>79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48683</v>
      </c>
      <c r="C43" s="19" t="s">
        <v>329</v>
      </c>
      <c r="D43" s="18"/>
      <c r="E43" s="19">
        <f t="shared" si="0"/>
        <v>82</v>
      </c>
      <c r="F43" s="19" t="str">
        <f t="shared" si="1"/>
        <v>B</v>
      </c>
      <c r="G43" s="19">
        <f>IF((COUNTA(T12:AC12)&gt;0),(ROUND((AVERAGE(T43:AD43)),0)),"")</f>
        <v>82</v>
      </c>
      <c r="H43" s="19" t="str">
        <f t="shared" si="2"/>
        <v>B</v>
      </c>
      <c r="I43" s="35">
        <v>2</v>
      </c>
      <c r="J43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43" s="19">
        <f t="shared" si="4"/>
        <v>83.5</v>
      </c>
      <c r="L43" s="19" t="str">
        <f t="shared" si="5"/>
        <v>B</v>
      </c>
      <c r="M43" s="19">
        <f t="shared" si="6"/>
        <v>83.5</v>
      </c>
      <c r="N43" s="19" t="str">
        <f t="shared" si="7"/>
        <v>B</v>
      </c>
      <c r="O43" s="35">
        <v>2</v>
      </c>
      <c r="P43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43" s="19" t="str">
        <f t="shared" si="9"/>
        <v>B</v>
      </c>
      <c r="R43" s="19" t="str">
        <f t="shared" si="10"/>
        <v>B</v>
      </c>
      <c r="S43" s="18"/>
      <c r="T43" s="1">
        <v>86</v>
      </c>
      <c r="U43" s="1">
        <v>77</v>
      </c>
      <c r="V43" s="1">
        <v>74</v>
      </c>
      <c r="W43" s="1">
        <f t="shared" si="11"/>
        <v>90</v>
      </c>
      <c r="X43" s="1"/>
      <c r="Y43" s="1"/>
      <c r="Z43" s="1"/>
      <c r="AA43" s="1"/>
      <c r="AB43" s="1"/>
      <c r="AC43" s="1"/>
      <c r="AD43" s="1"/>
      <c r="AE43" s="18"/>
      <c r="AF43" s="1">
        <v>79</v>
      </c>
      <c r="AG43" s="1">
        <f t="shared" si="12"/>
        <v>82</v>
      </c>
      <c r="AH43" s="1">
        <f t="shared" si="13"/>
        <v>93</v>
      </c>
      <c r="AI43" s="1">
        <f t="shared" si="14"/>
        <v>80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48699</v>
      </c>
      <c r="C44" s="19" t="s">
        <v>330</v>
      </c>
      <c r="D44" s="18"/>
      <c r="E44" s="19">
        <f t="shared" si="0"/>
        <v>87</v>
      </c>
      <c r="F44" s="19" t="str">
        <f t="shared" si="1"/>
        <v>A</v>
      </c>
      <c r="G44" s="19">
        <f>IF((COUNTA(T12:AC12)&gt;0),(ROUND((AVERAGE(T44:AD44)),0)),"")</f>
        <v>87</v>
      </c>
      <c r="H44" s="19" t="str">
        <f t="shared" si="2"/>
        <v>A</v>
      </c>
      <c r="I44" s="35">
        <v>1</v>
      </c>
      <c r="J44" s="19" t="str">
        <f t="shared" si="3"/>
        <v>Memiliki kemampuan dalam mangidentifikasi tembang pangkur, menganalisis unsur pembangun cerkak, menyajikan pawarta, mendiskripsikan rumah adat jawa dan menulis Aksara Jawa.</v>
      </c>
      <c r="K44" s="19">
        <f t="shared" si="4"/>
        <v>84.25</v>
      </c>
      <c r="L44" s="19" t="str">
        <f t="shared" si="5"/>
        <v>A</v>
      </c>
      <c r="M44" s="19">
        <f t="shared" si="6"/>
        <v>84.25</v>
      </c>
      <c r="N44" s="19" t="str">
        <f t="shared" si="7"/>
        <v>A</v>
      </c>
      <c r="O44" s="35">
        <v>1</v>
      </c>
      <c r="P44" s="19" t="str">
        <f t="shared" si="8"/>
        <v>sangat trampil dalam mangidentifikasi tembang pangkur, menganalisis unsur pembangun cerkak, menyajikan pawarta, mendiskripsikan rumah adat jawa dan menulis Aksara Jawa.</v>
      </c>
      <c r="Q44" s="19" t="str">
        <f t="shared" si="9"/>
        <v>B</v>
      </c>
      <c r="R44" s="19" t="str">
        <f t="shared" si="10"/>
        <v>B</v>
      </c>
      <c r="S44" s="18"/>
      <c r="T44" s="1">
        <v>89</v>
      </c>
      <c r="U44" s="1">
        <v>77</v>
      </c>
      <c r="V44" s="1">
        <v>87</v>
      </c>
      <c r="W44" s="1">
        <f t="shared" si="11"/>
        <v>93</v>
      </c>
      <c r="X44" s="1"/>
      <c r="Y44" s="1"/>
      <c r="Z44" s="1"/>
      <c r="AA44" s="1"/>
      <c r="AB44" s="1"/>
      <c r="AC44" s="1"/>
      <c r="AD44" s="1"/>
      <c r="AE44" s="18"/>
      <c r="AF44" s="1">
        <v>79</v>
      </c>
      <c r="AG44" s="1">
        <f t="shared" si="12"/>
        <v>82</v>
      </c>
      <c r="AH44" s="1">
        <f t="shared" si="13"/>
        <v>96</v>
      </c>
      <c r="AI44" s="1">
        <f t="shared" si="14"/>
        <v>80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e">
        <f>IF((COUNTA(T12:AC12)&gt;0),(ROUND((AVERAGE(T45:AD45)),0)),"")</f>
        <v>#DIV/0!</v>
      </c>
      <c r="H45" s="19" t="e">
        <f t="shared" si="2"/>
        <v>#DIV/0!</v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6" t="s">
        <v>101</v>
      </c>
      <c r="H52" s="76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6" t="s">
        <v>104</v>
      </c>
      <c r="H53" s="76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6" t="s">
        <v>106</v>
      </c>
      <c r="H54" s="76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6" t="s">
        <v>107</v>
      </c>
      <c r="H55" s="76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2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G17:FG18"/>
    <mergeCell ref="FG19:FG20"/>
    <mergeCell ref="FG15:FG16"/>
    <mergeCell ref="AJ9:AJ10"/>
    <mergeCell ref="AK9:AK10"/>
    <mergeCell ref="FG11:FI11"/>
    <mergeCell ref="FG13:FG14"/>
    <mergeCell ref="FC11:FE11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X-MIPA 1</vt:lpstr>
      <vt:lpstr>X-MIPA 2</vt:lpstr>
      <vt:lpstr>X-MIPA 3</vt:lpstr>
      <vt:lpstr>X-MIPA 4</vt:lpstr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NOTEBOOK</cp:lastModifiedBy>
  <dcterms:created xsi:type="dcterms:W3CDTF">2015-09-01T09:01:01Z</dcterms:created>
  <dcterms:modified xsi:type="dcterms:W3CDTF">2017-12-19T06:31:28Z</dcterms:modified>
  <cp:category/>
</cp:coreProperties>
</file>