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4815" activeTab="2"/>
  </bookViews>
  <sheets>
    <sheet name="X-MIPA 4" sheetId="1" r:id="rId1"/>
    <sheet name="X-MIPA 5" sheetId="2" r:id="rId2"/>
    <sheet name="X-MIPA 6" sheetId="3" r:id="rId3"/>
  </sheets>
  <calcPr calcId="144525"/>
</workbook>
</file>

<file path=xl/calcChain.xml><?xml version="1.0" encoding="utf-8"?>
<calcChain xmlns="http://schemas.openxmlformats.org/spreadsheetml/2006/main">
  <c r="K55" i="3" l="1"/>
  <c r="P50" i="3"/>
  <c r="M50" i="3"/>
  <c r="N50" i="3" s="1"/>
  <c r="L50" i="3"/>
  <c r="K50" i="3"/>
  <c r="J50" i="3"/>
  <c r="G50" i="3"/>
  <c r="H50" i="3" s="1"/>
  <c r="E50" i="3"/>
  <c r="F50" i="3" s="1"/>
  <c r="P49" i="3"/>
  <c r="N49" i="3"/>
  <c r="M49" i="3"/>
  <c r="K49" i="3"/>
  <c r="L49" i="3" s="1"/>
  <c r="J49" i="3"/>
  <c r="G49" i="3"/>
  <c r="H49" i="3" s="1"/>
  <c r="E49" i="3"/>
  <c r="F49" i="3" s="1"/>
  <c r="P48" i="3"/>
  <c r="N48" i="3"/>
  <c r="M48" i="3"/>
  <c r="L48" i="3"/>
  <c r="K48" i="3"/>
  <c r="J48" i="3"/>
  <c r="G48" i="3"/>
  <c r="H48" i="3" s="1"/>
  <c r="E48" i="3"/>
  <c r="F48" i="3" s="1"/>
  <c r="P47" i="3"/>
  <c r="N47" i="3"/>
  <c r="M47" i="3"/>
  <c r="K47" i="3"/>
  <c r="L47" i="3" s="1"/>
  <c r="J47" i="3"/>
  <c r="G47" i="3"/>
  <c r="H47" i="3" s="1"/>
  <c r="E47" i="3"/>
  <c r="F47" i="3" s="1"/>
  <c r="P46" i="3"/>
  <c r="M46" i="3"/>
  <c r="N46" i="3" s="1"/>
  <c r="L46" i="3"/>
  <c r="K46" i="3"/>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N19" i="3"/>
  <c r="M19" i="3"/>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E13" i="3"/>
  <c r="F13" i="3" s="1"/>
  <c r="P12" i="3"/>
  <c r="M12" i="3"/>
  <c r="N12" i="3" s="1"/>
  <c r="K12" i="3"/>
  <c r="L12" i="3" s="1"/>
  <c r="J12" i="3"/>
  <c r="G12" i="3"/>
  <c r="H12" i="3" s="1"/>
  <c r="E12" i="3"/>
  <c r="F12" i="3" s="1"/>
  <c r="P11" i="3"/>
  <c r="M11" i="3"/>
  <c r="N11" i="3" s="1"/>
  <c r="K11" i="3"/>
  <c r="L11" i="3" s="1"/>
  <c r="J11" i="3"/>
  <c r="G11" i="3"/>
  <c r="H11" i="3" s="1"/>
  <c r="E11" i="3"/>
  <c r="F11" i="3" s="1"/>
  <c r="K55" i="2"/>
  <c r="P50" i="2"/>
  <c r="M50" i="2"/>
  <c r="N50" i="2" s="1"/>
  <c r="L50" i="2"/>
  <c r="K50" i="2"/>
  <c r="J50" i="2"/>
  <c r="G50" i="2"/>
  <c r="H50" i="2" s="1"/>
  <c r="E50" i="2"/>
  <c r="F50" i="2" s="1"/>
  <c r="P49" i="2"/>
  <c r="N49" i="2"/>
  <c r="M49" i="2"/>
  <c r="K49" i="2"/>
  <c r="L49" i="2" s="1"/>
  <c r="J49" i="2"/>
  <c r="G49" i="2"/>
  <c r="H49" i="2" s="1"/>
  <c r="E49" i="2"/>
  <c r="F49" i="2" s="1"/>
  <c r="P48" i="2"/>
  <c r="N48" i="2"/>
  <c r="M48" i="2"/>
  <c r="L48" i="2"/>
  <c r="K48" i="2"/>
  <c r="J48" i="2"/>
  <c r="G48" i="2"/>
  <c r="H48" i="2" s="1"/>
  <c r="E48" i="2"/>
  <c r="F48" i="2" s="1"/>
  <c r="P47" i="2"/>
  <c r="N47" i="2"/>
  <c r="M47" i="2"/>
  <c r="K47" i="2"/>
  <c r="L47" i="2" s="1"/>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N43" i="2"/>
  <c r="M43" i="2"/>
  <c r="K43" i="2"/>
  <c r="L43" i="2" s="1"/>
  <c r="J43" i="2"/>
  <c r="G43" i="2"/>
  <c r="H43" i="2" s="1"/>
  <c r="E43" i="2"/>
  <c r="F43" i="2" s="1"/>
  <c r="P42" i="2"/>
  <c r="M42" i="2"/>
  <c r="N42" i="2" s="1"/>
  <c r="K42" i="2"/>
  <c r="L42" i="2" s="1"/>
  <c r="J42" i="2"/>
  <c r="G42" i="2"/>
  <c r="H42" i="2" s="1"/>
  <c r="E42" i="2"/>
  <c r="F42" i="2" s="1"/>
  <c r="P41" i="2"/>
  <c r="N41" i="2"/>
  <c r="M41" i="2"/>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L38" i="2"/>
  <c r="K38" i="2"/>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N33" i="2"/>
  <c r="M33" i="2"/>
  <c r="K33" i="2"/>
  <c r="L33" i="2" s="1"/>
  <c r="J33" i="2"/>
  <c r="G33" i="2"/>
  <c r="H33" i="2" s="1"/>
  <c r="E33" i="2"/>
  <c r="F33" i="2" s="1"/>
  <c r="P32" i="2"/>
  <c r="M32" i="2"/>
  <c r="N32" i="2" s="1"/>
  <c r="K32" i="2"/>
  <c r="L32" i="2" s="1"/>
  <c r="J32" i="2"/>
  <c r="G32" i="2"/>
  <c r="H32" i="2" s="1"/>
  <c r="E32" i="2"/>
  <c r="F32" i="2" s="1"/>
  <c r="P31" i="2"/>
  <c r="N31" i="2"/>
  <c r="M31" i="2"/>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N25" i="2"/>
  <c r="M25" i="2"/>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H11" i="2" s="1"/>
  <c r="E11" i="2"/>
  <c r="F11" i="2" s="1"/>
  <c r="K55" i="1"/>
  <c r="P50" i="1"/>
  <c r="M50" i="1"/>
  <c r="N50" i="1" s="1"/>
  <c r="L50" i="1"/>
  <c r="K50" i="1"/>
  <c r="J50" i="1"/>
  <c r="G50" i="1"/>
  <c r="H50" i="1" s="1"/>
  <c r="E50" i="1"/>
  <c r="F50" i="1" s="1"/>
  <c r="P49" i="1"/>
  <c r="N49" i="1"/>
  <c r="M49" i="1"/>
  <c r="K49" i="1"/>
  <c r="L49" i="1" s="1"/>
  <c r="J49" i="1"/>
  <c r="G49" i="1"/>
  <c r="H49" i="1" s="1"/>
  <c r="E49" i="1"/>
  <c r="F49" i="1" s="1"/>
  <c r="P48" i="1"/>
  <c r="N48" i="1"/>
  <c r="M48" i="1"/>
  <c r="L48" i="1"/>
  <c r="K48" i="1"/>
  <c r="J48" i="1"/>
  <c r="G48" i="1"/>
  <c r="H48" i="1" s="1"/>
  <c r="E48" i="1"/>
  <c r="F48" i="1" s="1"/>
  <c r="P47" i="1"/>
  <c r="N47" i="1"/>
  <c r="M47" i="1"/>
  <c r="L47" i="1"/>
  <c r="K47" i="1"/>
  <c r="J47" i="1"/>
  <c r="G47" i="1"/>
  <c r="H47" i="1" s="1"/>
  <c r="F47" i="1"/>
  <c r="E47" i="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E12" i="1"/>
  <c r="F12" i="1" s="1"/>
  <c r="P11" i="1"/>
  <c r="M11" i="1"/>
  <c r="N11" i="1" s="1"/>
  <c r="K11" i="1"/>
  <c r="L11" i="1" s="1"/>
  <c r="J11" i="1"/>
  <c r="G11" i="1"/>
  <c r="H11" i="1" s="1"/>
  <c r="E11" i="1"/>
  <c r="F11" i="1" s="1"/>
  <c r="K53" i="1" l="1"/>
  <c r="K54" i="1"/>
  <c r="H12" i="1"/>
  <c r="K52" i="2"/>
  <c r="K52" i="3"/>
  <c r="K52" i="1"/>
  <c r="K53" i="2"/>
  <c r="H13" i="3"/>
  <c r="K53" i="3"/>
  <c r="K54" i="2"/>
  <c r="K54" i="3"/>
</calcChain>
</file>

<file path=xl/sharedStrings.xml><?xml version="1.0" encoding="utf-8"?>
<sst xmlns="http://schemas.openxmlformats.org/spreadsheetml/2006/main" count="666" uniqueCount="196">
  <si>
    <t>DAFTAR NILAI SISWA SMAN 9 SEMARANG SEMESTER GENAP TAHUN PELAJARAN 2017/2018</t>
  </si>
  <si>
    <t>Guru :</t>
  </si>
  <si>
    <t>Pujiarti S.Pd.</t>
  </si>
  <si>
    <t>Kelas X-MIPA 4</t>
  </si>
  <si>
    <t>Mapel :</t>
  </si>
  <si>
    <t>Bahasa Indonesia [ Kelompok A (Wajib) ]</t>
  </si>
  <si>
    <t>didownload 21/05/2018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</si>
  <si>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</si>
  <si>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</si>
  <si>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</si>
  <si>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</si>
  <si>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</si>
  <si>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</si>
  <si>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</si>
  <si>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</si>
  <si>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</si>
  <si>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</si>
  <si>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</si>
  <si>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</si>
  <si>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</si>
  <si>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</si>
  <si>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</si>
  <si>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</si>
  <si>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</si>
  <si>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</si>
  <si>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</si>
  <si>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</si>
  <si>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</si>
  <si>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</si>
  <si>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</si>
  <si>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</si>
  <si>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</si>
  <si>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</si>
  <si>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</si>
  <si>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</si>
  <si>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</si>
  <si>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</si>
  <si>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</si>
  <si>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</si>
  <si>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</si>
  <si>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</si>
  <si>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</si>
  <si>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</si>
  <si>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</si>
  <si>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</si>
  <si>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</si>
  <si>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</si>
  <si>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</si>
  <si>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</si>
  <si>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</si>
  <si>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</si>
  <si>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</si>
  <si>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</si>
  <si>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</si>
  <si>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</si>
  <si>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ADITIYA CAHYO PURWOPUTRO</t>
  </si>
  <si>
    <t>Predikat &amp; Deskripsi Pengetahuan</t>
  </si>
  <si>
    <t>ACUAN MENGISI DESKRIPSI</t>
  </si>
  <si>
    <t>AGUNG SURYANSYAH</t>
  </si>
  <si>
    <t>Minimal</t>
  </si>
  <si>
    <t>Maximal</t>
  </si>
  <si>
    <t>Predikat</t>
  </si>
  <si>
    <t xml:space="preserve">KODE </t>
  </si>
  <si>
    <t>PENGETAHUAN (SILAHKAN DI GANTI)</t>
  </si>
  <si>
    <t>KETRERAMPILAN (SILAHKAN DI GANTI)</t>
  </si>
  <si>
    <t>ID TEORI</t>
  </si>
  <si>
    <t>ID PRAKTEK</t>
  </si>
  <si>
    <t>AGUSTINUS CHRISTIAN</t>
  </si>
  <si>
    <t>ANINDHITYA SRI PUJIATI</t>
  </si>
  <si>
    <t>APRISYA JAMILATUL ADHA</t>
  </si>
  <si>
    <t>ARHAM WILDAN ERHAFACHRI</t>
  </si>
  <si>
    <t>ARIFIN ADE PAMUNGKAS</t>
  </si>
  <si>
    <t>ARIYA WIJAYA SANTOSA</t>
  </si>
  <si>
    <t>ARSYAD FADIL RADYA</t>
  </si>
  <si>
    <t>ASA CINTANA PUTRI ELSHADDAY</t>
  </si>
  <si>
    <t>BULAN SABITHA</t>
  </si>
  <si>
    <t>EGA RENANDA KRESNABAYU</t>
  </si>
  <si>
    <t>EGA SELFIA</t>
  </si>
  <si>
    <t>FEODORA PUTRI HENDYKO</t>
  </si>
  <si>
    <t>FRANSISCA ADELIA SERENITY</t>
  </si>
  <si>
    <t>Predikat &amp; Deskripsi Keterampilan</t>
  </si>
  <si>
    <t>FRANSISKA PUSPITA SARI</t>
  </si>
  <si>
    <t>FUAD PRABUDEWO ROHWIDIANTO</t>
  </si>
  <si>
    <t>IQBAL DWI HARYANTO</t>
  </si>
  <si>
    <t>JESSICA GIRA ROHITO HASIBUAN</t>
  </si>
  <si>
    <t>KENDRA AYU PARAMITHA</t>
  </si>
  <si>
    <t>KHARISMA PUTRI ANNISA</t>
  </si>
  <si>
    <t>MARCELL ADI SETIAWAN</t>
  </si>
  <si>
    <t>MAULYDA FAUZIAH DIAS UTOMO</t>
  </si>
  <si>
    <t>MOCHAMAD HIMAWAN</t>
  </si>
  <si>
    <t>MOSES BRUGMAN</t>
  </si>
  <si>
    <t>MUTIARA MAHARANY</t>
  </si>
  <si>
    <t>NABILA INTAN MAHARANI</t>
  </si>
  <si>
    <t>RATYA BUNGA VIOLITA</t>
  </si>
  <si>
    <t>SANDRA YOHANITA</t>
  </si>
  <si>
    <t>SETHEFANI ARYATI ANUGRAH</t>
  </si>
  <si>
    <t>SITI ROBIYANTI</t>
  </si>
  <si>
    <t>TAHLIS AYU FATMAWATI</t>
  </si>
  <si>
    <t>TIARA NUR AINI</t>
  </si>
  <si>
    <t>TIMOTHY SHAN SILAEN</t>
  </si>
  <si>
    <t>VALENTINO HALIMTAR PRATAMA</t>
  </si>
  <si>
    <t>ZIDNA ILMA NAFI`A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</si>
  <si>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</si>
  <si>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</si>
  <si>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</si>
  <si>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</si>
  <si>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</si>
  <si>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</si>
  <si>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</si>
  <si>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</si>
  <si>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</si>
  <si>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</si>
  <si>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</si>
  <si>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 19691219 200701 2 013</t>
  </si>
  <si>
    <t>Nip</t>
  </si>
  <si>
    <t>Kelas X-MIPA 5</t>
  </si>
  <si>
    <t>AGNES KRISTINA WIDYAWATI</t>
  </si>
  <si>
    <t>ANDIEN ANGGITA AULIYA</t>
  </si>
  <si>
    <t>ANGELINA SITA ANINDYA</t>
  </si>
  <si>
    <t>ARYADEWA NUGRAHADINUSRA PRAYOGA</t>
  </si>
  <si>
    <t>AULIYA SHINTA CAESARIYA</t>
  </si>
  <si>
    <t>AZIZ ASSALAMA ALKHOIR</t>
  </si>
  <si>
    <t>BALQIST ASYAWA ANDRA PUTRI</t>
  </si>
  <si>
    <t>BERNADETTA OLIVIA PRIWANDITA</t>
  </si>
  <si>
    <t>CELSA ALFREZA SENA</t>
  </si>
  <si>
    <t>DAFFA FENDERINA PRASATTI</t>
  </si>
  <si>
    <t>DAVID HARYANTO WIBOWO</t>
  </si>
  <si>
    <t>DIVANI SALMA NINGRUM</t>
  </si>
  <si>
    <t>EDNA AYU FAHIRA DASMAN</t>
  </si>
  <si>
    <t>FADHILLA SETIANINGRUM</t>
  </si>
  <si>
    <t>F.X. HERRY CHRISTYANTO</t>
  </si>
  <si>
    <t>HANIFAH MEITA PUTRI</t>
  </si>
  <si>
    <t>IRENE ARDELIA CANDRA</t>
  </si>
  <si>
    <t>GARINDA KUSUMA PUTRI</t>
  </si>
  <si>
    <t>KHASANDRA NUR PRISTIWANING RAHAYU</t>
  </si>
  <si>
    <t>LAILA HILDA INTANIA RAMADHANTI</t>
  </si>
  <si>
    <t>MARIA ANGELLA PUTRI RAHMAYANTI</t>
  </si>
  <si>
    <t>MARIA ROSARY MAYARANTI PUTRI</t>
  </si>
  <si>
    <t>MOHAMAD HAFID BAGAS SAPUTRA</t>
  </si>
  <si>
    <t>NICHOLAUS CHRISNANTA</t>
  </si>
  <si>
    <t>RICKO CHANDRA SAPUTRA</t>
  </si>
  <si>
    <t>RIDHO PAMUNGKAS</t>
  </si>
  <si>
    <t>RIZAL SEPTIARTA NUGRAHA</t>
  </si>
  <si>
    <t>SALMA AZZAHRA</t>
  </si>
  <si>
    <t>SEKAR RENGGANIS</t>
  </si>
  <si>
    <t>STEFANUS SATRIO NOVIANTO WICAKSONO</t>
  </si>
  <si>
    <t>STEPHANUS AGUNG ISDIYANTA</t>
  </si>
  <si>
    <t>SYAHDA VANIA</t>
  </si>
  <si>
    <t>TAUFIK JUANANTA PUTRA</t>
  </si>
  <si>
    <t>VALENTINA PRADESTYANA DEBY</t>
  </si>
  <si>
    <t>WAHYU FITRI ADI</t>
  </si>
  <si>
    <t>YUDHIS AJI BRATA</t>
  </si>
  <si>
    <t>Kelas X-MIPA 6</t>
  </si>
  <si>
    <t>AFNAN MUHAMMAD DZUHRI</t>
  </si>
  <si>
    <t>ANANGGADIPA ANDARU ADI</t>
  </si>
  <si>
    <t>ARDHIANSYAH WIRA YUDHA</t>
  </si>
  <si>
    <t>ARDIO RAHARDIAN PUTRA GANY</t>
  </si>
  <si>
    <t>AURA DEWANGGA BUANA PUTRA</t>
  </si>
  <si>
    <t>BAYU NUGRAHA</t>
  </si>
  <si>
    <t>BUNGA ALAMMANDA SYAH</t>
  </si>
  <si>
    <t>DEVI PUJI SEPTIYANI</t>
  </si>
  <si>
    <t>DEWI FEBRIANTI</t>
  </si>
  <si>
    <t>DIAH AYU DWI NURAVITRI</t>
  </si>
  <si>
    <t>EKA FEBRIANTI CAHYANING PURNOMO</t>
  </si>
  <si>
    <t>FARAH HASNA KHOLIS</t>
  </si>
  <si>
    <t>FIRA NURHALIZA</t>
  </si>
  <si>
    <t>FITRI INDAH PRASTITI</t>
  </si>
  <si>
    <t>INDRIANA RAHMA NIDYA</t>
  </si>
  <si>
    <t>LUWIS ANA AGAVE</t>
  </si>
  <si>
    <t>MAXBILDA YUDAR SYAFA``AT</t>
  </si>
  <si>
    <t>MELLYANA PUTRI AYU WANDARI</t>
  </si>
  <si>
    <t>MUHAMMAD LOVENA TESA</t>
  </si>
  <si>
    <t>MUHAMMAD WAHYU SEJATI</t>
  </si>
  <si>
    <t>NAUFAL TAUFIQI AKBAR</t>
  </si>
  <si>
    <t>NIKITA MUTHMAINNA HAPSARI</t>
  </si>
  <si>
    <t>NOFIYANTI REZKY UTAMI</t>
  </si>
  <si>
    <t>NOVIA CICIE PRATIWI</t>
  </si>
  <si>
    <t>OKTARIANA NIKEN ANGGRAINI</t>
  </si>
  <si>
    <t>RAMADHAN AL HUSEIN</t>
  </si>
  <si>
    <t>REGITA NUANSA HERLIN</t>
  </si>
  <si>
    <t>REIHAN DAMAR GALIH</t>
  </si>
  <si>
    <t>SEKAR ARUM ARTANTI</t>
  </si>
  <si>
    <t>SHIZUO ALEXANDER DOMINICO</t>
  </si>
  <si>
    <t>SURYA BAGUS BIMANTARA</t>
  </si>
  <si>
    <t>TEGAR RIYANTO</t>
  </si>
  <si>
    <t>ZAHRA MAHARANI WILUKINDRA</t>
  </si>
  <si>
    <t>FARHAN BADRU TAMAM</t>
  </si>
  <si>
    <t>APRILIA DYAH SEKAR</t>
  </si>
  <si>
    <t>Memiliki kemampuan menganalisis isi, struktur teks negosiasi, namun perlu peningkatan menganalisis aspek makna       kebahasaan  dalam teks biografi, analisis isi debat,  mengidentifikasi isi puisi.</t>
  </si>
  <si>
    <t>Memiliki kemampuan menganalisis isi, struktur teks negosiasi, dan  menganalisis aspek makna       kebahasaan  dalam        teks biografi, namun perlu peningkatan  analisis isi debat, dan  mengidentifikasi isi puisi.</t>
  </si>
  <si>
    <t>Memiliki kemampuan menganalisis isi dan struktur teks negosiasi, menganalisis aspek makna kebahasaan dalam teks biografi, dan analisis isi debat namun perlu peningkatan mengidentifikasi isi puisi.</t>
  </si>
  <si>
    <t>Memiliki kemampuan menganalisis isi dan struktur teks negosiasi, menganalisis aspek makna kebahasaan dalam teks biografi, dan analisis isi debat namun perlu peningkatan mengidentifikasi isi struktur teks negosiasi, menganalisis aspek kebahasaan dalam teks biografi, analisis isi debat dan mengidentifikasi karya ilmiah.</t>
  </si>
  <si>
    <t>Terampil mengonstruksi teks negosiasi dengan memperhatikan isi dan struktur kebahasaan, tetapi perlu peningkatan dalam menyampaikan pengajuan, penawaran, persetujuan dan penutup.</t>
  </si>
  <si>
    <t>Terampil mengungkapkan kembali  hal-hal yang dapat diteladani dari tokoh yang terdapat dalam teks biografi.</t>
  </si>
  <si>
    <t>Terampil mengonstruksikan permasalahan atau isu, sudut pandang da argumenbeberapa pihak, tetapi perlu pengetahuan permasalahandari berbagai sudut pandang.</t>
  </si>
  <si>
    <t>Terampil menulis puisi dengan memperhatikan unsur pembangunnya.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</si>
</sst>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6" borderId="2" xfId="0" applyFill="1" applyBorder="1" applyProtection="1">
      <protection locked="0"/>
    </xf>
    <xf numFmtId="0" fontId="0" fillId="2" borderId="0" xfId="0" applyFill="1" applyProtection="1">
      <protection locked="0"/>
    </xf>
    <xf numFmtId="0" fontId="0" fillId="2" borderId="2" xfId="0" applyFill="1" applyBorder="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zoomScale="93" zoomScaleNormal="93" workbookViewId="0">
      <pane xSplit="3" ySplit="10" topLeftCell="W37" activePane="bottomRight" state="frozen"/>
      <selection pane="topRight"/>
      <selection pane="bottomLeft"/>
      <selection pane="bottomRight" activeCell="AI45" sqref="AI4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7.85546875" customWidth="1"/>
    <col min="164" max="164" width="46.5703125" customWidth="1"/>
    <col min="165" max="165" width="40.7109375" customWidth="1"/>
    <col min="166" max="166" width="10.7109375" hidden="1" customWidth="1"/>
    <col min="167" max="167" width="11.42578125" hidden="1" customWidth="1"/>
  </cols>
  <sheetData>
    <row r="1" spans="1:167" ht="18.75" customHeight="1" x14ac:dyDescent="0.3">
      <c r="A1" s="15">
        <v>467</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467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117</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65042</v>
      </c>
      <c r="C11" s="19" t="s">
        <v>55</v>
      </c>
      <c r="D11" s="18"/>
      <c r="E11" s="36">
        <f t="shared" ref="E11:E50" si="0">IF((COUNTA(T11:AC11)&gt;0),(ROUND((AVERAGE(T11:AC11)),0)),"")</f>
        <v>85</v>
      </c>
      <c r="F11" s="28" t="str">
        <f t="shared" ref="F11:F50" si="1">IF(AND(ISNUMBER(E11),E11&gt;=1),IF(E11&lt;=$FD$13,$FE$13,IF(E11&lt;=$FD$14,$FE$14,IF(E11&lt;=$FD$15,$FE$15,IF(E11&lt;=$FD$16,$FE$16,)))), "")</f>
        <v>A</v>
      </c>
      <c r="G11" s="28">
        <f>IF((COUNTA(T11:AC11)&gt;0),(ROUND((AVERAGE(T11:AD11)),0)),"")</f>
        <v>85</v>
      </c>
      <c r="H11" s="28" t="str">
        <f t="shared" ref="H11:H50" si="2">IF(AND(ISNUMBER(G11),G11&gt;=1),IF(G11&lt;=$FD$13,$FE$13,IF(G11&lt;=$FD$14,$FE$14,IF(G11&lt;=$FD$15,$FE$15,IF(G11&lt;=$FD$16,$FE$16,)))), "")</f>
        <v>A</v>
      </c>
      <c r="I11" s="38">
        <v>3</v>
      </c>
      <c r="J11" s="28" t="str">
        <f t="shared" ref="J11:J50" si="3">IF(I11=$FG$13,$FH$13,IF(I11=$FG$15,$FH$15,IF(I11=$FG$17,$FH$17,IF(I11=$FG$19,$FH$19,IF(I11=$FG$21,$FH$21,IF(I11=$FG$23,$FH$23,IF(I11=$FG$25,$FH$25,IF(I11=$FG$27,$FH$27,IF(I11=$FG$29,$FH$29,IF(I11=$FG$31,$FH$31,""))))))))))</f>
        <v>Memiliki kemampuan menganalisis isi dan struktur teks negosiasi, menganalisis aspek makna kebahasaan dalam teks biografi, dan analisis isi debat namun perlu peningkatan mengidentifikasi isi puisi.</v>
      </c>
      <c r="K11" s="36">
        <f t="shared" ref="K11:K50" si="4">IF((COUNTA(AF11:AO11)&gt;0),AVERAGE(AF11:AO11),"")</f>
        <v>82</v>
      </c>
      <c r="L11" s="28" t="str">
        <f t="shared" ref="L11:L50" si="5">IF(AND(ISNUMBER(K11),K11&gt;=1), IF(K11&lt;=$FD$27,$FE$27,IF(K11&lt;=$FD$28,$FE$28,IF(K11&lt;=$FD$29,$FE$29,IF(K11&lt;=$FD$30,$FE$30,)))), "")</f>
        <v>B</v>
      </c>
      <c r="M11" s="28">
        <f t="shared" ref="M11:M50" si="6">IF((COUNTA(AF11:AO11)&gt;0),AVERAGE(AF11:AO11),"")</f>
        <v>82</v>
      </c>
      <c r="N11" s="28" t="str">
        <f t="shared" ref="N11:N50" si="7">IF(AND(ISNUMBER(M11),M11&gt;=1), IF(M11&lt;=$FD$27,$FE$27,IF(M11&lt;=$FD$28,$FE$28,IF(M11&lt;=$FD$29,$FE$29,IF(M11&lt;=$FD$30,$FE$30,)))), "")</f>
        <v>B</v>
      </c>
      <c r="O11" s="38">
        <v>2</v>
      </c>
      <c r="P11" s="28" t="str">
        <f t="shared" ref="P11:P50" si="8">IF(O11=$FG$13,$FI$13,IF(O11=$FG$15,$FI$15,IF(O11=$FG$17,$FI$17,IF(O11=$FG$19,$FI$19,IF(O11=$FG$21,$FI$21,IF(O11=$FG$23,$FI$23,IF(O11=$FG$25,$FI$25,IF(O11=$FG$27,$FI$27,IF(O11=$FG$29,$FI$29,IF(O11=$FG$31,$FI$31,""))))))))))</f>
        <v>Terampil mengungkapkan kembali  hal-hal yang dapat diteladani dari tokoh yang terdapat dalam teks biografi.</v>
      </c>
      <c r="Q11" s="40" t="s">
        <v>9</v>
      </c>
      <c r="R11" s="40" t="s">
        <v>8</v>
      </c>
      <c r="S11" s="18"/>
      <c r="T11" s="1">
        <v>79</v>
      </c>
      <c r="U11" s="1">
        <v>79</v>
      </c>
      <c r="V11" s="1">
        <v>90</v>
      </c>
      <c r="W11" s="1">
        <v>90</v>
      </c>
      <c r="X11" s="1"/>
      <c r="Y11" s="1"/>
      <c r="Z11" s="1"/>
      <c r="AA11" s="1"/>
      <c r="AB11" s="1"/>
      <c r="AC11" s="1"/>
      <c r="AD11" s="1"/>
      <c r="AE11" s="18"/>
      <c r="AF11" s="1">
        <v>79</v>
      </c>
      <c r="AG11" s="1">
        <v>79</v>
      </c>
      <c r="AH11" s="1">
        <v>80</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65058</v>
      </c>
      <c r="C12" s="19" t="s">
        <v>58</v>
      </c>
      <c r="D12" s="18"/>
      <c r="E12" s="36">
        <f t="shared" si="0"/>
        <v>86</v>
      </c>
      <c r="F12" s="28" t="str">
        <f t="shared" si="1"/>
        <v>A</v>
      </c>
      <c r="G12" s="28">
        <f>IF((COUNTA(T12:AC12)&gt;0),(ROUND((AVERAGE(T12:AD12)),0)),"")</f>
        <v>86</v>
      </c>
      <c r="H12" s="28" t="str">
        <f t="shared" si="2"/>
        <v>A</v>
      </c>
      <c r="I12" s="38">
        <v>3</v>
      </c>
      <c r="J12" s="28" t="str">
        <f t="shared" si="3"/>
        <v>Memiliki kemampuan menganalisis isi dan struktur teks negosiasi, menganalisis aspek makna kebahasaan dalam teks biografi, dan analisis isi debat namun perlu peningkatan mengidentifikasi isi puisi.</v>
      </c>
      <c r="K12" s="36">
        <f t="shared" si="4"/>
        <v>83</v>
      </c>
      <c r="L12" s="28" t="str">
        <f t="shared" si="5"/>
        <v>B</v>
      </c>
      <c r="M12" s="28">
        <f t="shared" si="6"/>
        <v>83</v>
      </c>
      <c r="N12" s="28" t="str">
        <f t="shared" si="7"/>
        <v>B</v>
      </c>
      <c r="O12" s="38">
        <v>2</v>
      </c>
      <c r="P12" s="28" t="str">
        <f t="shared" si="8"/>
        <v>Terampil mengungkapkan kembali  hal-hal yang dapat diteladani dari tokoh yang terdapat dalam teks biografi.</v>
      </c>
      <c r="Q12" s="40" t="s">
        <v>9</v>
      </c>
      <c r="R12" s="40" t="s">
        <v>9</v>
      </c>
      <c r="S12" s="18"/>
      <c r="T12" s="1">
        <v>78</v>
      </c>
      <c r="U12" s="1">
        <v>80</v>
      </c>
      <c r="V12" s="1">
        <v>95</v>
      </c>
      <c r="W12" s="1">
        <v>90</v>
      </c>
      <c r="X12" s="1"/>
      <c r="Y12" s="1"/>
      <c r="Z12" s="1"/>
      <c r="AA12" s="1"/>
      <c r="AB12" s="1"/>
      <c r="AC12" s="1"/>
      <c r="AD12" s="1"/>
      <c r="AE12" s="18"/>
      <c r="AF12" s="1">
        <v>78</v>
      </c>
      <c r="AG12" s="1">
        <v>80</v>
      </c>
      <c r="AH12" s="1">
        <v>90</v>
      </c>
      <c r="AI12" s="1">
        <v>84</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65073</v>
      </c>
      <c r="C13" s="19" t="s">
        <v>67</v>
      </c>
      <c r="D13" s="18"/>
      <c r="E13" s="36">
        <f t="shared" si="0"/>
        <v>83</v>
      </c>
      <c r="F13" s="28" t="str">
        <f t="shared" si="1"/>
        <v>B</v>
      </c>
      <c r="G13" s="28">
        <f>IF((COUNTA(T12:AC12)&gt;0),(ROUND((AVERAGE(T13:AD13)),0)),"")</f>
        <v>83</v>
      </c>
      <c r="H13" s="28" t="str">
        <f t="shared" si="2"/>
        <v>B</v>
      </c>
      <c r="I13" s="38">
        <v>3</v>
      </c>
      <c r="J13" s="28" t="str">
        <f t="shared" si="3"/>
        <v>Memiliki kemampuan menganalisis isi dan struktur teks negosiasi, menganalisis aspek makna kebahasaan dalam teks biografi, dan analisis isi debat namun perlu peningkatan mengidentifikasi isi puisi.</v>
      </c>
      <c r="K13" s="36">
        <f t="shared" si="4"/>
        <v>82</v>
      </c>
      <c r="L13" s="28" t="str">
        <f t="shared" si="5"/>
        <v>B</v>
      </c>
      <c r="M13" s="28">
        <f t="shared" si="6"/>
        <v>82</v>
      </c>
      <c r="N13" s="28" t="str">
        <f t="shared" si="7"/>
        <v>B</v>
      </c>
      <c r="O13" s="38">
        <v>2</v>
      </c>
      <c r="P13" s="28" t="str">
        <f t="shared" si="8"/>
        <v>Terampil mengungkapkan kembali  hal-hal yang dapat diteladani dari tokoh yang terdapat dalam teks biografi.</v>
      </c>
      <c r="Q13" s="40" t="s">
        <v>9</v>
      </c>
      <c r="R13" s="40" t="s">
        <v>8</v>
      </c>
      <c r="S13" s="18"/>
      <c r="T13" s="1">
        <v>81</v>
      </c>
      <c r="U13" s="1">
        <v>80</v>
      </c>
      <c r="V13" s="1">
        <v>87</v>
      </c>
      <c r="W13" s="1">
        <v>85</v>
      </c>
      <c r="X13" s="1"/>
      <c r="Y13" s="1"/>
      <c r="Z13" s="1"/>
      <c r="AA13" s="1"/>
      <c r="AB13" s="1"/>
      <c r="AC13" s="1"/>
      <c r="AD13" s="1"/>
      <c r="AE13" s="18"/>
      <c r="AF13" s="1">
        <v>80</v>
      </c>
      <c r="AG13" s="1">
        <v>79</v>
      </c>
      <c r="AH13" s="1">
        <v>84</v>
      </c>
      <c r="AI13" s="1">
        <v>85</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188</v>
      </c>
      <c r="FI13" s="77" t="s">
        <v>192</v>
      </c>
      <c r="FJ13" s="78">
        <v>17261</v>
      </c>
      <c r="FK13" s="78">
        <v>17271</v>
      </c>
    </row>
    <row r="14" spans="1:167" x14ac:dyDescent="0.25">
      <c r="A14" s="19">
        <v>4</v>
      </c>
      <c r="B14" s="19">
        <v>65090</v>
      </c>
      <c r="C14" s="19" t="s">
        <v>68</v>
      </c>
      <c r="D14" s="18"/>
      <c r="E14" s="36">
        <f t="shared" si="0"/>
        <v>83</v>
      </c>
      <c r="F14" s="28" t="str">
        <f t="shared" si="1"/>
        <v>B</v>
      </c>
      <c r="G14" s="28">
        <f>IF((COUNTA(T12:AC12)&gt;0),(ROUND((AVERAGE(T14:AD14)),0)),"")</f>
        <v>83</v>
      </c>
      <c r="H14" s="28" t="str">
        <f t="shared" si="2"/>
        <v>B</v>
      </c>
      <c r="I14" s="38">
        <v>3</v>
      </c>
      <c r="J14" s="28" t="str">
        <f t="shared" si="3"/>
        <v>Memiliki kemampuan menganalisis isi dan struktur teks negosiasi, menganalisis aspek makna kebahasaan dalam teks biografi, dan analisis isi debat namun perlu peningkatan mengidentifikasi isi puisi.</v>
      </c>
      <c r="K14" s="36">
        <f t="shared" si="4"/>
        <v>81.25</v>
      </c>
      <c r="L14" s="28" t="str">
        <f t="shared" si="5"/>
        <v>B</v>
      </c>
      <c r="M14" s="28">
        <f t="shared" si="6"/>
        <v>81.25</v>
      </c>
      <c r="N14" s="28" t="str">
        <f t="shared" si="7"/>
        <v>B</v>
      </c>
      <c r="O14" s="38">
        <v>2</v>
      </c>
      <c r="P14" s="28" t="str">
        <f t="shared" si="8"/>
        <v>Terampil mengungkapkan kembali  hal-hal yang dapat diteladani dari tokoh yang terdapat dalam teks biografi.</v>
      </c>
      <c r="Q14" s="40" t="s">
        <v>9</v>
      </c>
      <c r="R14" s="40" t="s">
        <v>9</v>
      </c>
      <c r="S14" s="18"/>
      <c r="T14" s="1">
        <v>79</v>
      </c>
      <c r="U14" s="1">
        <v>78</v>
      </c>
      <c r="V14" s="1">
        <v>90</v>
      </c>
      <c r="W14" s="1">
        <v>85</v>
      </c>
      <c r="X14" s="1"/>
      <c r="Y14" s="1"/>
      <c r="Z14" s="1"/>
      <c r="AA14" s="1"/>
      <c r="AB14" s="1"/>
      <c r="AC14" s="1"/>
      <c r="AD14" s="1"/>
      <c r="AE14" s="18"/>
      <c r="AF14" s="1">
        <v>79</v>
      </c>
      <c r="AG14" s="1">
        <v>79</v>
      </c>
      <c r="AH14" s="1">
        <v>85</v>
      </c>
      <c r="AI14" s="1">
        <v>82</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65106</v>
      </c>
      <c r="C15" s="19" t="s">
        <v>69</v>
      </c>
      <c r="D15" s="18"/>
      <c r="E15" s="36">
        <f t="shared" si="0"/>
        <v>81</v>
      </c>
      <c r="F15" s="28" t="str">
        <f t="shared" si="1"/>
        <v>B</v>
      </c>
      <c r="G15" s="28">
        <f>IF((COUNTA(T12:AC12)&gt;0),(ROUND((AVERAGE(T15:AD15)),0)),"")</f>
        <v>81</v>
      </c>
      <c r="H15" s="28" t="str">
        <f t="shared" si="2"/>
        <v>B</v>
      </c>
      <c r="I15" s="38">
        <v>3</v>
      </c>
      <c r="J15" s="28" t="str">
        <f t="shared" si="3"/>
        <v>Memiliki kemampuan menganalisis isi dan struktur teks negosiasi, menganalisis aspek makna kebahasaan dalam teks biografi, dan analisis isi debat namun perlu peningkatan mengidentifikasi isi puisi.</v>
      </c>
      <c r="K15" s="36">
        <f t="shared" si="4"/>
        <v>82</v>
      </c>
      <c r="L15" s="28" t="str">
        <f t="shared" si="5"/>
        <v>B</v>
      </c>
      <c r="M15" s="28">
        <f t="shared" si="6"/>
        <v>82</v>
      </c>
      <c r="N15" s="28" t="str">
        <f t="shared" si="7"/>
        <v>B</v>
      </c>
      <c r="O15" s="38">
        <v>2</v>
      </c>
      <c r="P15" s="28" t="str">
        <f t="shared" si="8"/>
        <v>Terampil mengungkapkan kembali  hal-hal yang dapat diteladani dari tokoh yang terdapat dalam teks biografi.</v>
      </c>
      <c r="Q15" s="40" t="s">
        <v>9</v>
      </c>
      <c r="R15" s="40" t="s">
        <v>9</v>
      </c>
      <c r="S15" s="18"/>
      <c r="T15" s="1">
        <v>80</v>
      </c>
      <c r="U15" s="1">
        <v>79</v>
      </c>
      <c r="V15" s="1">
        <v>85</v>
      </c>
      <c r="W15" s="1">
        <v>80</v>
      </c>
      <c r="X15" s="1"/>
      <c r="Y15" s="1"/>
      <c r="Z15" s="1"/>
      <c r="AA15" s="1"/>
      <c r="AB15" s="1"/>
      <c r="AC15" s="1"/>
      <c r="AD15" s="1"/>
      <c r="AE15" s="18"/>
      <c r="AF15" s="1">
        <v>82</v>
      </c>
      <c r="AG15" s="1">
        <v>79</v>
      </c>
      <c r="AH15" s="1">
        <v>87</v>
      </c>
      <c r="AI15" s="1">
        <v>80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189</v>
      </c>
      <c r="FI15" s="77" t="s">
        <v>193</v>
      </c>
      <c r="FJ15" s="78">
        <v>17262</v>
      </c>
      <c r="FK15" s="78">
        <v>17272</v>
      </c>
    </row>
    <row r="16" spans="1:167" x14ac:dyDescent="0.25">
      <c r="A16" s="19">
        <v>6</v>
      </c>
      <c r="B16" s="19">
        <v>65122</v>
      </c>
      <c r="C16" s="19" t="s">
        <v>70</v>
      </c>
      <c r="D16" s="18"/>
      <c r="E16" s="36">
        <f t="shared" si="0"/>
        <v>83</v>
      </c>
      <c r="F16" s="28" t="str">
        <f t="shared" si="1"/>
        <v>B</v>
      </c>
      <c r="G16" s="28">
        <f>IF((COUNTA(T12:AC12)&gt;0),(ROUND((AVERAGE(T16:AD16)),0)),"")</f>
        <v>83</v>
      </c>
      <c r="H16" s="28" t="str">
        <f t="shared" si="2"/>
        <v>B</v>
      </c>
      <c r="I16" s="38">
        <v>3</v>
      </c>
      <c r="J16" s="28" t="str">
        <f t="shared" si="3"/>
        <v>Memiliki kemampuan menganalisis isi dan struktur teks negosiasi, menganalisis aspek makna kebahasaan dalam teks biografi, dan analisis isi debat namun perlu peningkatan mengidentifikasi isi puisi.</v>
      </c>
      <c r="K16" s="36">
        <f t="shared" si="4"/>
        <v>79.75</v>
      </c>
      <c r="L16" s="28" t="str">
        <f t="shared" si="5"/>
        <v>B</v>
      </c>
      <c r="M16" s="28">
        <f t="shared" si="6"/>
        <v>79.75</v>
      </c>
      <c r="N16" s="28" t="str">
        <f t="shared" si="7"/>
        <v>B</v>
      </c>
      <c r="O16" s="38">
        <v>2</v>
      </c>
      <c r="P16" s="28" t="str">
        <f t="shared" si="8"/>
        <v>Terampil mengungkapkan kembali  hal-hal yang dapat diteladani dari tokoh yang terdapat dalam teks biografi.</v>
      </c>
      <c r="Q16" s="40" t="s">
        <v>9</v>
      </c>
      <c r="R16" s="40" t="s">
        <v>8</v>
      </c>
      <c r="S16" s="18"/>
      <c r="T16" s="1">
        <v>79</v>
      </c>
      <c r="U16" s="1">
        <v>78</v>
      </c>
      <c r="V16" s="1">
        <v>85</v>
      </c>
      <c r="W16" s="1">
        <v>90</v>
      </c>
      <c r="X16" s="1"/>
      <c r="Y16" s="1"/>
      <c r="Z16" s="1"/>
      <c r="AA16" s="1"/>
      <c r="AB16" s="1"/>
      <c r="AC16" s="1"/>
      <c r="AD16" s="1"/>
      <c r="AE16" s="18"/>
      <c r="AF16" s="1">
        <v>80</v>
      </c>
      <c r="AG16" s="1">
        <v>79</v>
      </c>
      <c r="AH16" s="1">
        <v>80</v>
      </c>
      <c r="AI16" s="1">
        <v>80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65138</v>
      </c>
      <c r="C17" s="19" t="s">
        <v>71</v>
      </c>
      <c r="D17" s="18"/>
      <c r="E17" s="36">
        <f t="shared" si="0"/>
        <v>85</v>
      </c>
      <c r="F17" s="28" t="str">
        <f t="shared" si="1"/>
        <v>A</v>
      </c>
      <c r="G17" s="28">
        <f>IF((COUNTA(T12:AC12)&gt;0),(ROUND((AVERAGE(T17:AD17)),0)),"")</f>
        <v>85</v>
      </c>
      <c r="H17" s="28" t="str">
        <f t="shared" si="2"/>
        <v>A</v>
      </c>
      <c r="I17" s="38">
        <v>3</v>
      </c>
      <c r="J17" s="28" t="str">
        <f t="shared" si="3"/>
        <v>Memiliki kemampuan menganalisis isi dan struktur teks negosiasi, menganalisis aspek makna kebahasaan dalam teks biografi, dan analisis isi debat namun perlu peningkatan mengidentifikasi isi puisi.</v>
      </c>
      <c r="K17" s="36">
        <f t="shared" si="4"/>
        <v>81.75</v>
      </c>
      <c r="L17" s="28" t="str">
        <f t="shared" si="5"/>
        <v>B</v>
      </c>
      <c r="M17" s="28">
        <f t="shared" si="6"/>
        <v>81.75</v>
      </c>
      <c r="N17" s="28" t="str">
        <f t="shared" si="7"/>
        <v>B</v>
      </c>
      <c r="O17" s="38">
        <v>2</v>
      </c>
      <c r="P17" s="28" t="str">
        <f t="shared" si="8"/>
        <v>Terampil mengungkapkan kembali  hal-hal yang dapat diteladani dari tokoh yang terdapat dalam teks biografi.</v>
      </c>
      <c r="Q17" s="40" t="s">
        <v>9</v>
      </c>
      <c r="R17" s="40" t="s">
        <v>8</v>
      </c>
      <c r="S17" s="18"/>
      <c r="T17" s="1">
        <v>79</v>
      </c>
      <c r="U17" s="1">
        <v>78</v>
      </c>
      <c r="V17" s="1">
        <v>87</v>
      </c>
      <c r="W17" s="1">
        <v>95</v>
      </c>
      <c r="X17" s="1"/>
      <c r="Y17" s="1"/>
      <c r="Z17" s="1"/>
      <c r="AA17" s="1"/>
      <c r="AB17" s="1"/>
      <c r="AC17" s="1"/>
      <c r="AD17" s="1"/>
      <c r="AE17" s="18"/>
      <c r="AF17" s="1">
        <v>80</v>
      </c>
      <c r="AG17" s="1">
        <v>78</v>
      </c>
      <c r="AH17" s="1">
        <v>83</v>
      </c>
      <c r="AI17" s="1">
        <v>86</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190</v>
      </c>
      <c r="FI17" s="77" t="s">
        <v>194</v>
      </c>
      <c r="FJ17" s="78">
        <v>17263</v>
      </c>
      <c r="FK17" s="78">
        <v>17273</v>
      </c>
    </row>
    <row r="18" spans="1:167" x14ac:dyDescent="0.25">
      <c r="A18" s="19">
        <v>8</v>
      </c>
      <c r="B18" s="19">
        <v>65153</v>
      </c>
      <c r="C18" s="19" t="s">
        <v>72</v>
      </c>
      <c r="D18" s="18"/>
      <c r="E18" s="36">
        <f t="shared" si="0"/>
        <v>82</v>
      </c>
      <c r="F18" s="28" t="str">
        <f t="shared" si="1"/>
        <v>B</v>
      </c>
      <c r="G18" s="28">
        <f>IF((COUNTA(T12:AC12)&gt;0),(ROUND((AVERAGE(T18:AD18)),0)),"")</f>
        <v>82</v>
      </c>
      <c r="H18" s="28" t="str">
        <f t="shared" si="2"/>
        <v>B</v>
      </c>
      <c r="I18" s="38">
        <v>3</v>
      </c>
      <c r="J18" s="28" t="str">
        <f t="shared" si="3"/>
        <v>Memiliki kemampuan menganalisis isi dan struktur teks negosiasi, menganalisis aspek makna kebahasaan dalam teks biografi, dan analisis isi debat namun perlu peningkatan mengidentifikasi isi puisi.</v>
      </c>
      <c r="K18" s="36">
        <f t="shared" si="4"/>
        <v>79.25</v>
      </c>
      <c r="L18" s="28" t="str">
        <f t="shared" si="5"/>
        <v>B</v>
      </c>
      <c r="M18" s="28">
        <f t="shared" si="6"/>
        <v>79.25</v>
      </c>
      <c r="N18" s="28" t="str">
        <f t="shared" si="7"/>
        <v>B</v>
      </c>
      <c r="O18" s="38">
        <v>2</v>
      </c>
      <c r="P18" s="28" t="str">
        <f t="shared" si="8"/>
        <v>Terampil mengungkapkan kembali  hal-hal yang dapat diteladani dari tokoh yang terdapat dalam teks biografi.</v>
      </c>
      <c r="Q18" s="40" t="s">
        <v>9</v>
      </c>
      <c r="R18" s="40" t="s">
        <v>9</v>
      </c>
      <c r="S18" s="18"/>
      <c r="T18" s="1">
        <v>75</v>
      </c>
      <c r="U18" s="1">
        <v>76</v>
      </c>
      <c r="V18" s="1">
        <v>85</v>
      </c>
      <c r="W18" s="1">
        <v>90</v>
      </c>
      <c r="X18" s="1"/>
      <c r="Y18" s="1"/>
      <c r="Z18" s="1"/>
      <c r="AA18" s="1"/>
      <c r="AB18" s="1"/>
      <c r="AC18" s="1"/>
      <c r="AD18" s="1"/>
      <c r="AE18" s="18"/>
      <c r="AF18" s="1">
        <v>79</v>
      </c>
      <c r="AG18" s="1">
        <v>78</v>
      </c>
      <c r="AH18" s="1">
        <v>80</v>
      </c>
      <c r="AI18" s="1">
        <v>80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65170</v>
      </c>
      <c r="C19" s="19" t="s">
        <v>73</v>
      </c>
      <c r="D19" s="18"/>
      <c r="E19" s="36">
        <f t="shared" si="0"/>
        <v>77</v>
      </c>
      <c r="F19" s="28" t="str">
        <f t="shared" si="1"/>
        <v>B</v>
      </c>
      <c r="G19" s="28">
        <f>IF((COUNTA(T12:AC12)&gt;0),(ROUND((AVERAGE(T19:AD19)),0)),"")</f>
        <v>77</v>
      </c>
      <c r="H19" s="28" t="str">
        <f t="shared" si="2"/>
        <v>B</v>
      </c>
      <c r="I19" s="38">
        <v>3</v>
      </c>
      <c r="J19" s="28" t="str">
        <f t="shared" si="3"/>
        <v>Memiliki kemampuan menganalisis isi dan struktur teks negosiasi, menganalisis aspek makna kebahasaan dalam teks biografi, dan analisis isi debat namun perlu peningkatan mengidentifikasi isi puisi.</v>
      </c>
      <c r="K19" s="36">
        <f t="shared" si="4"/>
        <v>78.5</v>
      </c>
      <c r="L19" s="28" t="str">
        <f t="shared" si="5"/>
        <v>B</v>
      </c>
      <c r="M19" s="28">
        <f t="shared" si="6"/>
        <v>78.5</v>
      </c>
      <c r="N19" s="28" t="str">
        <f t="shared" si="7"/>
        <v>B</v>
      </c>
      <c r="O19" s="38">
        <v>2</v>
      </c>
      <c r="P19" s="28" t="str">
        <f t="shared" si="8"/>
        <v>Terampil mengungkapkan kembali  hal-hal yang dapat diteladani dari tokoh yang terdapat dalam teks biografi.</v>
      </c>
      <c r="Q19" s="40" t="s">
        <v>9</v>
      </c>
      <c r="R19" s="40" t="s">
        <v>9</v>
      </c>
      <c r="S19" s="18"/>
      <c r="T19" s="1">
        <v>75</v>
      </c>
      <c r="U19" s="1">
        <v>57</v>
      </c>
      <c r="V19" s="1">
        <v>87</v>
      </c>
      <c r="W19" s="1">
        <v>90</v>
      </c>
      <c r="X19" s="1"/>
      <c r="Y19" s="1"/>
      <c r="Z19" s="1"/>
      <c r="AA19" s="1"/>
      <c r="AB19" s="1"/>
      <c r="AC19" s="1"/>
      <c r="AD19" s="1"/>
      <c r="AE19" s="18"/>
      <c r="AF19" s="1">
        <v>78</v>
      </c>
      <c r="AG19" s="1">
        <v>76</v>
      </c>
      <c r="AH19" s="1">
        <v>80</v>
      </c>
      <c r="AI19" s="1">
        <v>80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191</v>
      </c>
      <c r="FI19" s="77" t="s">
        <v>195</v>
      </c>
      <c r="FJ19" s="78">
        <v>17264</v>
      </c>
      <c r="FK19" s="78">
        <v>17274</v>
      </c>
    </row>
    <row r="20" spans="1:167" x14ac:dyDescent="0.25">
      <c r="A20" s="19">
        <v>10</v>
      </c>
      <c r="B20" s="19">
        <v>65185</v>
      </c>
      <c r="C20" s="19" t="s">
        <v>74</v>
      </c>
      <c r="D20" s="18"/>
      <c r="E20" s="36">
        <f t="shared" si="0"/>
        <v>85</v>
      </c>
      <c r="F20" s="28" t="str">
        <f t="shared" si="1"/>
        <v>A</v>
      </c>
      <c r="G20" s="28">
        <f>IF((COUNTA(T12:AC12)&gt;0),(ROUND((AVERAGE(T20:AD20)),0)),"")</f>
        <v>85</v>
      </c>
      <c r="H20" s="28" t="str">
        <f t="shared" si="2"/>
        <v>A</v>
      </c>
      <c r="I20" s="38">
        <v>3</v>
      </c>
      <c r="J20" s="28" t="str">
        <f t="shared" si="3"/>
        <v>Memiliki kemampuan menganalisis isi dan struktur teks negosiasi, menganalisis aspek makna kebahasaan dalam teks biografi, dan analisis isi debat namun perlu peningkatan mengidentifikasi isi puisi.</v>
      </c>
      <c r="K20" s="36">
        <f t="shared" si="4"/>
        <v>84.25</v>
      </c>
      <c r="L20" s="28" t="str">
        <f t="shared" si="5"/>
        <v>A</v>
      </c>
      <c r="M20" s="28">
        <f t="shared" si="6"/>
        <v>84.25</v>
      </c>
      <c r="N20" s="28" t="str">
        <f t="shared" si="7"/>
        <v>A</v>
      </c>
      <c r="O20" s="38">
        <v>2</v>
      </c>
      <c r="P20" s="28" t="str">
        <f t="shared" si="8"/>
        <v>Terampil mengungkapkan kembali  hal-hal yang dapat diteladani dari tokoh yang terdapat dalam teks biografi.</v>
      </c>
      <c r="Q20" s="40" t="s">
        <v>9</v>
      </c>
      <c r="R20" s="40" t="s">
        <v>9</v>
      </c>
      <c r="S20" s="18"/>
      <c r="T20" s="1">
        <v>81</v>
      </c>
      <c r="U20" s="1">
        <v>80</v>
      </c>
      <c r="V20" s="1">
        <v>90</v>
      </c>
      <c r="W20" s="1">
        <v>87</v>
      </c>
      <c r="X20" s="1"/>
      <c r="Y20" s="1"/>
      <c r="Z20" s="1"/>
      <c r="AA20" s="1"/>
      <c r="AB20" s="1"/>
      <c r="AC20" s="1"/>
      <c r="AD20" s="1"/>
      <c r="AE20" s="18"/>
      <c r="AF20" s="1">
        <v>81</v>
      </c>
      <c r="AG20" s="1">
        <v>81</v>
      </c>
      <c r="AH20" s="1">
        <v>90</v>
      </c>
      <c r="AI20" s="1">
        <v>85</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65202</v>
      </c>
      <c r="C21" s="19" t="s">
        <v>75</v>
      </c>
      <c r="D21" s="18"/>
      <c r="E21" s="36">
        <f t="shared" si="0"/>
        <v>87</v>
      </c>
      <c r="F21" s="28" t="str">
        <f t="shared" si="1"/>
        <v>A</v>
      </c>
      <c r="G21" s="28">
        <f>IF((COUNTA(T12:AC12)&gt;0),(ROUND((AVERAGE(T21:AD21)),0)),"")</f>
        <v>87</v>
      </c>
      <c r="H21" s="28" t="str">
        <f t="shared" si="2"/>
        <v>A</v>
      </c>
      <c r="I21" s="38">
        <v>3</v>
      </c>
      <c r="J21" s="28" t="str">
        <f t="shared" si="3"/>
        <v>Memiliki kemampuan menganalisis isi dan struktur teks negosiasi, menganalisis aspek makna kebahasaan dalam teks biografi, dan analisis isi debat namun perlu peningkatan mengidentifikasi isi puisi.</v>
      </c>
      <c r="K21" s="36">
        <f t="shared" si="4"/>
        <v>83.75</v>
      </c>
      <c r="L21" s="28" t="str">
        <f t="shared" si="5"/>
        <v>B</v>
      </c>
      <c r="M21" s="28">
        <f t="shared" si="6"/>
        <v>83.75</v>
      </c>
      <c r="N21" s="28" t="str">
        <f t="shared" si="7"/>
        <v>B</v>
      </c>
      <c r="O21" s="38">
        <v>2</v>
      </c>
      <c r="P21" s="28" t="str">
        <f t="shared" si="8"/>
        <v>Terampil mengungkapkan kembali  hal-hal yang dapat diteladani dari tokoh yang terdapat dalam teks biografi.</v>
      </c>
      <c r="Q21" s="40" t="s">
        <v>9</v>
      </c>
      <c r="R21" s="40" t="s">
        <v>8</v>
      </c>
      <c r="S21" s="18"/>
      <c r="T21" s="1">
        <v>83</v>
      </c>
      <c r="U21" s="1">
        <v>80</v>
      </c>
      <c r="V21" s="1">
        <v>95</v>
      </c>
      <c r="W21" s="1">
        <v>90</v>
      </c>
      <c r="X21" s="1"/>
      <c r="Y21" s="1"/>
      <c r="Z21" s="1"/>
      <c r="AA21" s="1"/>
      <c r="AB21" s="1"/>
      <c r="AC21" s="1"/>
      <c r="AD21" s="1"/>
      <c r="AE21" s="18"/>
      <c r="AF21" s="1">
        <v>80</v>
      </c>
      <c r="AG21" s="1">
        <v>80</v>
      </c>
      <c r="AH21" s="1">
        <v>92</v>
      </c>
      <c r="AI21" s="1">
        <v>83</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17265</v>
      </c>
      <c r="FK21" s="78">
        <v>17275</v>
      </c>
    </row>
    <row r="22" spans="1:167" x14ac:dyDescent="0.25">
      <c r="A22" s="19">
        <v>12</v>
      </c>
      <c r="B22" s="19">
        <v>65218</v>
      </c>
      <c r="C22" s="19" t="s">
        <v>76</v>
      </c>
      <c r="D22" s="18"/>
      <c r="E22" s="36">
        <f t="shared" si="0"/>
        <v>81</v>
      </c>
      <c r="F22" s="28" t="str">
        <f t="shared" si="1"/>
        <v>B</v>
      </c>
      <c r="G22" s="28">
        <f>IF((COUNTA(T12:AC12)&gt;0),(ROUND((AVERAGE(T22:AD22)),0)),"")</f>
        <v>81</v>
      </c>
      <c r="H22" s="28" t="str">
        <f t="shared" si="2"/>
        <v>B</v>
      </c>
      <c r="I22" s="38">
        <v>3</v>
      </c>
      <c r="J22" s="28" t="str">
        <f t="shared" si="3"/>
        <v>Memiliki kemampuan menganalisis isi dan struktur teks negosiasi, menganalisis aspek makna kebahasaan dalam teks biografi, dan analisis isi debat namun perlu peningkatan mengidentifikasi isi puisi.</v>
      </c>
      <c r="K22" s="36">
        <f t="shared" si="4"/>
        <v>82</v>
      </c>
      <c r="L22" s="28" t="str">
        <f t="shared" si="5"/>
        <v>B</v>
      </c>
      <c r="M22" s="28">
        <f t="shared" si="6"/>
        <v>82</v>
      </c>
      <c r="N22" s="28" t="str">
        <f t="shared" si="7"/>
        <v>B</v>
      </c>
      <c r="O22" s="38">
        <v>2</v>
      </c>
      <c r="P22" s="28" t="str">
        <f t="shared" si="8"/>
        <v>Terampil mengungkapkan kembali  hal-hal yang dapat diteladani dari tokoh yang terdapat dalam teks biografi.</v>
      </c>
      <c r="Q22" s="40" t="s">
        <v>9</v>
      </c>
      <c r="R22" s="40" t="s">
        <v>9</v>
      </c>
      <c r="S22" s="18"/>
      <c r="T22" s="1">
        <v>79</v>
      </c>
      <c r="U22" s="1">
        <v>76</v>
      </c>
      <c r="V22" s="1">
        <v>85</v>
      </c>
      <c r="W22" s="1">
        <v>85</v>
      </c>
      <c r="X22" s="1"/>
      <c r="Y22" s="1"/>
      <c r="Z22" s="1"/>
      <c r="AA22" s="1"/>
      <c r="AB22" s="1"/>
      <c r="AC22" s="1"/>
      <c r="AD22" s="1"/>
      <c r="AE22" s="18"/>
      <c r="AF22" s="1">
        <v>79</v>
      </c>
      <c r="AG22" s="1">
        <v>80</v>
      </c>
      <c r="AH22" s="1">
        <v>84</v>
      </c>
      <c r="AI22" s="1">
        <v>85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65234</v>
      </c>
      <c r="C23" s="19" t="s">
        <v>77</v>
      </c>
      <c r="D23" s="18"/>
      <c r="E23" s="36">
        <f t="shared" si="0"/>
        <v>83</v>
      </c>
      <c r="F23" s="28" t="str">
        <f t="shared" si="1"/>
        <v>B</v>
      </c>
      <c r="G23" s="28">
        <f>IF((COUNTA(T12:AC12)&gt;0),(ROUND((AVERAGE(T23:AD23)),0)),"")</f>
        <v>83</v>
      </c>
      <c r="H23" s="28" t="str">
        <f t="shared" si="2"/>
        <v>B</v>
      </c>
      <c r="I23" s="38">
        <v>3</v>
      </c>
      <c r="J23" s="28" t="str">
        <f t="shared" si="3"/>
        <v>Memiliki kemampuan menganalisis isi dan struktur teks negosiasi, menganalisis aspek makna kebahasaan dalam teks biografi, dan analisis isi debat namun perlu peningkatan mengidentifikasi isi puisi.</v>
      </c>
      <c r="K23" s="36">
        <f t="shared" si="4"/>
        <v>83.75</v>
      </c>
      <c r="L23" s="28" t="str">
        <f t="shared" si="5"/>
        <v>B</v>
      </c>
      <c r="M23" s="28">
        <f t="shared" si="6"/>
        <v>83.75</v>
      </c>
      <c r="N23" s="28" t="str">
        <f t="shared" si="7"/>
        <v>B</v>
      </c>
      <c r="O23" s="38">
        <v>2</v>
      </c>
      <c r="P23" s="28" t="str">
        <f t="shared" si="8"/>
        <v>Terampil mengungkapkan kembali  hal-hal yang dapat diteladani dari tokoh yang terdapat dalam teks biografi.</v>
      </c>
      <c r="Q23" s="40" t="s">
        <v>9</v>
      </c>
      <c r="R23" s="40" t="s">
        <v>9</v>
      </c>
      <c r="S23" s="18"/>
      <c r="T23" s="1">
        <v>80</v>
      </c>
      <c r="U23" s="1">
        <v>76</v>
      </c>
      <c r="V23" s="1">
        <v>90</v>
      </c>
      <c r="W23" s="1">
        <v>85</v>
      </c>
      <c r="X23" s="1"/>
      <c r="Y23" s="1"/>
      <c r="Z23" s="1"/>
      <c r="AA23" s="1"/>
      <c r="AB23" s="1"/>
      <c r="AC23" s="1"/>
      <c r="AD23" s="1"/>
      <c r="AE23" s="18"/>
      <c r="AF23" s="1">
        <v>81</v>
      </c>
      <c r="AG23" s="1">
        <v>79</v>
      </c>
      <c r="AH23" s="1">
        <v>85</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17266</v>
      </c>
      <c r="FK23" s="78">
        <v>17276</v>
      </c>
    </row>
    <row r="24" spans="1:167" x14ac:dyDescent="0.25">
      <c r="A24" s="19">
        <v>14</v>
      </c>
      <c r="B24" s="19">
        <v>65249</v>
      </c>
      <c r="C24" s="19" t="s">
        <v>78</v>
      </c>
      <c r="D24" s="18"/>
      <c r="E24" s="36">
        <f t="shared" si="0"/>
        <v>86</v>
      </c>
      <c r="F24" s="28" t="str">
        <f t="shared" si="1"/>
        <v>A</v>
      </c>
      <c r="G24" s="28">
        <f>IF((COUNTA(T12:AC12)&gt;0),(ROUND((AVERAGE(T24:AD24)),0)),"")</f>
        <v>86</v>
      </c>
      <c r="H24" s="28" t="str">
        <f t="shared" si="2"/>
        <v>A</v>
      </c>
      <c r="I24" s="38">
        <v>3</v>
      </c>
      <c r="J24" s="28" t="str">
        <f t="shared" si="3"/>
        <v>Memiliki kemampuan menganalisis isi dan struktur teks negosiasi, menganalisis aspek makna kebahasaan dalam teks biografi, dan analisis isi debat namun perlu peningkatan mengidentifikasi isi puisi.</v>
      </c>
      <c r="K24" s="36">
        <f t="shared" si="4"/>
        <v>80.75</v>
      </c>
      <c r="L24" s="28" t="str">
        <f t="shared" si="5"/>
        <v>B</v>
      </c>
      <c r="M24" s="28">
        <f t="shared" si="6"/>
        <v>80.75</v>
      </c>
      <c r="N24" s="28" t="str">
        <f t="shared" si="7"/>
        <v>B</v>
      </c>
      <c r="O24" s="38">
        <v>2</v>
      </c>
      <c r="P24" s="28" t="str">
        <f t="shared" si="8"/>
        <v>Terampil mengungkapkan kembali  hal-hal yang dapat diteladani dari tokoh yang terdapat dalam teks biografi.</v>
      </c>
      <c r="Q24" s="40" t="s">
        <v>9</v>
      </c>
      <c r="R24" s="40" t="s">
        <v>9</v>
      </c>
      <c r="S24" s="18"/>
      <c r="T24" s="1">
        <v>81</v>
      </c>
      <c r="U24" s="1">
        <v>79</v>
      </c>
      <c r="V24" s="1">
        <v>95</v>
      </c>
      <c r="W24" s="1">
        <v>90</v>
      </c>
      <c r="X24" s="1"/>
      <c r="Y24" s="1"/>
      <c r="Z24" s="1"/>
      <c r="AA24" s="1"/>
      <c r="AB24" s="1"/>
      <c r="AC24" s="1"/>
      <c r="AD24" s="1"/>
      <c r="AE24" s="18"/>
      <c r="AF24" s="1">
        <v>79</v>
      </c>
      <c r="AG24" s="1">
        <v>79</v>
      </c>
      <c r="AH24" s="1">
        <v>85</v>
      </c>
      <c r="AI24" s="1">
        <v>80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65265</v>
      </c>
      <c r="C25" s="19" t="s">
        <v>79</v>
      </c>
      <c r="D25" s="18"/>
      <c r="E25" s="36">
        <f t="shared" si="0"/>
        <v>84</v>
      </c>
      <c r="F25" s="28" t="str">
        <f t="shared" si="1"/>
        <v>B</v>
      </c>
      <c r="G25" s="28">
        <f>IF((COUNTA(T12:AC12)&gt;0),(ROUND((AVERAGE(T25:AD25)),0)),"")</f>
        <v>84</v>
      </c>
      <c r="H25" s="28" t="str">
        <f t="shared" si="2"/>
        <v>B</v>
      </c>
      <c r="I25" s="38">
        <v>3</v>
      </c>
      <c r="J25" s="28" t="str">
        <f t="shared" si="3"/>
        <v>Memiliki kemampuan menganalisis isi dan struktur teks negosiasi, menganalisis aspek makna kebahasaan dalam teks biografi, dan analisis isi debat namun perlu peningkatan mengidentifikasi isi puisi.</v>
      </c>
      <c r="K25" s="36">
        <f t="shared" si="4"/>
        <v>83.75</v>
      </c>
      <c r="L25" s="28" t="str">
        <f t="shared" si="5"/>
        <v>B</v>
      </c>
      <c r="M25" s="28">
        <f t="shared" si="6"/>
        <v>83.75</v>
      </c>
      <c r="N25" s="28" t="str">
        <f t="shared" si="7"/>
        <v>B</v>
      </c>
      <c r="O25" s="38">
        <v>2</v>
      </c>
      <c r="P25" s="28" t="str">
        <f t="shared" si="8"/>
        <v>Terampil mengungkapkan kembali  hal-hal yang dapat diteladani dari tokoh yang terdapat dalam teks biografi.</v>
      </c>
      <c r="Q25" s="40" t="s">
        <v>9</v>
      </c>
      <c r="R25" s="40" t="s">
        <v>9</v>
      </c>
      <c r="S25" s="18"/>
      <c r="T25" s="1">
        <v>80</v>
      </c>
      <c r="U25" s="1">
        <v>83</v>
      </c>
      <c r="V25" s="1">
        <v>86</v>
      </c>
      <c r="W25" s="1">
        <v>85</v>
      </c>
      <c r="X25" s="1"/>
      <c r="Y25" s="1"/>
      <c r="Z25" s="1"/>
      <c r="AA25" s="1"/>
      <c r="AB25" s="1"/>
      <c r="AC25" s="1"/>
      <c r="AD25" s="1"/>
      <c r="AE25" s="18"/>
      <c r="AF25" s="1">
        <v>80</v>
      </c>
      <c r="AG25" s="1">
        <v>78</v>
      </c>
      <c r="AH25" s="1">
        <v>87</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17267</v>
      </c>
      <c r="FK25" s="78">
        <v>17277</v>
      </c>
    </row>
    <row r="26" spans="1:167" x14ac:dyDescent="0.25">
      <c r="A26" s="19">
        <v>16</v>
      </c>
      <c r="B26" s="19">
        <v>65281</v>
      </c>
      <c r="C26" s="19" t="s">
        <v>81</v>
      </c>
      <c r="D26" s="18"/>
      <c r="E26" s="36">
        <f t="shared" si="0"/>
        <v>81</v>
      </c>
      <c r="F26" s="28" t="str">
        <f t="shared" si="1"/>
        <v>B</v>
      </c>
      <c r="G26" s="28">
        <f>IF((COUNTA(T12:AC12)&gt;0),(ROUND((AVERAGE(T26:AD26)),0)),"")</f>
        <v>81</v>
      </c>
      <c r="H26" s="28" t="str">
        <f t="shared" si="2"/>
        <v>B</v>
      </c>
      <c r="I26" s="38">
        <v>3</v>
      </c>
      <c r="J26" s="28" t="str">
        <f t="shared" si="3"/>
        <v>Memiliki kemampuan menganalisis isi dan struktur teks negosiasi, menganalisis aspek makna kebahasaan dalam teks biografi, dan analisis isi debat namun perlu peningkatan mengidentifikasi isi puisi.</v>
      </c>
      <c r="K26" s="36">
        <f t="shared" si="4"/>
        <v>84.25</v>
      </c>
      <c r="L26" s="28" t="str">
        <f t="shared" si="5"/>
        <v>A</v>
      </c>
      <c r="M26" s="28">
        <f t="shared" si="6"/>
        <v>84.25</v>
      </c>
      <c r="N26" s="28" t="str">
        <f t="shared" si="7"/>
        <v>A</v>
      </c>
      <c r="O26" s="38">
        <v>2</v>
      </c>
      <c r="P26" s="28" t="str">
        <f t="shared" si="8"/>
        <v>Terampil mengungkapkan kembali  hal-hal yang dapat diteladani dari tokoh yang terdapat dalam teks biografi.</v>
      </c>
      <c r="Q26" s="40" t="s">
        <v>9</v>
      </c>
      <c r="R26" s="40" t="s">
        <v>9</v>
      </c>
      <c r="S26" s="18"/>
      <c r="T26" s="1">
        <v>79</v>
      </c>
      <c r="U26" s="1">
        <v>81</v>
      </c>
      <c r="V26" s="1">
        <v>75</v>
      </c>
      <c r="W26" s="1">
        <v>90</v>
      </c>
      <c r="X26" s="1"/>
      <c r="Y26" s="1"/>
      <c r="Z26" s="1"/>
      <c r="AA26" s="1"/>
      <c r="AB26" s="1"/>
      <c r="AC26" s="1"/>
      <c r="AD26" s="1"/>
      <c r="AE26" s="18"/>
      <c r="AF26" s="1">
        <v>78</v>
      </c>
      <c r="AG26" s="1">
        <v>79</v>
      </c>
      <c r="AH26" s="1">
        <v>90</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65298</v>
      </c>
      <c r="C27" s="19" t="s">
        <v>82</v>
      </c>
      <c r="D27" s="18"/>
      <c r="E27" s="36">
        <f t="shared" si="0"/>
        <v>82</v>
      </c>
      <c r="F27" s="28" t="str">
        <f t="shared" si="1"/>
        <v>B</v>
      </c>
      <c r="G27" s="28">
        <f>IF((COUNTA(T12:AC12)&gt;0),(ROUND((AVERAGE(T27:AD27)),0)),"")</f>
        <v>82</v>
      </c>
      <c r="H27" s="28" t="str">
        <f t="shared" si="2"/>
        <v>B</v>
      </c>
      <c r="I27" s="38">
        <v>3</v>
      </c>
      <c r="J27" s="28" t="str">
        <f t="shared" si="3"/>
        <v>Memiliki kemampuan menganalisis isi dan struktur teks negosiasi, menganalisis aspek makna kebahasaan dalam teks biografi, dan analisis isi debat namun perlu peningkatan mengidentifikasi isi puisi.</v>
      </c>
      <c r="K27" s="36">
        <f t="shared" si="4"/>
        <v>80.5</v>
      </c>
      <c r="L27" s="28" t="str">
        <f t="shared" si="5"/>
        <v>B</v>
      </c>
      <c r="M27" s="28">
        <f t="shared" si="6"/>
        <v>80.5</v>
      </c>
      <c r="N27" s="28" t="str">
        <f t="shared" si="7"/>
        <v>B</v>
      </c>
      <c r="O27" s="38">
        <v>2</v>
      </c>
      <c r="P27" s="28" t="str">
        <f t="shared" si="8"/>
        <v>Terampil mengungkapkan kembali  hal-hal yang dapat diteladani dari tokoh yang terdapat dalam teks biografi.</v>
      </c>
      <c r="Q27" s="40" t="s">
        <v>9</v>
      </c>
      <c r="R27" s="40" t="s">
        <v>9</v>
      </c>
      <c r="S27" s="18"/>
      <c r="T27" s="1">
        <v>76</v>
      </c>
      <c r="U27" s="1">
        <v>81</v>
      </c>
      <c r="V27" s="1">
        <v>85</v>
      </c>
      <c r="W27" s="1">
        <v>85</v>
      </c>
      <c r="X27" s="1"/>
      <c r="Y27" s="1"/>
      <c r="Z27" s="1"/>
      <c r="AA27" s="1"/>
      <c r="AB27" s="1"/>
      <c r="AC27" s="1"/>
      <c r="AD27" s="1"/>
      <c r="AE27" s="18"/>
      <c r="AF27" s="1">
        <v>78</v>
      </c>
      <c r="AG27" s="1">
        <v>79</v>
      </c>
      <c r="AH27" s="1">
        <v>80</v>
      </c>
      <c r="AI27" s="1">
        <v>85</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17268</v>
      </c>
      <c r="FK27" s="78">
        <v>17278</v>
      </c>
    </row>
    <row r="28" spans="1:167" x14ac:dyDescent="0.25">
      <c r="A28" s="19">
        <v>18</v>
      </c>
      <c r="B28" s="19">
        <v>65314</v>
      </c>
      <c r="C28" s="19" t="s">
        <v>83</v>
      </c>
      <c r="D28" s="18"/>
      <c r="E28" s="36">
        <f t="shared" si="0"/>
        <v>83</v>
      </c>
      <c r="F28" s="28" t="str">
        <f t="shared" si="1"/>
        <v>B</v>
      </c>
      <c r="G28" s="28">
        <f>IF((COUNTA(T12:AC12)&gt;0),(ROUND((AVERAGE(T28:AD28)),0)),"")</f>
        <v>83</v>
      </c>
      <c r="H28" s="28" t="str">
        <f t="shared" si="2"/>
        <v>B</v>
      </c>
      <c r="I28" s="38">
        <v>3</v>
      </c>
      <c r="J28" s="28" t="str">
        <f t="shared" si="3"/>
        <v>Memiliki kemampuan menganalisis isi dan struktur teks negosiasi, menganalisis aspek makna kebahasaan dalam teks biografi, dan analisis isi debat namun perlu peningkatan mengidentifikasi isi puisi.</v>
      </c>
      <c r="K28" s="36">
        <f t="shared" si="4"/>
        <v>80.5</v>
      </c>
      <c r="L28" s="28" t="str">
        <f t="shared" si="5"/>
        <v>B</v>
      </c>
      <c r="M28" s="28">
        <f t="shared" si="6"/>
        <v>80.5</v>
      </c>
      <c r="N28" s="28" t="str">
        <f t="shared" si="7"/>
        <v>B</v>
      </c>
      <c r="O28" s="38">
        <v>2</v>
      </c>
      <c r="P28" s="28" t="str">
        <f t="shared" si="8"/>
        <v>Terampil mengungkapkan kembali  hal-hal yang dapat diteladani dari tokoh yang terdapat dalam teks biografi.</v>
      </c>
      <c r="Q28" s="40" t="s">
        <v>9</v>
      </c>
      <c r="R28" s="40" t="s">
        <v>9</v>
      </c>
      <c r="S28" s="18"/>
      <c r="T28" s="1">
        <v>78</v>
      </c>
      <c r="U28" s="1">
        <v>79</v>
      </c>
      <c r="V28" s="1">
        <v>85</v>
      </c>
      <c r="W28" s="1">
        <v>90</v>
      </c>
      <c r="X28" s="1"/>
      <c r="Y28" s="1"/>
      <c r="Z28" s="1"/>
      <c r="AA28" s="1"/>
      <c r="AB28" s="1"/>
      <c r="AC28" s="1"/>
      <c r="AD28" s="1"/>
      <c r="AE28" s="18"/>
      <c r="AF28" s="1">
        <v>79</v>
      </c>
      <c r="AG28" s="1">
        <v>78</v>
      </c>
      <c r="AH28" s="1">
        <v>85</v>
      </c>
      <c r="AI28" s="1">
        <v>80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65329</v>
      </c>
      <c r="C29" s="19" t="s">
        <v>84</v>
      </c>
      <c r="D29" s="18"/>
      <c r="E29" s="36">
        <f t="shared" si="0"/>
        <v>83</v>
      </c>
      <c r="F29" s="28" t="str">
        <f t="shared" si="1"/>
        <v>B</v>
      </c>
      <c r="G29" s="28">
        <f>IF((COUNTA(T12:AC12)&gt;0),(ROUND((AVERAGE(T29:AD29)),0)),"")</f>
        <v>83</v>
      </c>
      <c r="H29" s="28" t="str">
        <f t="shared" si="2"/>
        <v>B</v>
      </c>
      <c r="I29" s="38">
        <v>3</v>
      </c>
      <c r="J29" s="28" t="str">
        <f t="shared" si="3"/>
        <v>Memiliki kemampuan menganalisis isi dan struktur teks negosiasi, menganalisis aspek makna kebahasaan dalam teks biografi, dan analisis isi debat namun perlu peningkatan mengidentifikasi isi puisi.</v>
      </c>
      <c r="K29" s="36">
        <f t="shared" si="4"/>
        <v>81.25</v>
      </c>
      <c r="L29" s="28" t="str">
        <f t="shared" si="5"/>
        <v>B</v>
      </c>
      <c r="M29" s="28">
        <f t="shared" si="6"/>
        <v>81.25</v>
      </c>
      <c r="N29" s="28" t="str">
        <f t="shared" si="7"/>
        <v>B</v>
      </c>
      <c r="O29" s="38">
        <v>2</v>
      </c>
      <c r="P29" s="28" t="str">
        <f t="shared" si="8"/>
        <v>Terampil mengungkapkan kembali  hal-hal yang dapat diteladani dari tokoh yang terdapat dalam teks biografi.</v>
      </c>
      <c r="Q29" s="40" t="s">
        <v>9</v>
      </c>
      <c r="R29" s="40" t="s">
        <v>8</v>
      </c>
      <c r="S29" s="18"/>
      <c r="T29" s="1">
        <v>80</v>
      </c>
      <c r="U29" s="1">
        <v>80</v>
      </c>
      <c r="V29" s="1">
        <v>90</v>
      </c>
      <c r="W29" s="1">
        <v>81</v>
      </c>
      <c r="X29" s="1"/>
      <c r="Y29" s="1"/>
      <c r="Z29" s="1"/>
      <c r="AA29" s="1"/>
      <c r="AB29" s="1"/>
      <c r="AC29" s="1"/>
      <c r="AD29" s="1"/>
      <c r="AE29" s="18"/>
      <c r="AF29" s="1">
        <v>80</v>
      </c>
      <c r="AG29" s="1">
        <v>80</v>
      </c>
      <c r="AH29" s="1">
        <v>85</v>
      </c>
      <c r="AI29" s="1">
        <v>80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17269</v>
      </c>
      <c r="FK29" s="78">
        <v>17279</v>
      </c>
    </row>
    <row r="30" spans="1:167" x14ac:dyDescent="0.25">
      <c r="A30" s="19">
        <v>20</v>
      </c>
      <c r="B30" s="19">
        <v>65346</v>
      </c>
      <c r="C30" s="19" t="s">
        <v>85</v>
      </c>
      <c r="D30" s="18"/>
      <c r="E30" s="36">
        <f t="shared" si="0"/>
        <v>85</v>
      </c>
      <c r="F30" s="28" t="str">
        <f t="shared" si="1"/>
        <v>A</v>
      </c>
      <c r="G30" s="28">
        <f>IF((COUNTA(T12:AC12)&gt;0),(ROUND((AVERAGE(T30:AD30)),0)),"")</f>
        <v>85</v>
      </c>
      <c r="H30" s="28" t="str">
        <f t="shared" si="2"/>
        <v>A</v>
      </c>
      <c r="I30" s="38">
        <v>3</v>
      </c>
      <c r="J30" s="28" t="str">
        <f t="shared" si="3"/>
        <v>Memiliki kemampuan menganalisis isi dan struktur teks negosiasi, menganalisis aspek makna kebahasaan dalam teks biografi, dan analisis isi debat namun perlu peningkatan mengidentifikasi isi puisi.</v>
      </c>
      <c r="K30" s="36">
        <f t="shared" si="4"/>
        <v>81</v>
      </c>
      <c r="L30" s="28" t="str">
        <f t="shared" si="5"/>
        <v>B</v>
      </c>
      <c r="M30" s="28">
        <f t="shared" si="6"/>
        <v>81</v>
      </c>
      <c r="N30" s="28" t="str">
        <f t="shared" si="7"/>
        <v>B</v>
      </c>
      <c r="O30" s="38">
        <v>2</v>
      </c>
      <c r="P30" s="28" t="str">
        <f t="shared" si="8"/>
        <v>Terampil mengungkapkan kembali  hal-hal yang dapat diteladani dari tokoh yang terdapat dalam teks biografi.</v>
      </c>
      <c r="Q30" s="40" t="s">
        <v>9</v>
      </c>
      <c r="R30" s="40" t="s">
        <v>8</v>
      </c>
      <c r="S30" s="18"/>
      <c r="T30" s="1">
        <v>79</v>
      </c>
      <c r="U30" s="1">
        <v>80</v>
      </c>
      <c r="V30" s="1">
        <v>85</v>
      </c>
      <c r="W30" s="1">
        <v>95</v>
      </c>
      <c r="X30" s="1"/>
      <c r="Y30" s="1"/>
      <c r="Z30" s="1"/>
      <c r="AA30" s="1"/>
      <c r="AB30" s="1"/>
      <c r="AC30" s="1"/>
      <c r="AD30" s="1"/>
      <c r="AE30" s="18"/>
      <c r="AF30" s="1">
        <v>79</v>
      </c>
      <c r="AG30" s="1">
        <v>79</v>
      </c>
      <c r="AH30" s="1">
        <v>86</v>
      </c>
      <c r="AI30" s="1">
        <v>80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65362</v>
      </c>
      <c r="C31" s="19" t="s">
        <v>86</v>
      </c>
      <c r="D31" s="18"/>
      <c r="E31" s="36">
        <f t="shared" si="0"/>
        <v>86</v>
      </c>
      <c r="F31" s="28" t="str">
        <f t="shared" si="1"/>
        <v>A</v>
      </c>
      <c r="G31" s="28">
        <f>IF((COUNTA(T12:AC12)&gt;0),(ROUND((AVERAGE(T31:AD31)),0)),"")</f>
        <v>86</v>
      </c>
      <c r="H31" s="28" t="str">
        <f t="shared" si="2"/>
        <v>A</v>
      </c>
      <c r="I31" s="38">
        <v>3</v>
      </c>
      <c r="J31" s="28" t="str">
        <f t="shared" si="3"/>
        <v>Memiliki kemampuan menganalisis isi dan struktur teks negosiasi, menganalisis aspek makna kebahasaan dalam teks biografi, dan analisis isi debat namun perlu peningkatan mengidentifikasi isi puisi.</v>
      </c>
      <c r="K31" s="36">
        <f t="shared" si="4"/>
        <v>82</v>
      </c>
      <c r="L31" s="28" t="str">
        <f t="shared" si="5"/>
        <v>B</v>
      </c>
      <c r="M31" s="28">
        <f t="shared" si="6"/>
        <v>82</v>
      </c>
      <c r="N31" s="28" t="str">
        <f t="shared" si="7"/>
        <v>B</v>
      </c>
      <c r="O31" s="38">
        <v>2</v>
      </c>
      <c r="P31" s="28" t="str">
        <f t="shared" si="8"/>
        <v>Terampil mengungkapkan kembali  hal-hal yang dapat diteladani dari tokoh yang terdapat dalam teks biografi.</v>
      </c>
      <c r="Q31" s="40" t="s">
        <v>9</v>
      </c>
      <c r="R31" s="40" t="s">
        <v>8</v>
      </c>
      <c r="S31" s="18"/>
      <c r="T31" s="1">
        <v>82</v>
      </c>
      <c r="U31" s="1">
        <v>82</v>
      </c>
      <c r="V31" s="1">
        <v>85</v>
      </c>
      <c r="W31" s="1">
        <v>96</v>
      </c>
      <c r="X31" s="1"/>
      <c r="Y31" s="1"/>
      <c r="Z31" s="1"/>
      <c r="AA31" s="1"/>
      <c r="AB31" s="1"/>
      <c r="AC31" s="1"/>
      <c r="AD31" s="1"/>
      <c r="AE31" s="18"/>
      <c r="AF31" s="1">
        <v>79</v>
      </c>
      <c r="AG31" s="1">
        <v>79</v>
      </c>
      <c r="AH31" s="1">
        <v>90</v>
      </c>
      <c r="AI31" s="1">
        <v>80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17270</v>
      </c>
      <c r="FK31" s="78">
        <v>17280</v>
      </c>
    </row>
    <row r="32" spans="1:167" x14ac:dyDescent="0.25">
      <c r="A32" s="19">
        <v>22</v>
      </c>
      <c r="B32" s="19">
        <v>65377</v>
      </c>
      <c r="C32" s="19" t="s">
        <v>87</v>
      </c>
      <c r="D32" s="18"/>
      <c r="E32" s="36">
        <f t="shared" si="0"/>
        <v>81</v>
      </c>
      <c r="F32" s="28" t="str">
        <f t="shared" si="1"/>
        <v>B</v>
      </c>
      <c r="G32" s="28">
        <f>IF((COUNTA(T12:AC12)&gt;0),(ROUND((AVERAGE(T32:AD32)),0)),"")</f>
        <v>81</v>
      </c>
      <c r="H32" s="28" t="str">
        <f t="shared" si="2"/>
        <v>B</v>
      </c>
      <c r="I32" s="38">
        <v>3</v>
      </c>
      <c r="J32" s="28" t="str">
        <f t="shared" si="3"/>
        <v>Memiliki kemampuan menganalisis isi dan struktur teks negosiasi, menganalisis aspek makna kebahasaan dalam teks biografi, dan analisis isi debat namun perlu peningkatan mengidentifikasi isi puisi.</v>
      </c>
      <c r="K32" s="36">
        <f t="shared" si="4"/>
        <v>79.75</v>
      </c>
      <c r="L32" s="28" t="str">
        <f t="shared" si="5"/>
        <v>B</v>
      </c>
      <c r="M32" s="28">
        <f t="shared" si="6"/>
        <v>79.75</v>
      </c>
      <c r="N32" s="28" t="str">
        <f t="shared" si="7"/>
        <v>B</v>
      </c>
      <c r="O32" s="38">
        <v>2</v>
      </c>
      <c r="P32" s="28" t="str">
        <f t="shared" si="8"/>
        <v>Terampil mengungkapkan kembali  hal-hal yang dapat diteladani dari tokoh yang terdapat dalam teks biografi.</v>
      </c>
      <c r="Q32" s="40" t="s">
        <v>9</v>
      </c>
      <c r="R32" s="40" t="s">
        <v>9</v>
      </c>
      <c r="S32" s="18"/>
      <c r="T32" s="1">
        <v>76</v>
      </c>
      <c r="U32" s="1">
        <v>76</v>
      </c>
      <c r="V32" s="1">
        <v>90</v>
      </c>
      <c r="W32" s="1">
        <v>80</v>
      </c>
      <c r="X32" s="1"/>
      <c r="Y32" s="1"/>
      <c r="Z32" s="1"/>
      <c r="AA32" s="1"/>
      <c r="AB32" s="1"/>
      <c r="AC32" s="1"/>
      <c r="AD32" s="1"/>
      <c r="AE32" s="18"/>
      <c r="AF32" s="1">
        <v>80</v>
      </c>
      <c r="AG32" s="1">
        <v>79</v>
      </c>
      <c r="AH32" s="1">
        <v>80</v>
      </c>
      <c r="AI32" s="1">
        <v>80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65394</v>
      </c>
      <c r="C33" s="19" t="s">
        <v>88</v>
      </c>
      <c r="D33" s="18"/>
      <c r="E33" s="36">
        <f t="shared" si="0"/>
        <v>82</v>
      </c>
      <c r="F33" s="28" t="str">
        <f t="shared" si="1"/>
        <v>B</v>
      </c>
      <c r="G33" s="28">
        <f>IF((COUNTA(T12:AC12)&gt;0),(ROUND((AVERAGE(T33:AD33)),0)),"")</f>
        <v>82</v>
      </c>
      <c r="H33" s="28" t="str">
        <f t="shared" si="2"/>
        <v>B</v>
      </c>
      <c r="I33" s="38">
        <v>3</v>
      </c>
      <c r="J33" s="28" t="str">
        <f t="shared" si="3"/>
        <v>Memiliki kemampuan menganalisis isi dan struktur teks negosiasi, menganalisis aspek makna kebahasaan dalam teks biografi, dan analisis isi debat namun perlu peningkatan mengidentifikasi isi puisi.</v>
      </c>
      <c r="K33" s="36">
        <f t="shared" si="4"/>
        <v>83.25</v>
      </c>
      <c r="L33" s="28" t="str">
        <f t="shared" si="5"/>
        <v>B</v>
      </c>
      <c r="M33" s="28">
        <f t="shared" si="6"/>
        <v>83.25</v>
      </c>
      <c r="N33" s="28" t="str">
        <f t="shared" si="7"/>
        <v>B</v>
      </c>
      <c r="O33" s="38">
        <v>2</v>
      </c>
      <c r="P33" s="28" t="str">
        <f t="shared" si="8"/>
        <v>Terampil mengungkapkan kembali  hal-hal yang dapat diteladani dari tokoh yang terdapat dalam teks biografi.</v>
      </c>
      <c r="Q33" s="40" t="s">
        <v>9</v>
      </c>
      <c r="R33" s="40" t="s">
        <v>9</v>
      </c>
      <c r="S33" s="18"/>
      <c r="T33" s="1">
        <v>78</v>
      </c>
      <c r="U33" s="1">
        <v>79</v>
      </c>
      <c r="V33" s="1">
        <v>85</v>
      </c>
      <c r="W33" s="1">
        <v>85</v>
      </c>
      <c r="X33" s="1"/>
      <c r="Y33" s="1"/>
      <c r="Z33" s="1"/>
      <c r="AA33" s="1"/>
      <c r="AB33" s="1"/>
      <c r="AC33" s="1"/>
      <c r="AD33" s="1"/>
      <c r="AE33" s="18"/>
      <c r="AF33" s="1">
        <v>79</v>
      </c>
      <c r="AG33" s="1">
        <v>79</v>
      </c>
      <c r="AH33" s="1">
        <v>95</v>
      </c>
      <c r="AI33" s="1">
        <v>80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65410</v>
      </c>
      <c r="C34" s="19" t="s">
        <v>89</v>
      </c>
      <c r="D34" s="18"/>
      <c r="E34" s="36">
        <f t="shared" si="0"/>
        <v>82</v>
      </c>
      <c r="F34" s="28" t="str">
        <f t="shared" si="1"/>
        <v>B</v>
      </c>
      <c r="G34" s="28">
        <f>IF((COUNTA(T12:AC12)&gt;0),(ROUND((AVERAGE(T34:AD34)),0)),"")</f>
        <v>82</v>
      </c>
      <c r="H34" s="28" t="str">
        <f t="shared" si="2"/>
        <v>B</v>
      </c>
      <c r="I34" s="38">
        <v>3</v>
      </c>
      <c r="J34" s="28" t="str">
        <f t="shared" si="3"/>
        <v>Memiliki kemampuan menganalisis isi dan struktur teks negosiasi, menganalisis aspek makna kebahasaan dalam teks biografi, dan analisis isi debat namun perlu peningkatan mengidentifikasi isi puisi.</v>
      </c>
      <c r="K34" s="36">
        <f t="shared" si="4"/>
        <v>80.25</v>
      </c>
      <c r="L34" s="28" t="str">
        <f t="shared" si="5"/>
        <v>B</v>
      </c>
      <c r="M34" s="28">
        <f t="shared" si="6"/>
        <v>80.25</v>
      </c>
      <c r="N34" s="28" t="str">
        <f t="shared" si="7"/>
        <v>B</v>
      </c>
      <c r="O34" s="38">
        <v>2</v>
      </c>
      <c r="P34" s="28" t="str">
        <f t="shared" si="8"/>
        <v>Terampil mengungkapkan kembali  hal-hal yang dapat diteladani dari tokoh yang terdapat dalam teks biografi.</v>
      </c>
      <c r="Q34" s="40" t="s">
        <v>9</v>
      </c>
      <c r="R34" s="40" t="s">
        <v>9</v>
      </c>
      <c r="S34" s="18"/>
      <c r="T34" s="1">
        <v>79</v>
      </c>
      <c r="U34" s="1">
        <v>80</v>
      </c>
      <c r="V34" s="1">
        <v>90</v>
      </c>
      <c r="W34" s="1">
        <v>80</v>
      </c>
      <c r="X34" s="1"/>
      <c r="Y34" s="1"/>
      <c r="Z34" s="1"/>
      <c r="AA34" s="1"/>
      <c r="AB34" s="1"/>
      <c r="AC34" s="1"/>
      <c r="AD34" s="1"/>
      <c r="AE34" s="18"/>
      <c r="AF34" s="1">
        <v>78</v>
      </c>
      <c r="AG34" s="1">
        <v>78</v>
      </c>
      <c r="AH34" s="1">
        <v>79</v>
      </c>
      <c r="AI34" s="1">
        <v>86</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65425</v>
      </c>
      <c r="C35" s="19" t="s">
        <v>90</v>
      </c>
      <c r="D35" s="18"/>
      <c r="E35" s="36">
        <f t="shared" si="0"/>
        <v>81</v>
      </c>
      <c r="F35" s="28" t="str">
        <f t="shared" si="1"/>
        <v>B</v>
      </c>
      <c r="G35" s="28">
        <f>IF((COUNTA(T12:AC12)&gt;0),(ROUND((AVERAGE(T35:AD35)),0)),"")</f>
        <v>81</v>
      </c>
      <c r="H35" s="28" t="str">
        <f t="shared" si="2"/>
        <v>B</v>
      </c>
      <c r="I35" s="38">
        <v>3</v>
      </c>
      <c r="J35" s="28" t="str">
        <f t="shared" si="3"/>
        <v>Memiliki kemampuan menganalisis isi dan struktur teks negosiasi, menganalisis aspek makna kebahasaan dalam teks biografi, dan analisis isi debat namun perlu peningkatan mengidentifikasi isi puisi.</v>
      </c>
      <c r="K35" s="36">
        <f t="shared" si="4"/>
        <v>80</v>
      </c>
      <c r="L35" s="28" t="str">
        <f t="shared" si="5"/>
        <v>B</v>
      </c>
      <c r="M35" s="28">
        <f t="shared" si="6"/>
        <v>80</v>
      </c>
      <c r="N35" s="28" t="str">
        <f t="shared" si="7"/>
        <v>B</v>
      </c>
      <c r="O35" s="38">
        <v>2</v>
      </c>
      <c r="P35" s="28" t="str">
        <f t="shared" si="8"/>
        <v>Terampil mengungkapkan kembali  hal-hal yang dapat diteladani dari tokoh yang terdapat dalam teks biografi.</v>
      </c>
      <c r="Q35" s="40" t="s">
        <v>9</v>
      </c>
      <c r="R35" s="40" t="s">
        <v>9</v>
      </c>
      <c r="S35" s="18"/>
      <c r="T35" s="1">
        <v>78</v>
      </c>
      <c r="U35" s="1">
        <v>79</v>
      </c>
      <c r="V35" s="1">
        <v>85</v>
      </c>
      <c r="W35" s="1">
        <v>80</v>
      </c>
      <c r="X35" s="1"/>
      <c r="Y35" s="1"/>
      <c r="Z35" s="1"/>
      <c r="AA35" s="1"/>
      <c r="AB35" s="1"/>
      <c r="AC35" s="1"/>
      <c r="AD35" s="1"/>
      <c r="AE35" s="18"/>
      <c r="AF35" s="1">
        <v>80</v>
      </c>
      <c r="AG35" s="1">
        <v>80</v>
      </c>
      <c r="AH35" s="1">
        <v>80</v>
      </c>
      <c r="AI35" s="1">
        <v>80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65441</v>
      </c>
      <c r="C36" s="19" t="s">
        <v>91</v>
      </c>
      <c r="D36" s="18"/>
      <c r="E36" s="36">
        <f t="shared" si="0"/>
        <v>85</v>
      </c>
      <c r="F36" s="28" t="str">
        <f t="shared" si="1"/>
        <v>A</v>
      </c>
      <c r="G36" s="28">
        <f>IF((COUNTA(T12:AC12)&gt;0),(ROUND((AVERAGE(T36:AD36)),0)),"")</f>
        <v>85</v>
      </c>
      <c r="H36" s="28" t="str">
        <f t="shared" si="2"/>
        <v>A</v>
      </c>
      <c r="I36" s="38">
        <v>3</v>
      </c>
      <c r="J36" s="28" t="str">
        <f t="shared" si="3"/>
        <v>Memiliki kemampuan menganalisis isi dan struktur teks negosiasi, menganalisis aspek makna kebahasaan dalam teks biografi, dan analisis isi debat namun perlu peningkatan mengidentifikasi isi puisi.</v>
      </c>
      <c r="K36" s="36">
        <f t="shared" si="4"/>
        <v>83.5</v>
      </c>
      <c r="L36" s="28" t="str">
        <f t="shared" si="5"/>
        <v>B</v>
      </c>
      <c r="M36" s="28">
        <f t="shared" si="6"/>
        <v>83.5</v>
      </c>
      <c r="N36" s="28" t="str">
        <f t="shared" si="7"/>
        <v>B</v>
      </c>
      <c r="O36" s="38">
        <v>2</v>
      </c>
      <c r="P36" s="28" t="str">
        <f t="shared" si="8"/>
        <v>Terampil mengungkapkan kembali  hal-hal yang dapat diteladani dari tokoh yang terdapat dalam teks biografi.</v>
      </c>
      <c r="Q36" s="40" t="s">
        <v>9</v>
      </c>
      <c r="R36" s="40" t="s">
        <v>8</v>
      </c>
      <c r="S36" s="18"/>
      <c r="T36" s="1">
        <v>82</v>
      </c>
      <c r="U36" s="1">
        <v>81</v>
      </c>
      <c r="V36" s="1">
        <v>95</v>
      </c>
      <c r="W36" s="1">
        <v>83</v>
      </c>
      <c r="X36" s="1"/>
      <c r="Y36" s="1"/>
      <c r="Z36" s="1"/>
      <c r="AA36" s="1"/>
      <c r="AB36" s="1"/>
      <c r="AC36" s="1"/>
      <c r="AD36" s="1"/>
      <c r="AE36" s="18"/>
      <c r="AF36" s="1">
        <v>79</v>
      </c>
      <c r="AG36" s="1">
        <v>80</v>
      </c>
      <c r="AH36" s="1">
        <v>90</v>
      </c>
      <c r="AI36" s="1">
        <v>85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65458</v>
      </c>
      <c r="C37" s="19" t="s">
        <v>92</v>
      </c>
      <c r="D37" s="18"/>
      <c r="E37" s="36">
        <f t="shared" si="0"/>
        <v>83</v>
      </c>
      <c r="F37" s="28" t="str">
        <f t="shared" si="1"/>
        <v>B</v>
      </c>
      <c r="G37" s="28">
        <f>IF((COUNTA(T12:AC12)&gt;0),(ROUND((AVERAGE(T37:AD37)),0)),"")</f>
        <v>83</v>
      </c>
      <c r="H37" s="28" t="str">
        <f t="shared" si="2"/>
        <v>B</v>
      </c>
      <c r="I37" s="38">
        <v>3</v>
      </c>
      <c r="J37" s="28" t="str">
        <f t="shared" si="3"/>
        <v>Memiliki kemampuan menganalisis isi dan struktur teks negosiasi, menganalisis aspek makna kebahasaan dalam teks biografi, dan analisis isi debat namun perlu peningkatan mengidentifikasi isi puisi.</v>
      </c>
      <c r="K37" s="36">
        <f t="shared" si="4"/>
        <v>83.25</v>
      </c>
      <c r="L37" s="28" t="str">
        <f t="shared" si="5"/>
        <v>B</v>
      </c>
      <c r="M37" s="28">
        <f t="shared" si="6"/>
        <v>83.25</v>
      </c>
      <c r="N37" s="28" t="str">
        <f t="shared" si="7"/>
        <v>B</v>
      </c>
      <c r="O37" s="38">
        <v>2</v>
      </c>
      <c r="P37" s="28" t="str">
        <f t="shared" si="8"/>
        <v>Terampil mengungkapkan kembali  hal-hal yang dapat diteladani dari tokoh yang terdapat dalam teks biografi.</v>
      </c>
      <c r="Q37" s="40" t="s">
        <v>9</v>
      </c>
      <c r="R37" s="40" t="s">
        <v>8</v>
      </c>
      <c r="S37" s="18"/>
      <c r="T37" s="1">
        <v>81</v>
      </c>
      <c r="U37" s="1">
        <v>82</v>
      </c>
      <c r="V37" s="1">
        <v>85</v>
      </c>
      <c r="W37" s="1">
        <v>85</v>
      </c>
      <c r="X37" s="1"/>
      <c r="Y37" s="1"/>
      <c r="Z37" s="1"/>
      <c r="AA37" s="1"/>
      <c r="AB37" s="1"/>
      <c r="AC37" s="1"/>
      <c r="AD37" s="1"/>
      <c r="AE37" s="18"/>
      <c r="AF37" s="1">
        <v>79</v>
      </c>
      <c r="AG37" s="1">
        <v>79</v>
      </c>
      <c r="AH37" s="1">
        <v>90</v>
      </c>
      <c r="AI37" s="1">
        <v>85</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65474</v>
      </c>
      <c r="C38" s="19" t="s">
        <v>93</v>
      </c>
      <c r="D38" s="18"/>
      <c r="E38" s="36">
        <f t="shared" si="0"/>
        <v>84</v>
      </c>
      <c r="F38" s="28" t="str">
        <f t="shared" si="1"/>
        <v>B</v>
      </c>
      <c r="G38" s="28">
        <f>IF((COUNTA(T12:AC12)&gt;0),(ROUND((AVERAGE(T38:AD38)),0)),"")</f>
        <v>84</v>
      </c>
      <c r="H38" s="28" t="str">
        <f t="shared" si="2"/>
        <v>B</v>
      </c>
      <c r="I38" s="38">
        <v>3</v>
      </c>
      <c r="J38" s="28" t="str">
        <f t="shared" si="3"/>
        <v>Memiliki kemampuan menganalisis isi dan struktur teks negosiasi, menganalisis aspek makna kebahasaan dalam teks biografi, dan analisis isi debat namun perlu peningkatan mengidentifikasi isi puisi.</v>
      </c>
      <c r="K38" s="36">
        <f t="shared" si="4"/>
        <v>83.25</v>
      </c>
      <c r="L38" s="28" t="str">
        <f t="shared" si="5"/>
        <v>B</v>
      </c>
      <c r="M38" s="28">
        <f t="shared" si="6"/>
        <v>83.25</v>
      </c>
      <c r="N38" s="28" t="str">
        <f t="shared" si="7"/>
        <v>B</v>
      </c>
      <c r="O38" s="38">
        <v>2</v>
      </c>
      <c r="P38" s="28" t="str">
        <f t="shared" si="8"/>
        <v>Terampil mengungkapkan kembali  hal-hal yang dapat diteladani dari tokoh yang terdapat dalam teks biografi.</v>
      </c>
      <c r="Q38" s="40" t="s">
        <v>9</v>
      </c>
      <c r="R38" s="40" t="s">
        <v>9</v>
      </c>
      <c r="S38" s="18"/>
      <c r="T38" s="1">
        <v>80</v>
      </c>
      <c r="U38" s="1">
        <v>79</v>
      </c>
      <c r="V38" s="1">
        <v>90</v>
      </c>
      <c r="W38" s="1">
        <v>85</v>
      </c>
      <c r="X38" s="1"/>
      <c r="Y38" s="1"/>
      <c r="Z38" s="1"/>
      <c r="AA38" s="1"/>
      <c r="AB38" s="1"/>
      <c r="AC38" s="1"/>
      <c r="AD38" s="1"/>
      <c r="AE38" s="18"/>
      <c r="AF38" s="1">
        <v>78</v>
      </c>
      <c r="AG38" s="1">
        <v>80</v>
      </c>
      <c r="AH38" s="1">
        <v>95</v>
      </c>
      <c r="AI38" s="1">
        <v>80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65489</v>
      </c>
      <c r="C39" s="19" t="s">
        <v>94</v>
      </c>
      <c r="D39" s="18"/>
      <c r="E39" s="36">
        <f t="shared" si="0"/>
        <v>84</v>
      </c>
      <c r="F39" s="28" t="str">
        <f t="shared" si="1"/>
        <v>B</v>
      </c>
      <c r="G39" s="28">
        <f>IF((COUNTA(T12:AC12)&gt;0),(ROUND((AVERAGE(T39:AD39)),0)),"")</f>
        <v>84</v>
      </c>
      <c r="H39" s="28" t="str">
        <f t="shared" si="2"/>
        <v>B</v>
      </c>
      <c r="I39" s="38">
        <v>3</v>
      </c>
      <c r="J39" s="28" t="str">
        <f t="shared" si="3"/>
        <v>Memiliki kemampuan menganalisis isi dan struktur teks negosiasi, menganalisis aspek makna kebahasaan dalam teks biografi, dan analisis isi debat namun perlu peningkatan mengidentifikasi isi puisi.</v>
      </c>
      <c r="K39" s="36">
        <f t="shared" si="4"/>
        <v>83</v>
      </c>
      <c r="L39" s="28" t="str">
        <f t="shared" si="5"/>
        <v>B</v>
      </c>
      <c r="M39" s="28">
        <f t="shared" si="6"/>
        <v>83</v>
      </c>
      <c r="N39" s="28" t="str">
        <f t="shared" si="7"/>
        <v>B</v>
      </c>
      <c r="O39" s="38">
        <v>2</v>
      </c>
      <c r="P39" s="28" t="str">
        <f t="shared" si="8"/>
        <v>Terampil mengungkapkan kembali  hal-hal yang dapat diteladani dari tokoh yang terdapat dalam teks biografi.</v>
      </c>
      <c r="Q39" s="40" t="s">
        <v>9</v>
      </c>
      <c r="R39" s="40" t="s">
        <v>8</v>
      </c>
      <c r="S39" s="18"/>
      <c r="T39" s="1">
        <v>79</v>
      </c>
      <c r="U39" s="1">
        <v>82</v>
      </c>
      <c r="V39" s="1">
        <v>90</v>
      </c>
      <c r="W39" s="1">
        <v>86</v>
      </c>
      <c r="X39" s="1"/>
      <c r="Y39" s="1"/>
      <c r="Z39" s="1"/>
      <c r="AA39" s="1"/>
      <c r="AB39" s="1"/>
      <c r="AC39" s="1"/>
      <c r="AD39" s="1"/>
      <c r="AE39" s="18"/>
      <c r="AF39" s="1">
        <v>83</v>
      </c>
      <c r="AG39" s="1">
        <v>79</v>
      </c>
      <c r="AH39" s="1">
        <v>90</v>
      </c>
      <c r="AI39" s="1">
        <v>80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65506</v>
      </c>
      <c r="C40" s="19" t="s">
        <v>95</v>
      </c>
      <c r="D40" s="18"/>
      <c r="E40" s="36">
        <f t="shared" si="0"/>
        <v>82</v>
      </c>
      <c r="F40" s="28" t="str">
        <f t="shared" si="1"/>
        <v>B</v>
      </c>
      <c r="G40" s="28">
        <f>IF((COUNTA(T12:AC12)&gt;0),(ROUND((AVERAGE(T40:AD40)),0)),"")</f>
        <v>82</v>
      </c>
      <c r="H40" s="28" t="str">
        <f t="shared" si="2"/>
        <v>B</v>
      </c>
      <c r="I40" s="38">
        <v>3</v>
      </c>
      <c r="J40" s="28" t="str">
        <f t="shared" si="3"/>
        <v>Memiliki kemampuan menganalisis isi dan struktur teks negosiasi, menganalisis aspek makna kebahasaan dalam teks biografi, dan analisis isi debat namun perlu peningkatan mengidentifikasi isi puisi.</v>
      </c>
      <c r="K40" s="36">
        <f t="shared" si="4"/>
        <v>83.5</v>
      </c>
      <c r="L40" s="28" t="str">
        <f t="shared" si="5"/>
        <v>B</v>
      </c>
      <c r="M40" s="28">
        <f t="shared" si="6"/>
        <v>83.5</v>
      </c>
      <c r="N40" s="28" t="str">
        <f t="shared" si="7"/>
        <v>B</v>
      </c>
      <c r="O40" s="38">
        <v>2</v>
      </c>
      <c r="P40" s="28" t="str">
        <f t="shared" si="8"/>
        <v>Terampil mengungkapkan kembali  hal-hal yang dapat diteladani dari tokoh yang terdapat dalam teks biografi.</v>
      </c>
      <c r="Q40" s="40" t="s">
        <v>9</v>
      </c>
      <c r="R40" s="40" t="s">
        <v>9</v>
      </c>
      <c r="S40" s="18"/>
      <c r="T40" s="1">
        <v>80</v>
      </c>
      <c r="U40" s="1">
        <v>79</v>
      </c>
      <c r="V40" s="1">
        <v>85</v>
      </c>
      <c r="W40" s="1">
        <v>85</v>
      </c>
      <c r="X40" s="1"/>
      <c r="Y40" s="1"/>
      <c r="Z40" s="1"/>
      <c r="AA40" s="1"/>
      <c r="AB40" s="1"/>
      <c r="AC40" s="1"/>
      <c r="AD40" s="1"/>
      <c r="AE40" s="18"/>
      <c r="AF40" s="1">
        <v>79</v>
      </c>
      <c r="AG40" s="1">
        <v>79</v>
      </c>
      <c r="AH40" s="1">
        <v>90</v>
      </c>
      <c r="AI40" s="1">
        <v>86</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65522</v>
      </c>
      <c r="C41" s="19" t="s">
        <v>96</v>
      </c>
      <c r="D41" s="18"/>
      <c r="E41" s="36">
        <f t="shared" si="0"/>
        <v>84</v>
      </c>
      <c r="F41" s="28" t="str">
        <f t="shared" si="1"/>
        <v>B</v>
      </c>
      <c r="G41" s="28">
        <f>IF((COUNTA(T12:AC12)&gt;0),(ROUND((AVERAGE(T41:AD41)),0)),"")</f>
        <v>84</v>
      </c>
      <c r="H41" s="28" t="str">
        <f t="shared" si="2"/>
        <v>B</v>
      </c>
      <c r="I41" s="38">
        <v>3</v>
      </c>
      <c r="J41" s="28" t="str">
        <f t="shared" si="3"/>
        <v>Memiliki kemampuan menganalisis isi dan struktur teks negosiasi, menganalisis aspek makna kebahasaan dalam teks biografi, dan analisis isi debat namun perlu peningkatan mengidentifikasi isi puisi.</v>
      </c>
      <c r="K41" s="36">
        <f t="shared" si="4"/>
        <v>79.5</v>
      </c>
      <c r="L41" s="28" t="str">
        <f t="shared" si="5"/>
        <v>B</v>
      </c>
      <c r="M41" s="28">
        <f t="shared" si="6"/>
        <v>79.5</v>
      </c>
      <c r="N41" s="28" t="str">
        <f t="shared" si="7"/>
        <v>B</v>
      </c>
      <c r="O41" s="38">
        <v>2</v>
      </c>
      <c r="P41" s="28" t="str">
        <f t="shared" si="8"/>
        <v>Terampil mengungkapkan kembali  hal-hal yang dapat diteladani dari tokoh yang terdapat dalam teks biografi.</v>
      </c>
      <c r="Q41" s="40" t="s">
        <v>9</v>
      </c>
      <c r="R41" s="40" t="s">
        <v>9</v>
      </c>
      <c r="S41" s="18"/>
      <c r="T41" s="1">
        <v>81</v>
      </c>
      <c r="U41" s="1">
        <v>79</v>
      </c>
      <c r="V41" s="1">
        <v>86</v>
      </c>
      <c r="W41" s="1">
        <v>90</v>
      </c>
      <c r="X41" s="1"/>
      <c r="Y41" s="1"/>
      <c r="Z41" s="1"/>
      <c r="AA41" s="1"/>
      <c r="AB41" s="1"/>
      <c r="AC41" s="1"/>
      <c r="AD41" s="1"/>
      <c r="AE41" s="18"/>
      <c r="AF41" s="1">
        <v>78</v>
      </c>
      <c r="AG41" s="1">
        <v>80</v>
      </c>
      <c r="AH41" s="1">
        <v>80</v>
      </c>
      <c r="AI41" s="1">
        <v>80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65538</v>
      </c>
      <c r="C42" s="19" t="s">
        <v>97</v>
      </c>
      <c r="D42" s="18"/>
      <c r="E42" s="36">
        <f t="shared" si="0"/>
        <v>85</v>
      </c>
      <c r="F42" s="28" t="str">
        <f t="shared" si="1"/>
        <v>A</v>
      </c>
      <c r="G42" s="28">
        <f>IF((COUNTA(T12:AC12)&gt;0),(ROUND((AVERAGE(T42:AD42)),0)),"")</f>
        <v>85</v>
      </c>
      <c r="H42" s="28" t="str">
        <f t="shared" si="2"/>
        <v>A</v>
      </c>
      <c r="I42" s="38">
        <v>3</v>
      </c>
      <c r="J42" s="28" t="str">
        <f t="shared" si="3"/>
        <v>Memiliki kemampuan menganalisis isi dan struktur teks negosiasi, menganalisis aspek makna kebahasaan dalam teks biografi, dan analisis isi debat namun perlu peningkatan mengidentifikasi isi puisi.</v>
      </c>
      <c r="K42" s="36">
        <f t="shared" si="4"/>
        <v>82.75</v>
      </c>
      <c r="L42" s="28" t="str">
        <f t="shared" si="5"/>
        <v>B</v>
      </c>
      <c r="M42" s="28">
        <f t="shared" si="6"/>
        <v>82.75</v>
      </c>
      <c r="N42" s="28" t="str">
        <f t="shared" si="7"/>
        <v>B</v>
      </c>
      <c r="O42" s="38">
        <v>2</v>
      </c>
      <c r="P42" s="28" t="str">
        <f t="shared" si="8"/>
        <v>Terampil mengungkapkan kembali  hal-hal yang dapat diteladani dari tokoh yang terdapat dalam teks biografi.</v>
      </c>
      <c r="Q42" s="40" t="s">
        <v>9</v>
      </c>
      <c r="R42" s="40" t="s">
        <v>9</v>
      </c>
      <c r="S42" s="18"/>
      <c r="T42" s="1">
        <v>79</v>
      </c>
      <c r="U42" s="1">
        <v>80</v>
      </c>
      <c r="V42" s="1">
        <v>87</v>
      </c>
      <c r="W42" s="1">
        <v>95</v>
      </c>
      <c r="X42" s="1"/>
      <c r="Y42" s="1"/>
      <c r="Z42" s="1"/>
      <c r="AA42" s="1"/>
      <c r="AB42" s="1"/>
      <c r="AC42" s="1"/>
      <c r="AD42" s="1"/>
      <c r="AE42" s="18"/>
      <c r="AF42" s="1">
        <v>79</v>
      </c>
      <c r="AG42" s="1">
        <v>80</v>
      </c>
      <c r="AH42" s="1">
        <v>86</v>
      </c>
      <c r="AI42" s="1">
        <v>86</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65554</v>
      </c>
      <c r="C43" s="19" t="s">
        <v>98</v>
      </c>
      <c r="D43" s="18"/>
      <c r="E43" s="36">
        <f t="shared" si="0"/>
        <v>86</v>
      </c>
      <c r="F43" s="28" t="str">
        <f t="shared" si="1"/>
        <v>A</v>
      </c>
      <c r="G43" s="28">
        <f>IF((COUNTA(T12:AC12)&gt;0),(ROUND((AVERAGE(T43:AD43)),0)),"")</f>
        <v>86</v>
      </c>
      <c r="H43" s="28" t="str">
        <f t="shared" si="2"/>
        <v>A</v>
      </c>
      <c r="I43" s="38">
        <v>3</v>
      </c>
      <c r="J43" s="28" t="str">
        <f t="shared" si="3"/>
        <v>Memiliki kemampuan menganalisis isi dan struktur teks negosiasi, menganalisis aspek makna kebahasaan dalam teks biografi, dan analisis isi debat namun perlu peningkatan mengidentifikasi isi puisi.</v>
      </c>
      <c r="K43" s="36">
        <f t="shared" si="4"/>
        <v>81.75</v>
      </c>
      <c r="L43" s="28" t="str">
        <f t="shared" si="5"/>
        <v>B</v>
      </c>
      <c r="M43" s="28">
        <f t="shared" si="6"/>
        <v>81.75</v>
      </c>
      <c r="N43" s="28" t="str">
        <f t="shared" si="7"/>
        <v>B</v>
      </c>
      <c r="O43" s="38">
        <v>2</v>
      </c>
      <c r="P43" s="28" t="str">
        <f t="shared" si="8"/>
        <v>Terampil mengungkapkan kembali  hal-hal yang dapat diteladani dari tokoh yang terdapat dalam teks biografi.</v>
      </c>
      <c r="Q43" s="40" t="s">
        <v>9</v>
      </c>
      <c r="R43" s="40" t="s">
        <v>9</v>
      </c>
      <c r="S43" s="18"/>
      <c r="T43" s="1">
        <v>78</v>
      </c>
      <c r="U43" s="1">
        <v>79</v>
      </c>
      <c r="V43" s="1">
        <v>90</v>
      </c>
      <c r="W43" s="1">
        <v>95</v>
      </c>
      <c r="X43" s="1"/>
      <c r="Y43" s="1"/>
      <c r="Z43" s="1"/>
      <c r="AA43" s="1"/>
      <c r="AB43" s="1"/>
      <c r="AC43" s="1"/>
      <c r="AD43" s="1"/>
      <c r="AE43" s="18"/>
      <c r="AF43" s="1">
        <v>79</v>
      </c>
      <c r="AG43" s="1">
        <v>79</v>
      </c>
      <c r="AH43" s="1">
        <v>84</v>
      </c>
      <c r="AI43" s="1">
        <v>85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65569</v>
      </c>
      <c r="C44" s="19" t="s">
        <v>99</v>
      </c>
      <c r="D44" s="18"/>
      <c r="E44" s="36">
        <f t="shared" si="0"/>
        <v>85</v>
      </c>
      <c r="F44" s="28" t="str">
        <f t="shared" si="1"/>
        <v>A</v>
      </c>
      <c r="G44" s="28">
        <f>IF((COUNTA(T12:AC12)&gt;0),(ROUND((AVERAGE(T44:AD44)),0)),"")</f>
        <v>85</v>
      </c>
      <c r="H44" s="28" t="str">
        <f t="shared" si="2"/>
        <v>A</v>
      </c>
      <c r="I44" s="38">
        <v>3</v>
      </c>
      <c r="J44" s="28" t="str">
        <f t="shared" si="3"/>
        <v>Memiliki kemampuan menganalisis isi dan struktur teks negosiasi, menganalisis aspek makna kebahasaan dalam teks biografi, dan analisis isi debat namun perlu peningkatan mengidentifikasi isi puisi.</v>
      </c>
      <c r="K44" s="36">
        <f t="shared" si="4"/>
        <v>84</v>
      </c>
      <c r="L44" s="28" t="str">
        <f t="shared" si="5"/>
        <v>B</v>
      </c>
      <c r="M44" s="28">
        <f t="shared" si="6"/>
        <v>84</v>
      </c>
      <c r="N44" s="28" t="str">
        <f t="shared" si="7"/>
        <v>B</v>
      </c>
      <c r="O44" s="38">
        <v>2</v>
      </c>
      <c r="P44" s="28" t="str">
        <f t="shared" si="8"/>
        <v>Terampil mengungkapkan kembali  hal-hal yang dapat diteladani dari tokoh yang terdapat dalam teks biografi.</v>
      </c>
      <c r="Q44" s="40" t="s">
        <v>9</v>
      </c>
      <c r="R44" s="40" t="s">
        <v>8</v>
      </c>
      <c r="S44" s="18"/>
      <c r="T44" s="1">
        <v>79</v>
      </c>
      <c r="U44" s="1">
        <v>84</v>
      </c>
      <c r="V44" s="1">
        <v>87</v>
      </c>
      <c r="W44" s="1">
        <v>90</v>
      </c>
      <c r="X44" s="1"/>
      <c r="Y44" s="1"/>
      <c r="Z44" s="1"/>
      <c r="AA44" s="1"/>
      <c r="AB44" s="1"/>
      <c r="AC44" s="1"/>
      <c r="AD44" s="1"/>
      <c r="AE44" s="18"/>
      <c r="AF44" s="1">
        <v>83</v>
      </c>
      <c r="AG44" s="1">
        <v>78</v>
      </c>
      <c r="AH44" s="1">
        <v>85</v>
      </c>
      <c r="AI44" s="1">
        <v>90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65585</v>
      </c>
      <c r="C45" s="19" t="s">
        <v>100</v>
      </c>
      <c r="D45" s="18"/>
      <c r="E45" s="36">
        <f t="shared" si="0"/>
        <v>81</v>
      </c>
      <c r="F45" s="28" t="str">
        <f t="shared" si="1"/>
        <v>B</v>
      </c>
      <c r="G45" s="28">
        <f>IF((COUNTA(T12:AC12)&gt;0),(ROUND((AVERAGE(T45:AD45)),0)),"")</f>
        <v>81</v>
      </c>
      <c r="H45" s="28" t="str">
        <f t="shared" si="2"/>
        <v>B</v>
      </c>
      <c r="I45" s="38">
        <v>3</v>
      </c>
      <c r="J45" s="28" t="str">
        <f t="shared" si="3"/>
        <v>Memiliki kemampuan menganalisis isi dan struktur teks negosiasi, menganalisis aspek makna kebahasaan dalam teks biografi, dan analisis isi debat namun perlu peningkatan mengidentifikasi isi puisi.</v>
      </c>
      <c r="K45" s="36">
        <f t="shared" si="4"/>
        <v>80.5</v>
      </c>
      <c r="L45" s="28" t="str">
        <f t="shared" si="5"/>
        <v>B</v>
      </c>
      <c r="M45" s="28">
        <f t="shared" si="6"/>
        <v>80.5</v>
      </c>
      <c r="N45" s="28" t="str">
        <f t="shared" si="7"/>
        <v>B</v>
      </c>
      <c r="O45" s="38">
        <v>2</v>
      </c>
      <c r="P45" s="28" t="str">
        <f t="shared" si="8"/>
        <v>Terampil mengungkapkan kembali  hal-hal yang dapat diteladani dari tokoh yang terdapat dalam teks biografi.</v>
      </c>
      <c r="Q45" s="40" t="s">
        <v>9</v>
      </c>
      <c r="R45" s="40" t="s">
        <v>8</v>
      </c>
      <c r="S45" s="18"/>
      <c r="T45" s="1">
        <v>79</v>
      </c>
      <c r="U45" s="1">
        <v>80</v>
      </c>
      <c r="V45" s="1">
        <v>81</v>
      </c>
      <c r="W45" s="1">
        <v>85</v>
      </c>
      <c r="X45" s="1"/>
      <c r="Y45" s="1"/>
      <c r="Z45" s="1"/>
      <c r="AA45" s="1"/>
      <c r="AB45" s="1"/>
      <c r="AC45" s="1"/>
      <c r="AD45" s="1"/>
      <c r="AE45" s="18"/>
      <c r="AF45" s="1">
        <v>79</v>
      </c>
      <c r="AG45" s="1">
        <v>78</v>
      </c>
      <c r="AH45" s="1">
        <v>85</v>
      </c>
      <c r="AI45" s="1">
        <v>80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65602</v>
      </c>
      <c r="C46" s="19" t="s">
        <v>101</v>
      </c>
      <c r="D46" s="18"/>
      <c r="E46" s="36">
        <f t="shared" si="0"/>
        <v>84</v>
      </c>
      <c r="F46" s="28" t="str">
        <f t="shared" si="1"/>
        <v>B</v>
      </c>
      <c r="G46" s="28">
        <f>IF((COUNTA(T12:AC12)&gt;0),(ROUND((AVERAGE(T46:AD46)),0)),"")</f>
        <v>84</v>
      </c>
      <c r="H46" s="28" t="str">
        <f t="shared" si="2"/>
        <v>B</v>
      </c>
      <c r="I46" s="38">
        <v>3</v>
      </c>
      <c r="J46" s="28" t="str">
        <f t="shared" si="3"/>
        <v>Memiliki kemampuan menganalisis isi dan struktur teks negosiasi, menganalisis aspek makna kebahasaan dalam teks biografi, dan analisis isi debat namun perlu peningkatan mengidentifikasi isi puisi.</v>
      </c>
      <c r="K46" s="36">
        <f t="shared" si="4"/>
        <v>83.5</v>
      </c>
      <c r="L46" s="28" t="str">
        <f t="shared" si="5"/>
        <v>B</v>
      </c>
      <c r="M46" s="28">
        <f t="shared" si="6"/>
        <v>83.5</v>
      </c>
      <c r="N46" s="28" t="str">
        <f t="shared" si="7"/>
        <v>B</v>
      </c>
      <c r="O46" s="38">
        <v>2</v>
      </c>
      <c r="P46" s="28" t="str">
        <f t="shared" si="8"/>
        <v>Terampil mengungkapkan kembali  hal-hal yang dapat diteladani dari tokoh yang terdapat dalam teks biografi.</v>
      </c>
      <c r="Q46" s="40" t="s">
        <v>9</v>
      </c>
      <c r="R46" s="40" t="s">
        <v>8</v>
      </c>
      <c r="S46" s="18"/>
      <c r="T46" s="1">
        <v>82</v>
      </c>
      <c r="U46" s="1">
        <v>80</v>
      </c>
      <c r="V46" s="1">
        <v>90</v>
      </c>
      <c r="W46" s="1">
        <v>85</v>
      </c>
      <c r="X46" s="1"/>
      <c r="Y46" s="1"/>
      <c r="Z46" s="1"/>
      <c r="AA46" s="1"/>
      <c r="AB46" s="1"/>
      <c r="AC46" s="1"/>
      <c r="AD46" s="1"/>
      <c r="AE46" s="18"/>
      <c r="AF46" s="1">
        <v>80</v>
      </c>
      <c r="AG46" s="1">
        <v>80</v>
      </c>
      <c r="AH46" s="1">
        <v>84</v>
      </c>
      <c r="AI46" s="1">
        <v>90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36" t="str">
        <f t="shared" si="0"/>
        <v/>
      </c>
      <c r="F47" s="28" t="str">
        <f t="shared" si="1"/>
        <v/>
      </c>
      <c r="G47" s="28" t="e">
        <f>IF((COUNTA(T12:AC12)&gt;0),(ROUND((AVERAGE(T47:AD47)),0)),"")</f>
        <v>#DIV/0!</v>
      </c>
      <c r="H47" s="28" t="e">
        <f t="shared" si="2"/>
        <v>#DIV/0!</v>
      </c>
      <c r="I47" s="38"/>
      <c r="J47" s="28" t="str">
        <f t="shared" si="3"/>
        <v/>
      </c>
      <c r="K47" s="36" t="str">
        <f t="shared" si="4"/>
        <v/>
      </c>
      <c r="L47" s="28" t="str">
        <f t="shared" si="5"/>
        <v/>
      </c>
      <c r="M47" s="28" t="str">
        <f t="shared" si="6"/>
        <v/>
      </c>
      <c r="N47" s="28" t="str">
        <f t="shared" si="7"/>
        <v/>
      </c>
      <c r="O47" s="38"/>
      <c r="P47" s="28" t="str">
        <f t="shared" si="8"/>
        <v/>
      </c>
      <c r="Q47" s="40"/>
      <c r="R47" s="40"/>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36" t="str">
        <f t="shared" si="0"/>
        <v/>
      </c>
      <c r="F48" s="28" t="str">
        <f t="shared" si="1"/>
        <v/>
      </c>
      <c r="G48" s="28" t="e">
        <f>IF((COUNTA(T12:AC12)&gt;0),(ROUND((AVERAGE(T48:AD48)),0)),"")</f>
        <v>#DIV/0!</v>
      </c>
      <c r="H48" s="28" t="e">
        <f t="shared" si="2"/>
        <v>#DIV/0!</v>
      </c>
      <c r="I48" s="38"/>
      <c r="J48" s="28" t="str">
        <f t="shared" si="3"/>
        <v/>
      </c>
      <c r="K48" s="36" t="str">
        <f t="shared" si="4"/>
        <v/>
      </c>
      <c r="L48" s="28" t="str">
        <f t="shared" si="5"/>
        <v/>
      </c>
      <c r="M48" s="28" t="str">
        <f t="shared" si="6"/>
        <v/>
      </c>
      <c r="N48" s="28" t="str">
        <f t="shared" si="7"/>
        <v/>
      </c>
      <c r="O48" s="38"/>
      <c r="P48" s="28" t="str">
        <f t="shared" si="8"/>
        <v/>
      </c>
      <c r="Q48" s="40"/>
      <c r="R48" s="4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c r="P49" s="28" t="str">
        <f t="shared" si="8"/>
        <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c r="P50" s="28" t="str">
        <f t="shared" si="8"/>
        <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37"/>
      <c r="F52" s="18" t="s">
        <v>103</v>
      </c>
      <c r="G52" s="18"/>
      <c r="H52" s="18"/>
      <c r="I52" s="39"/>
      <c r="J52" s="30"/>
      <c r="K52" s="37" t="e">
        <f>IF(COUNTBLANK($G$11:$G$50)=40,"",MAX($G$11:$G$50))</f>
        <v>#DIV/0!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37"/>
      <c r="F53" s="18" t="s">
        <v>106</v>
      </c>
      <c r="G53" s="18"/>
      <c r="H53" s="18"/>
      <c r="I53" s="39"/>
      <c r="J53" s="30"/>
      <c r="K53" s="37" t="e">
        <f>IF(COUNTBLANK($G$11:$G$50)=40,"",MIN($G$11:$G$50))</f>
        <v>#DIV/0!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108</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109</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37"/>
      <c r="F56" s="18"/>
      <c r="G56" s="18"/>
      <c r="H56" s="18"/>
      <c r="I56" s="37"/>
      <c r="J56" s="18"/>
      <c r="K56" s="37"/>
      <c r="L56" s="18"/>
      <c r="M56" s="18" t="s">
        <v>2</v>
      </c>
      <c r="N56" s="18"/>
      <c r="O56" s="37"/>
      <c r="P56" s="18"/>
      <c r="Q56" s="37" t="s">
        <v>111</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37"/>
      <c r="F57" s="18"/>
      <c r="G57" s="18"/>
      <c r="H57" s="18"/>
      <c r="I57" s="37"/>
      <c r="J57" s="18"/>
      <c r="K57" s="37"/>
      <c r="L57" s="18"/>
      <c r="M57" s="18" t="s">
        <v>113</v>
      </c>
      <c r="N57" s="18"/>
      <c r="O57" s="37"/>
      <c r="P57" s="18"/>
      <c r="Q57" s="37" t="s">
        <v>114</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xWindow="686" yWindow="198"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W40" activePane="bottomRight" state="frozen"/>
      <selection pane="topRight"/>
      <selection pane="bottomLeft"/>
      <selection pane="bottomRight" activeCell="AG47" sqref="AG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467</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467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118</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65617</v>
      </c>
      <c r="C11" s="19" t="s">
        <v>116</v>
      </c>
      <c r="D11" s="18"/>
      <c r="E11" s="36">
        <f t="shared" ref="E11:E50" si="0">IF((COUNTA(T11:AC11)&gt;0),(ROUND((AVERAGE(T11:AC11)),0)),"")</f>
        <v>87</v>
      </c>
      <c r="F11" s="28" t="str">
        <f t="shared" ref="F11:F50" si="1">IF(AND(ISNUMBER(E11),E11&gt;=1),IF(E11&lt;=$FD$13,$FE$13,IF(E11&lt;=$FD$14,$FE$14,IF(E11&lt;=$FD$15,$FE$15,IF(E11&lt;=$FD$16,$FE$16,)))), "")</f>
        <v>A</v>
      </c>
      <c r="G11" s="28">
        <f>IF((COUNTA(T11:AC11)&gt;0),(ROUND((AVERAGE(T11:AD11)),0)),"")</f>
        <v>87</v>
      </c>
      <c r="H11" s="28" t="str">
        <f t="shared" ref="H11:H50" si="2">IF(AND(ISNUMBER(G11),G11&gt;=1),IF(G11&lt;=$FD$13,$FE$13,IF(G11&lt;=$FD$14,$FE$14,IF(G11&lt;=$FD$15,$FE$15,IF(G11&lt;=$FD$16,$FE$16,)))), "")</f>
        <v>A</v>
      </c>
      <c r="I11" s="38">
        <v>3</v>
      </c>
      <c r="J11" s="28" t="str">
        <f t="shared" ref="J11:J50" si="3">IF(I11=$FG$13,$FH$13,IF(I11=$FG$15,$FH$15,IF(I11=$FG$17,$FH$17,IF(I11=$FG$19,$FH$19,IF(I11=$FG$21,$FH$21,IF(I11=$FG$23,$FH$23,IF(I11=$FG$25,$FH$25,IF(I11=$FG$27,$FH$27,IF(I11=$FG$29,$FH$29,IF(I11=$FG$31,$FH$31,""))))))))))</f>
        <v>Memiliki kemampuan menganalisis isi dan struktur teks negosiasi, menganalisis aspek makna kebahasaan dalam teks biografi, dan analisis isi debat namun perlu peningkatan mengidentifikasi isi puisi.</v>
      </c>
      <c r="K11" s="36">
        <f t="shared" ref="K11:K50" si="4">IF((COUNTA(AF11:AO11)&gt;0),AVERAGE(AF11:AO11),"")</f>
        <v>87.5</v>
      </c>
      <c r="L11" s="28" t="str">
        <f t="shared" ref="L11:L50" si="5">IF(AND(ISNUMBER(K11),K11&gt;=1), IF(K11&lt;=$FD$27,$FE$27,IF(K11&lt;=$FD$28,$FE$28,IF(K11&lt;=$FD$29,$FE$29,IF(K11&lt;=$FD$30,$FE$30,)))), "")</f>
        <v>A</v>
      </c>
      <c r="M11" s="28">
        <f t="shared" ref="M11:M50" si="6">IF((COUNTA(AF11:AO11)&gt;0),AVERAGE(AF11:AO11),"")</f>
        <v>87.5</v>
      </c>
      <c r="N11" s="28" t="str">
        <f t="shared" ref="N11:N50" si="7">IF(AND(ISNUMBER(M11),M11&gt;=1), IF(M11&lt;=$FD$27,$FE$27,IF(M11&lt;=$FD$28,$FE$28,IF(M11&lt;=$FD$29,$FE$29,IF(M11&lt;=$FD$30,$FE$30,)))), "")</f>
        <v>A</v>
      </c>
      <c r="O11" s="38">
        <v>2</v>
      </c>
      <c r="P11" s="28" t="str">
        <f t="shared" ref="P11:P50" si="8">IF(O11=$FG$13,$FI$13,IF(O11=$FG$15,$FI$15,IF(O11=$FG$17,$FI$17,IF(O11=$FG$19,$FI$19,IF(O11=$FG$21,$FI$21,IF(O11=$FG$23,$FI$23,IF(O11=$FG$25,$FI$25,IF(O11=$FG$27,$FI$27,IF(O11=$FG$29,$FI$29,IF(O11=$FG$31,$FI$31,""))))))))))</f>
        <v>Terampil mengungkapkan kembali  hal-hal yang dapat diteladani dari tokoh yang terdapat dalam teks biografi.</v>
      </c>
      <c r="Q11" s="40" t="s">
        <v>9</v>
      </c>
      <c r="R11" s="40" t="s">
        <v>8</v>
      </c>
      <c r="S11" s="18"/>
      <c r="T11" s="1">
        <v>83</v>
      </c>
      <c r="U11" s="1">
        <v>79</v>
      </c>
      <c r="V11" s="1">
        <v>95</v>
      </c>
      <c r="W11" s="1">
        <v>90</v>
      </c>
      <c r="X11" s="1"/>
      <c r="Y11" s="1"/>
      <c r="Z11" s="1"/>
      <c r="AA11" s="1"/>
      <c r="AB11" s="1"/>
      <c r="AC11" s="1"/>
      <c r="AD11" s="1"/>
      <c r="AE11" s="18"/>
      <c r="AF11" s="1">
        <v>85</v>
      </c>
      <c r="AG11" s="1">
        <v>90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65634</v>
      </c>
      <c r="C12" s="19" t="s">
        <v>117</v>
      </c>
      <c r="D12" s="18"/>
      <c r="E12" s="36">
        <f t="shared" si="0"/>
        <v>83</v>
      </c>
      <c r="F12" s="28" t="str">
        <f t="shared" si="1"/>
        <v>B</v>
      </c>
      <c r="G12" s="28">
        <f>IF((COUNTA(T12:AC12)&gt;0),(ROUND((AVERAGE(T12:AD12)),0)),"")</f>
        <v>83</v>
      </c>
      <c r="H12" s="28" t="str">
        <f t="shared" si="2"/>
        <v>B</v>
      </c>
      <c r="I12" s="38">
        <v>3</v>
      </c>
      <c r="J12" s="28" t="str">
        <f t="shared" si="3"/>
        <v>Memiliki kemampuan menganalisis isi dan struktur teks negosiasi, menganalisis aspek makna kebahasaan dalam teks biografi, dan analisis isi debat namun perlu peningkatan mengidentifikasi isi puisi.</v>
      </c>
      <c r="K12" s="36">
        <f t="shared" si="4"/>
        <v>83.5</v>
      </c>
      <c r="L12" s="28" t="str">
        <f t="shared" si="5"/>
        <v>B</v>
      </c>
      <c r="M12" s="28">
        <f t="shared" si="6"/>
        <v>83.5</v>
      </c>
      <c r="N12" s="28" t="str">
        <f t="shared" si="7"/>
        <v>B</v>
      </c>
      <c r="O12" s="38">
        <v>2</v>
      </c>
      <c r="P12" s="28" t="str">
        <f t="shared" si="8"/>
        <v>Terampil mengungkapkan kembali  hal-hal yang dapat diteladani dari tokoh yang terdapat dalam teks biografi.</v>
      </c>
      <c r="Q12" s="40" t="s">
        <v>9</v>
      </c>
      <c r="R12" s="40" t="s">
        <v>8</v>
      </c>
      <c r="S12" s="18"/>
      <c r="T12" s="1">
        <v>80</v>
      </c>
      <c r="U12" s="1">
        <v>79</v>
      </c>
      <c r="V12" s="1">
        <v>90</v>
      </c>
      <c r="W12" s="1">
        <v>83</v>
      </c>
      <c r="X12" s="1"/>
      <c r="Y12" s="1"/>
      <c r="Z12" s="1"/>
      <c r="AA12" s="1"/>
      <c r="AB12" s="1"/>
      <c r="AC12" s="1"/>
      <c r="AD12" s="1"/>
      <c r="AE12" s="18"/>
      <c r="AF12" s="1">
        <v>87</v>
      </c>
      <c r="AG12" s="1">
        <v>80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65649</v>
      </c>
      <c r="C13" s="19" t="s">
        <v>118</v>
      </c>
      <c r="D13" s="18"/>
      <c r="E13" s="36">
        <f t="shared" si="0"/>
        <v>82</v>
      </c>
      <c r="F13" s="28" t="str">
        <f t="shared" si="1"/>
        <v>B</v>
      </c>
      <c r="G13" s="28">
        <f>IF((COUNTA(T12:AC12)&gt;0),(ROUND((AVERAGE(T13:AD13)),0)),"")</f>
        <v>82</v>
      </c>
      <c r="H13" s="28" t="str">
        <f t="shared" si="2"/>
        <v>B</v>
      </c>
      <c r="I13" s="38">
        <v>3</v>
      </c>
      <c r="J13" s="28" t="str">
        <f t="shared" si="3"/>
        <v>Memiliki kemampuan menganalisis isi dan struktur teks negosiasi, menganalisis aspek makna kebahasaan dalam teks biografi, dan analisis isi debat namun perlu peningkatan mengidentifikasi isi puisi.</v>
      </c>
      <c r="K13" s="36">
        <f t="shared" si="4"/>
        <v>87.5</v>
      </c>
      <c r="L13" s="28" t="str">
        <f t="shared" si="5"/>
        <v>A</v>
      </c>
      <c r="M13" s="28">
        <f t="shared" si="6"/>
        <v>87.5</v>
      </c>
      <c r="N13" s="28" t="str">
        <f t="shared" si="7"/>
        <v>A</v>
      </c>
      <c r="O13" s="38">
        <v>2</v>
      </c>
      <c r="P13" s="28" t="str">
        <f t="shared" si="8"/>
        <v>Terampil mengungkapkan kembali  hal-hal yang dapat diteladani dari tokoh yang terdapat dalam teks biografi.</v>
      </c>
      <c r="Q13" s="40" t="s">
        <v>9</v>
      </c>
      <c r="R13" s="40" t="s">
        <v>9</v>
      </c>
      <c r="S13" s="18"/>
      <c r="T13" s="1">
        <v>78</v>
      </c>
      <c r="U13" s="1">
        <v>78</v>
      </c>
      <c r="V13" s="1">
        <v>85</v>
      </c>
      <c r="W13" s="1">
        <v>86</v>
      </c>
      <c r="X13" s="1"/>
      <c r="Y13" s="1"/>
      <c r="Z13" s="1"/>
      <c r="AA13" s="1"/>
      <c r="AB13" s="1"/>
      <c r="AC13" s="1"/>
      <c r="AD13" s="1"/>
      <c r="AE13" s="18"/>
      <c r="AF13" s="1">
        <v>90</v>
      </c>
      <c r="AG13" s="1">
        <v>85</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188</v>
      </c>
      <c r="FI13" s="77" t="s">
        <v>192</v>
      </c>
      <c r="FJ13" s="78">
        <v>17281</v>
      </c>
      <c r="FK13" s="78">
        <v>17291</v>
      </c>
    </row>
    <row r="14" spans="1:167" x14ac:dyDescent="0.25">
      <c r="A14" s="19">
        <v>4</v>
      </c>
      <c r="B14" s="19">
        <v>65666</v>
      </c>
      <c r="C14" s="19" t="s">
        <v>119</v>
      </c>
      <c r="D14" s="18"/>
      <c r="E14" s="36">
        <f t="shared" si="0"/>
        <v>86</v>
      </c>
      <c r="F14" s="28" t="str">
        <f t="shared" si="1"/>
        <v>A</v>
      </c>
      <c r="G14" s="28">
        <f>IF((COUNTA(T12:AC12)&gt;0),(ROUND((AVERAGE(T14:AD14)),0)),"")</f>
        <v>86</v>
      </c>
      <c r="H14" s="28" t="str">
        <f t="shared" si="2"/>
        <v>A</v>
      </c>
      <c r="I14" s="38">
        <v>3</v>
      </c>
      <c r="J14" s="28" t="str">
        <f t="shared" si="3"/>
        <v>Memiliki kemampuan menganalisis isi dan struktur teks negosiasi, menganalisis aspek makna kebahasaan dalam teks biografi, dan analisis isi debat namun perlu peningkatan mengidentifikasi isi puisi.</v>
      </c>
      <c r="K14" s="36">
        <f t="shared" si="4"/>
        <v>90</v>
      </c>
      <c r="L14" s="28" t="str">
        <f t="shared" si="5"/>
        <v>A</v>
      </c>
      <c r="M14" s="28">
        <f t="shared" si="6"/>
        <v>90</v>
      </c>
      <c r="N14" s="28" t="str">
        <f t="shared" si="7"/>
        <v>A</v>
      </c>
      <c r="O14" s="38">
        <v>2</v>
      </c>
      <c r="P14" s="28" t="str">
        <f t="shared" si="8"/>
        <v>Terampil mengungkapkan kembali  hal-hal yang dapat diteladani dari tokoh yang terdapat dalam teks biografi.</v>
      </c>
      <c r="Q14" s="40" t="s">
        <v>9</v>
      </c>
      <c r="R14" s="40" t="s">
        <v>8</v>
      </c>
      <c r="S14" s="18"/>
      <c r="T14" s="1">
        <v>81</v>
      </c>
      <c r="U14" s="1">
        <v>80</v>
      </c>
      <c r="V14" s="1">
        <v>86</v>
      </c>
      <c r="W14" s="1">
        <v>95</v>
      </c>
      <c r="X14" s="1"/>
      <c r="Y14" s="1"/>
      <c r="Z14" s="1"/>
      <c r="AA14" s="1"/>
      <c r="AB14" s="1"/>
      <c r="AC14" s="1"/>
      <c r="AD14" s="1"/>
      <c r="AE14" s="18"/>
      <c r="AF14" s="1">
        <v>95</v>
      </c>
      <c r="AG14" s="1">
        <v>85</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65682</v>
      </c>
      <c r="C15" s="19" t="s">
        <v>120</v>
      </c>
      <c r="D15" s="18"/>
      <c r="E15" s="36">
        <f t="shared" si="0"/>
        <v>87</v>
      </c>
      <c r="F15" s="28" t="str">
        <f t="shared" si="1"/>
        <v>A</v>
      </c>
      <c r="G15" s="28">
        <f>IF((COUNTA(T12:AC12)&gt;0),(ROUND((AVERAGE(T15:AD15)),0)),"")</f>
        <v>87</v>
      </c>
      <c r="H15" s="28" t="str">
        <f t="shared" si="2"/>
        <v>A</v>
      </c>
      <c r="I15" s="38">
        <v>3</v>
      </c>
      <c r="J15" s="28" t="str">
        <f t="shared" si="3"/>
        <v>Memiliki kemampuan menganalisis isi dan struktur teks negosiasi, menganalisis aspek makna kebahasaan dalam teks biografi, dan analisis isi debat namun perlu peningkatan mengidentifikasi isi puisi.</v>
      </c>
      <c r="K15" s="36">
        <f t="shared" si="4"/>
        <v>80</v>
      </c>
      <c r="L15" s="28" t="str">
        <f t="shared" si="5"/>
        <v>B</v>
      </c>
      <c r="M15" s="28">
        <f t="shared" si="6"/>
        <v>80</v>
      </c>
      <c r="N15" s="28" t="str">
        <f t="shared" si="7"/>
        <v>B</v>
      </c>
      <c r="O15" s="38">
        <v>2</v>
      </c>
      <c r="P15" s="28" t="str">
        <f t="shared" si="8"/>
        <v>Terampil mengungkapkan kembali  hal-hal yang dapat diteladani dari tokoh yang terdapat dalam teks biografi.</v>
      </c>
      <c r="Q15" s="40" t="s">
        <v>9</v>
      </c>
      <c r="R15" s="40" t="s">
        <v>9</v>
      </c>
      <c r="S15" s="18"/>
      <c r="T15" s="1">
        <v>79</v>
      </c>
      <c r="U15" s="1">
        <v>80</v>
      </c>
      <c r="V15" s="1">
        <v>90</v>
      </c>
      <c r="W15" s="1">
        <v>98</v>
      </c>
      <c r="X15" s="1"/>
      <c r="Y15" s="1"/>
      <c r="Z15" s="1"/>
      <c r="AA15" s="1"/>
      <c r="AB15" s="1"/>
      <c r="AC15" s="1"/>
      <c r="AD15" s="1"/>
      <c r="AE15" s="18"/>
      <c r="AF15" s="1">
        <v>80</v>
      </c>
      <c r="AG15" s="1">
        <v>80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189</v>
      </c>
      <c r="FI15" s="77" t="s">
        <v>193</v>
      </c>
      <c r="FJ15" s="78">
        <v>17282</v>
      </c>
      <c r="FK15" s="78">
        <v>17292</v>
      </c>
    </row>
    <row r="16" spans="1:167" x14ac:dyDescent="0.25">
      <c r="A16" s="19">
        <v>6</v>
      </c>
      <c r="B16" s="19">
        <v>65698</v>
      </c>
      <c r="C16" s="19" t="s">
        <v>121</v>
      </c>
      <c r="D16" s="18"/>
      <c r="E16" s="36">
        <f t="shared" si="0"/>
        <v>83</v>
      </c>
      <c r="F16" s="28" t="str">
        <f t="shared" si="1"/>
        <v>B</v>
      </c>
      <c r="G16" s="28">
        <f>IF((COUNTA(T12:AC12)&gt;0),(ROUND((AVERAGE(T16:AD16)),0)),"")</f>
        <v>83</v>
      </c>
      <c r="H16" s="28" t="str">
        <f t="shared" si="2"/>
        <v>B</v>
      </c>
      <c r="I16" s="38">
        <v>3</v>
      </c>
      <c r="J16" s="28" t="str">
        <f t="shared" si="3"/>
        <v>Memiliki kemampuan menganalisis isi dan struktur teks negosiasi, menganalisis aspek makna kebahasaan dalam teks biografi, dan analisis isi debat namun perlu peningkatan mengidentifikasi isi puisi.</v>
      </c>
      <c r="K16" s="36">
        <f t="shared" si="4"/>
        <v>82</v>
      </c>
      <c r="L16" s="28" t="str">
        <f t="shared" si="5"/>
        <v>B</v>
      </c>
      <c r="M16" s="28">
        <f t="shared" si="6"/>
        <v>82</v>
      </c>
      <c r="N16" s="28" t="str">
        <f t="shared" si="7"/>
        <v>B</v>
      </c>
      <c r="O16" s="38">
        <v>2</v>
      </c>
      <c r="P16" s="28" t="str">
        <f t="shared" si="8"/>
        <v>Terampil mengungkapkan kembali  hal-hal yang dapat diteladani dari tokoh yang terdapat dalam teks biografi.</v>
      </c>
      <c r="Q16" s="40" t="s">
        <v>9</v>
      </c>
      <c r="R16" s="40" t="s">
        <v>9</v>
      </c>
      <c r="S16" s="18"/>
      <c r="T16" s="1">
        <v>79</v>
      </c>
      <c r="U16" s="1">
        <v>76</v>
      </c>
      <c r="V16" s="1">
        <v>95</v>
      </c>
      <c r="W16" s="1">
        <v>80</v>
      </c>
      <c r="X16" s="1"/>
      <c r="Y16" s="1"/>
      <c r="Z16" s="1"/>
      <c r="AA16" s="1"/>
      <c r="AB16" s="1"/>
      <c r="AC16" s="1"/>
      <c r="AD16" s="1"/>
      <c r="AE16" s="18"/>
      <c r="AF16" s="1">
        <v>84</v>
      </c>
      <c r="AG16" s="1">
        <v>80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65714</v>
      </c>
      <c r="C17" s="19" t="s">
        <v>122</v>
      </c>
      <c r="D17" s="18"/>
      <c r="E17" s="36">
        <f t="shared" si="0"/>
        <v>85</v>
      </c>
      <c r="F17" s="28" t="str">
        <f t="shared" si="1"/>
        <v>A</v>
      </c>
      <c r="G17" s="28">
        <f>IF((COUNTA(T12:AC12)&gt;0),(ROUND((AVERAGE(T17:AD17)),0)),"")</f>
        <v>85</v>
      </c>
      <c r="H17" s="28" t="str">
        <f t="shared" si="2"/>
        <v>A</v>
      </c>
      <c r="I17" s="38">
        <v>3</v>
      </c>
      <c r="J17" s="28" t="str">
        <f t="shared" si="3"/>
        <v>Memiliki kemampuan menganalisis isi dan struktur teks negosiasi, menganalisis aspek makna kebahasaan dalam teks biografi, dan analisis isi debat namun perlu peningkatan mengidentifikasi isi puisi.</v>
      </c>
      <c r="K17" s="36">
        <f t="shared" si="4"/>
        <v>82.5</v>
      </c>
      <c r="L17" s="28" t="str">
        <f t="shared" si="5"/>
        <v>B</v>
      </c>
      <c r="M17" s="28">
        <f t="shared" si="6"/>
        <v>82.5</v>
      </c>
      <c r="N17" s="28" t="str">
        <f t="shared" si="7"/>
        <v>B</v>
      </c>
      <c r="O17" s="38">
        <v>2</v>
      </c>
      <c r="P17" s="28" t="str">
        <f t="shared" si="8"/>
        <v>Terampil mengungkapkan kembali  hal-hal yang dapat diteladani dari tokoh yang terdapat dalam teks biografi.</v>
      </c>
      <c r="Q17" s="40" t="s">
        <v>9</v>
      </c>
      <c r="R17" s="40" t="s">
        <v>8</v>
      </c>
      <c r="S17" s="18"/>
      <c r="T17" s="1">
        <v>82</v>
      </c>
      <c r="U17" s="1">
        <v>79</v>
      </c>
      <c r="V17" s="1">
        <v>96</v>
      </c>
      <c r="W17" s="1">
        <v>84</v>
      </c>
      <c r="X17" s="1"/>
      <c r="Y17" s="1"/>
      <c r="Z17" s="1"/>
      <c r="AA17" s="1"/>
      <c r="AB17" s="1"/>
      <c r="AC17" s="1"/>
      <c r="AD17" s="1"/>
      <c r="AE17" s="18"/>
      <c r="AF17" s="1">
        <v>80</v>
      </c>
      <c r="AG17" s="1">
        <v>85</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190</v>
      </c>
      <c r="FI17" s="77" t="s">
        <v>194</v>
      </c>
      <c r="FJ17" s="78">
        <v>17283</v>
      </c>
      <c r="FK17" s="78">
        <v>17293</v>
      </c>
    </row>
    <row r="18" spans="1:167" x14ac:dyDescent="0.25">
      <c r="A18" s="19">
        <v>8</v>
      </c>
      <c r="B18" s="19">
        <v>65729</v>
      </c>
      <c r="C18" s="19" t="s">
        <v>123</v>
      </c>
      <c r="D18" s="18"/>
      <c r="E18" s="36">
        <f t="shared" si="0"/>
        <v>85</v>
      </c>
      <c r="F18" s="28" t="str">
        <f t="shared" si="1"/>
        <v>A</v>
      </c>
      <c r="G18" s="28">
        <f>IF((COUNTA(T12:AC12)&gt;0),(ROUND((AVERAGE(T18:AD18)),0)),"")</f>
        <v>85</v>
      </c>
      <c r="H18" s="28" t="str">
        <f t="shared" si="2"/>
        <v>A</v>
      </c>
      <c r="I18" s="38">
        <v>3</v>
      </c>
      <c r="J18" s="28" t="str">
        <f t="shared" si="3"/>
        <v>Memiliki kemampuan menganalisis isi dan struktur teks negosiasi, menganalisis aspek makna kebahasaan dalam teks biografi, dan analisis isi debat namun perlu peningkatan mengidentifikasi isi puisi.</v>
      </c>
      <c r="K18" s="36">
        <f t="shared" si="4"/>
        <v>82</v>
      </c>
      <c r="L18" s="28" t="str">
        <f t="shared" si="5"/>
        <v>B</v>
      </c>
      <c r="M18" s="28">
        <f t="shared" si="6"/>
        <v>82</v>
      </c>
      <c r="N18" s="28" t="str">
        <f t="shared" si="7"/>
        <v>B</v>
      </c>
      <c r="O18" s="38">
        <v>2</v>
      </c>
      <c r="P18" s="28" t="str">
        <f t="shared" si="8"/>
        <v>Terampil mengungkapkan kembali  hal-hal yang dapat diteladani dari tokoh yang terdapat dalam teks biografi.</v>
      </c>
      <c r="Q18" s="40" t="s">
        <v>9</v>
      </c>
      <c r="R18" s="40" t="s">
        <v>9</v>
      </c>
      <c r="S18" s="18"/>
      <c r="T18" s="1">
        <v>82</v>
      </c>
      <c r="U18" s="1">
        <v>79</v>
      </c>
      <c r="V18" s="1">
        <v>90</v>
      </c>
      <c r="W18" s="1">
        <v>87</v>
      </c>
      <c r="X18" s="1"/>
      <c r="Y18" s="1"/>
      <c r="Z18" s="1"/>
      <c r="AA18" s="1"/>
      <c r="AB18" s="1"/>
      <c r="AC18" s="1"/>
      <c r="AD18" s="1"/>
      <c r="AE18" s="18"/>
      <c r="AF18" s="1">
        <v>84</v>
      </c>
      <c r="AG18" s="1">
        <v>80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65746</v>
      </c>
      <c r="C19" s="19" t="s">
        <v>124</v>
      </c>
      <c r="D19" s="18"/>
      <c r="E19" s="36">
        <f t="shared" si="0"/>
        <v>86</v>
      </c>
      <c r="F19" s="28" t="str">
        <f t="shared" si="1"/>
        <v>A</v>
      </c>
      <c r="G19" s="28">
        <f>IF((COUNTA(T12:AC12)&gt;0),(ROUND((AVERAGE(T19:AD19)),0)),"")</f>
        <v>86</v>
      </c>
      <c r="H19" s="28" t="str">
        <f t="shared" si="2"/>
        <v>A</v>
      </c>
      <c r="I19" s="38">
        <v>3</v>
      </c>
      <c r="J19" s="28" t="str">
        <f t="shared" si="3"/>
        <v>Memiliki kemampuan menganalisis isi dan struktur teks negosiasi, menganalisis aspek makna kebahasaan dalam teks biografi, dan analisis isi debat namun perlu peningkatan mengidentifikasi isi puisi.</v>
      </c>
      <c r="K19" s="36">
        <f t="shared" si="4"/>
        <v>87</v>
      </c>
      <c r="L19" s="28" t="str">
        <f t="shared" si="5"/>
        <v>A</v>
      </c>
      <c r="M19" s="28">
        <f t="shared" si="6"/>
        <v>87</v>
      </c>
      <c r="N19" s="28" t="str">
        <f t="shared" si="7"/>
        <v>A</v>
      </c>
      <c r="O19" s="38">
        <v>2</v>
      </c>
      <c r="P19" s="28" t="str">
        <f t="shared" si="8"/>
        <v>Terampil mengungkapkan kembali  hal-hal yang dapat diteladani dari tokoh yang terdapat dalam teks biografi.</v>
      </c>
      <c r="Q19" s="40" t="s">
        <v>9</v>
      </c>
      <c r="R19" s="40" t="s">
        <v>8</v>
      </c>
      <c r="S19" s="18"/>
      <c r="T19" s="1">
        <v>81</v>
      </c>
      <c r="U19" s="1">
        <v>79</v>
      </c>
      <c r="V19" s="1">
        <v>87</v>
      </c>
      <c r="W19" s="1">
        <v>96</v>
      </c>
      <c r="X19" s="1"/>
      <c r="Y19" s="1"/>
      <c r="Z19" s="1"/>
      <c r="AA19" s="1"/>
      <c r="AB19" s="1"/>
      <c r="AC19" s="1"/>
      <c r="AD19" s="1"/>
      <c r="AE19" s="18"/>
      <c r="AF19" s="1">
        <v>90</v>
      </c>
      <c r="AG19" s="1">
        <v>84</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191</v>
      </c>
      <c r="FI19" s="77" t="s">
        <v>195</v>
      </c>
      <c r="FJ19" s="78">
        <v>17284</v>
      </c>
      <c r="FK19" s="78">
        <v>17294</v>
      </c>
    </row>
    <row r="20" spans="1:167" x14ac:dyDescent="0.25">
      <c r="A20" s="19">
        <v>10</v>
      </c>
      <c r="B20" s="19">
        <v>65762</v>
      </c>
      <c r="C20" s="19" t="s">
        <v>125</v>
      </c>
      <c r="D20" s="18"/>
      <c r="E20" s="36">
        <f t="shared" si="0"/>
        <v>84</v>
      </c>
      <c r="F20" s="28" t="str">
        <f t="shared" si="1"/>
        <v>B</v>
      </c>
      <c r="G20" s="28">
        <f>IF((COUNTA(T12:AC12)&gt;0),(ROUND((AVERAGE(T20:AD20)),0)),"")</f>
        <v>84</v>
      </c>
      <c r="H20" s="28" t="str">
        <f t="shared" si="2"/>
        <v>B</v>
      </c>
      <c r="I20" s="38">
        <v>3</v>
      </c>
      <c r="J20" s="28" t="str">
        <f t="shared" si="3"/>
        <v>Memiliki kemampuan menganalisis isi dan struktur teks negosiasi, menganalisis aspek makna kebahasaan dalam teks biografi, dan analisis isi debat namun perlu peningkatan mengidentifikasi isi puisi.</v>
      </c>
      <c r="K20" s="36">
        <f t="shared" si="4"/>
        <v>88</v>
      </c>
      <c r="L20" s="28" t="str">
        <f t="shared" si="5"/>
        <v>A</v>
      </c>
      <c r="M20" s="28">
        <f t="shared" si="6"/>
        <v>88</v>
      </c>
      <c r="N20" s="28" t="str">
        <f t="shared" si="7"/>
        <v>A</v>
      </c>
      <c r="O20" s="38">
        <v>2</v>
      </c>
      <c r="P20" s="28" t="str">
        <f t="shared" si="8"/>
        <v>Terampil mengungkapkan kembali  hal-hal yang dapat diteladani dari tokoh yang terdapat dalam teks biografi.</v>
      </c>
      <c r="Q20" s="40" t="s">
        <v>9</v>
      </c>
      <c r="R20" s="40" t="s">
        <v>8</v>
      </c>
      <c r="S20" s="18"/>
      <c r="T20" s="1">
        <v>80</v>
      </c>
      <c r="U20" s="1">
        <v>80</v>
      </c>
      <c r="V20" s="1">
        <v>90</v>
      </c>
      <c r="W20" s="1">
        <v>85</v>
      </c>
      <c r="X20" s="1"/>
      <c r="Y20" s="1"/>
      <c r="Z20" s="1"/>
      <c r="AA20" s="1"/>
      <c r="AB20" s="1"/>
      <c r="AC20" s="1"/>
      <c r="AD20" s="1"/>
      <c r="AE20" s="18"/>
      <c r="AF20" s="1">
        <v>96</v>
      </c>
      <c r="AG20" s="1">
        <v>80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65777</v>
      </c>
      <c r="C21" s="19" t="s">
        <v>126</v>
      </c>
      <c r="D21" s="18"/>
      <c r="E21" s="36">
        <f t="shared" si="0"/>
        <v>82</v>
      </c>
      <c r="F21" s="28" t="str">
        <f t="shared" si="1"/>
        <v>B</v>
      </c>
      <c r="G21" s="28">
        <f>IF((COUNTA(T12:AC12)&gt;0),(ROUND((AVERAGE(T21:AD21)),0)),"")</f>
        <v>82</v>
      </c>
      <c r="H21" s="28" t="str">
        <f t="shared" si="2"/>
        <v>B</v>
      </c>
      <c r="I21" s="38">
        <v>3</v>
      </c>
      <c r="J21" s="28" t="str">
        <f t="shared" si="3"/>
        <v>Memiliki kemampuan menganalisis isi dan struktur teks negosiasi, menganalisis aspek makna kebahasaan dalam teks biografi, dan analisis isi debat namun perlu peningkatan mengidentifikasi isi puisi.</v>
      </c>
      <c r="K21" s="36">
        <f t="shared" si="4"/>
        <v>84</v>
      </c>
      <c r="L21" s="28" t="str">
        <f t="shared" si="5"/>
        <v>B</v>
      </c>
      <c r="M21" s="28">
        <f t="shared" si="6"/>
        <v>84</v>
      </c>
      <c r="N21" s="28" t="str">
        <f t="shared" si="7"/>
        <v>B</v>
      </c>
      <c r="O21" s="38">
        <v>2</v>
      </c>
      <c r="P21" s="28" t="str">
        <f t="shared" si="8"/>
        <v>Terampil mengungkapkan kembali  hal-hal yang dapat diteladani dari tokoh yang terdapat dalam teks biografi.</v>
      </c>
      <c r="Q21" s="40" t="s">
        <v>9</v>
      </c>
      <c r="R21" s="40" t="s">
        <v>8</v>
      </c>
      <c r="S21" s="18"/>
      <c r="T21" s="1">
        <v>79</v>
      </c>
      <c r="U21" s="1">
        <v>79</v>
      </c>
      <c r="V21" s="1">
        <v>84</v>
      </c>
      <c r="W21" s="1">
        <v>87</v>
      </c>
      <c r="X21" s="1"/>
      <c r="Y21" s="1"/>
      <c r="Z21" s="1"/>
      <c r="AA21" s="1"/>
      <c r="AB21" s="1"/>
      <c r="AC21" s="1"/>
      <c r="AD21" s="1"/>
      <c r="AE21" s="18"/>
      <c r="AF21" s="1">
        <v>83</v>
      </c>
      <c r="AG21" s="1">
        <v>85</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17285</v>
      </c>
      <c r="FK21" s="78">
        <v>17295</v>
      </c>
    </row>
    <row r="22" spans="1:167" x14ac:dyDescent="0.25">
      <c r="A22" s="19">
        <v>12</v>
      </c>
      <c r="B22" s="19">
        <v>65794</v>
      </c>
      <c r="C22" s="19" t="s">
        <v>127</v>
      </c>
      <c r="D22" s="18"/>
      <c r="E22" s="36">
        <f t="shared" si="0"/>
        <v>81</v>
      </c>
      <c r="F22" s="28" t="str">
        <f t="shared" si="1"/>
        <v>B</v>
      </c>
      <c r="G22" s="28">
        <f>IF((COUNTA(T12:AC12)&gt;0),(ROUND((AVERAGE(T22:AD22)),0)),"")</f>
        <v>81</v>
      </c>
      <c r="H22" s="28" t="str">
        <f t="shared" si="2"/>
        <v>B</v>
      </c>
      <c r="I22" s="38">
        <v>3</v>
      </c>
      <c r="J22" s="28" t="str">
        <f t="shared" si="3"/>
        <v>Memiliki kemampuan menganalisis isi dan struktur teks negosiasi, menganalisis aspek makna kebahasaan dalam teks biografi, dan analisis isi debat namun perlu peningkatan mengidentifikasi isi puisi.</v>
      </c>
      <c r="K22" s="36">
        <f t="shared" si="4"/>
        <v>82.5</v>
      </c>
      <c r="L22" s="28" t="str">
        <f t="shared" si="5"/>
        <v>B</v>
      </c>
      <c r="M22" s="28">
        <f t="shared" si="6"/>
        <v>82.5</v>
      </c>
      <c r="N22" s="28" t="str">
        <f t="shared" si="7"/>
        <v>B</v>
      </c>
      <c r="O22" s="38">
        <v>2</v>
      </c>
      <c r="P22" s="28" t="str">
        <f t="shared" si="8"/>
        <v>Terampil mengungkapkan kembali  hal-hal yang dapat diteladani dari tokoh yang terdapat dalam teks biografi.</v>
      </c>
      <c r="Q22" s="40" t="s">
        <v>9</v>
      </c>
      <c r="R22" s="40" t="s">
        <v>8</v>
      </c>
      <c r="S22" s="18"/>
      <c r="T22" s="1">
        <v>78</v>
      </c>
      <c r="U22" s="1">
        <v>76</v>
      </c>
      <c r="V22" s="1">
        <v>90</v>
      </c>
      <c r="W22" s="1">
        <v>80</v>
      </c>
      <c r="X22" s="1"/>
      <c r="Y22" s="1"/>
      <c r="Z22" s="1"/>
      <c r="AA22" s="1"/>
      <c r="AB22" s="1"/>
      <c r="AC22" s="1"/>
      <c r="AD22" s="1"/>
      <c r="AE22" s="18"/>
      <c r="AF22" s="1">
        <v>80</v>
      </c>
      <c r="AG22" s="1">
        <v>85</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65810</v>
      </c>
      <c r="C23" s="19" t="s">
        <v>128</v>
      </c>
      <c r="D23" s="18"/>
      <c r="E23" s="36">
        <f t="shared" si="0"/>
        <v>85</v>
      </c>
      <c r="F23" s="28" t="str">
        <f t="shared" si="1"/>
        <v>A</v>
      </c>
      <c r="G23" s="28">
        <f>IF((COUNTA(T12:AC12)&gt;0),(ROUND((AVERAGE(T23:AD23)),0)),"")</f>
        <v>85</v>
      </c>
      <c r="H23" s="28" t="str">
        <f t="shared" si="2"/>
        <v>A</v>
      </c>
      <c r="I23" s="38">
        <v>3</v>
      </c>
      <c r="J23" s="28" t="str">
        <f t="shared" si="3"/>
        <v>Memiliki kemampuan menganalisis isi dan struktur teks negosiasi, menganalisis aspek makna kebahasaan dalam teks biografi, dan analisis isi debat namun perlu peningkatan mengidentifikasi isi puisi.</v>
      </c>
      <c r="K23" s="36">
        <f t="shared" si="4"/>
        <v>87.5</v>
      </c>
      <c r="L23" s="28" t="str">
        <f t="shared" si="5"/>
        <v>A</v>
      </c>
      <c r="M23" s="28">
        <f t="shared" si="6"/>
        <v>87.5</v>
      </c>
      <c r="N23" s="28" t="str">
        <f t="shared" si="7"/>
        <v>A</v>
      </c>
      <c r="O23" s="38">
        <v>2</v>
      </c>
      <c r="P23" s="28" t="str">
        <f t="shared" si="8"/>
        <v>Terampil mengungkapkan kembali  hal-hal yang dapat diteladani dari tokoh yang terdapat dalam teks biografi.</v>
      </c>
      <c r="Q23" s="40" t="s">
        <v>9</v>
      </c>
      <c r="R23" s="40" t="s">
        <v>8</v>
      </c>
      <c r="S23" s="18"/>
      <c r="T23" s="1">
        <v>81</v>
      </c>
      <c r="U23" s="1">
        <v>78</v>
      </c>
      <c r="V23" s="1">
        <v>95</v>
      </c>
      <c r="W23" s="1">
        <v>87</v>
      </c>
      <c r="X23" s="1"/>
      <c r="Y23" s="1"/>
      <c r="Z23" s="1"/>
      <c r="AA23" s="1"/>
      <c r="AB23" s="1"/>
      <c r="AC23" s="1"/>
      <c r="AD23" s="1"/>
      <c r="AE23" s="18"/>
      <c r="AF23" s="1">
        <v>85</v>
      </c>
      <c r="AG23" s="1">
        <v>90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17286</v>
      </c>
      <c r="FK23" s="78">
        <v>17296</v>
      </c>
    </row>
    <row r="24" spans="1:167" x14ac:dyDescent="0.25">
      <c r="A24" s="19">
        <v>14</v>
      </c>
      <c r="B24" s="19">
        <v>65826</v>
      </c>
      <c r="C24" s="19" t="s">
        <v>129</v>
      </c>
      <c r="D24" s="18"/>
      <c r="E24" s="36">
        <f t="shared" si="0"/>
        <v>84</v>
      </c>
      <c r="F24" s="28" t="str">
        <f t="shared" si="1"/>
        <v>B</v>
      </c>
      <c r="G24" s="28">
        <f>IF((COUNTA(T12:AC12)&gt;0),(ROUND((AVERAGE(T24:AD24)),0)),"")</f>
        <v>84</v>
      </c>
      <c r="H24" s="28" t="str">
        <f t="shared" si="2"/>
        <v>B</v>
      </c>
      <c r="I24" s="38">
        <v>3</v>
      </c>
      <c r="J24" s="28" t="str">
        <f t="shared" si="3"/>
        <v>Memiliki kemampuan menganalisis isi dan struktur teks negosiasi, menganalisis aspek makna kebahasaan dalam teks biografi, dan analisis isi debat namun perlu peningkatan mengidentifikasi isi puisi.</v>
      </c>
      <c r="K24" s="36">
        <f t="shared" si="4"/>
        <v>90</v>
      </c>
      <c r="L24" s="28" t="str">
        <f t="shared" si="5"/>
        <v>A</v>
      </c>
      <c r="M24" s="28">
        <f t="shared" si="6"/>
        <v>90</v>
      </c>
      <c r="N24" s="28" t="str">
        <f t="shared" si="7"/>
        <v>A</v>
      </c>
      <c r="O24" s="38">
        <v>2</v>
      </c>
      <c r="P24" s="28" t="str">
        <f t="shared" si="8"/>
        <v>Terampil mengungkapkan kembali  hal-hal yang dapat diteladani dari tokoh yang terdapat dalam teks biografi.</v>
      </c>
      <c r="Q24" s="40" t="s">
        <v>9</v>
      </c>
      <c r="R24" s="40" t="s">
        <v>9</v>
      </c>
      <c r="S24" s="18"/>
      <c r="T24" s="1">
        <v>79</v>
      </c>
      <c r="U24" s="1">
        <v>78</v>
      </c>
      <c r="V24" s="1">
        <v>94</v>
      </c>
      <c r="W24" s="1">
        <v>86</v>
      </c>
      <c r="X24" s="1"/>
      <c r="Y24" s="1"/>
      <c r="Z24" s="1"/>
      <c r="AA24" s="1"/>
      <c r="AB24" s="1"/>
      <c r="AC24" s="1"/>
      <c r="AD24" s="1"/>
      <c r="AE24" s="18"/>
      <c r="AF24" s="1">
        <v>85</v>
      </c>
      <c r="AG24" s="1">
        <v>95</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65841</v>
      </c>
      <c r="C25" s="19" t="s">
        <v>130</v>
      </c>
      <c r="D25" s="18"/>
      <c r="E25" s="36">
        <f t="shared" si="0"/>
        <v>83</v>
      </c>
      <c r="F25" s="28" t="str">
        <f t="shared" si="1"/>
        <v>B</v>
      </c>
      <c r="G25" s="28">
        <f>IF((COUNTA(T12:AC12)&gt;0),(ROUND((AVERAGE(T25:AD25)),0)),"")</f>
        <v>83</v>
      </c>
      <c r="H25" s="28" t="str">
        <f t="shared" si="2"/>
        <v>B</v>
      </c>
      <c r="I25" s="38">
        <v>3</v>
      </c>
      <c r="J25" s="28" t="str">
        <f t="shared" si="3"/>
        <v>Memiliki kemampuan menganalisis isi dan struktur teks negosiasi, menganalisis aspek makna kebahasaan dalam teks biografi, dan analisis isi debat namun perlu peningkatan mengidentifikasi isi puisi.</v>
      </c>
      <c r="K25" s="36">
        <f t="shared" si="4"/>
        <v>85</v>
      </c>
      <c r="L25" s="28" t="str">
        <f t="shared" si="5"/>
        <v>A</v>
      </c>
      <c r="M25" s="28">
        <f t="shared" si="6"/>
        <v>85</v>
      </c>
      <c r="N25" s="28" t="str">
        <f t="shared" si="7"/>
        <v>A</v>
      </c>
      <c r="O25" s="38">
        <v>2</v>
      </c>
      <c r="P25" s="28" t="str">
        <f t="shared" si="8"/>
        <v>Terampil mengungkapkan kembali  hal-hal yang dapat diteladani dari tokoh yang terdapat dalam teks biografi.</v>
      </c>
      <c r="Q25" s="40" t="s">
        <v>9</v>
      </c>
      <c r="R25" s="40" t="s">
        <v>8</v>
      </c>
      <c r="S25" s="18"/>
      <c r="T25" s="1">
        <v>79</v>
      </c>
      <c r="U25" s="1">
        <v>76</v>
      </c>
      <c r="V25" s="1">
        <v>90</v>
      </c>
      <c r="W25" s="1">
        <v>85</v>
      </c>
      <c r="X25" s="1"/>
      <c r="Y25" s="1"/>
      <c r="Z25" s="1"/>
      <c r="AA25" s="1"/>
      <c r="AB25" s="1"/>
      <c r="AC25" s="1"/>
      <c r="AD25" s="1"/>
      <c r="AE25" s="18"/>
      <c r="AF25" s="1">
        <v>90</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17287</v>
      </c>
      <c r="FK25" s="78">
        <v>17297</v>
      </c>
    </row>
    <row r="26" spans="1:167" x14ac:dyDescent="0.25">
      <c r="A26" s="19">
        <v>16</v>
      </c>
      <c r="B26" s="19">
        <v>65858</v>
      </c>
      <c r="C26" s="19" t="s">
        <v>131</v>
      </c>
      <c r="D26" s="18"/>
      <c r="E26" s="36">
        <f t="shared" si="0"/>
        <v>83</v>
      </c>
      <c r="F26" s="28" t="str">
        <f t="shared" si="1"/>
        <v>B</v>
      </c>
      <c r="G26" s="28">
        <f>IF((COUNTA(T12:AC12)&gt;0),(ROUND((AVERAGE(T26:AD26)),0)),"")</f>
        <v>83</v>
      </c>
      <c r="H26" s="28" t="str">
        <f t="shared" si="2"/>
        <v>B</v>
      </c>
      <c r="I26" s="38">
        <v>3</v>
      </c>
      <c r="J26" s="28" t="str">
        <f t="shared" si="3"/>
        <v>Memiliki kemampuan menganalisis isi dan struktur teks negosiasi, menganalisis aspek makna kebahasaan dalam teks biografi, dan analisis isi debat namun perlu peningkatan mengidentifikasi isi puisi.</v>
      </c>
      <c r="K26" s="36">
        <f t="shared" si="4"/>
        <v>80</v>
      </c>
      <c r="L26" s="28" t="str">
        <f t="shared" si="5"/>
        <v>B</v>
      </c>
      <c r="M26" s="28">
        <f t="shared" si="6"/>
        <v>80</v>
      </c>
      <c r="N26" s="28" t="str">
        <f t="shared" si="7"/>
        <v>B</v>
      </c>
      <c r="O26" s="38">
        <v>2</v>
      </c>
      <c r="P26" s="28" t="str">
        <f t="shared" si="8"/>
        <v>Terampil mengungkapkan kembali  hal-hal yang dapat diteladani dari tokoh yang terdapat dalam teks biografi.</v>
      </c>
      <c r="Q26" s="40" t="s">
        <v>9</v>
      </c>
      <c r="R26" s="40" t="s">
        <v>9</v>
      </c>
      <c r="S26" s="18"/>
      <c r="T26" s="1">
        <v>81</v>
      </c>
      <c r="U26" s="1">
        <v>78</v>
      </c>
      <c r="V26" s="1">
        <v>81</v>
      </c>
      <c r="W26" s="1">
        <v>90</v>
      </c>
      <c r="X26" s="1"/>
      <c r="Y26" s="1"/>
      <c r="Z26" s="1"/>
      <c r="AA26" s="1"/>
      <c r="AB26" s="1"/>
      <c r="AC26" s="1"/>
      <c r="AD26" s="1"/>
      <c r="AE26" s="18"/>
      <c r="AF26" s="1">
        <v>80</v>
      </c>
      <c r="AG26" s="1">
        <v>80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65874</v>
      </c>
      <c r="C27" s="19" t="s">
        <v>132</v>
      </c>
      <c r="D27" s="18"/>
      <c r="E27" s="36">
        <f t="shared" si="0"/>
        <v>82</v>
      </c>
      <c r="F27" s="28" t="str">
        <f t="shared" si="1"/>
        <v>B</v>
      </c>
      <c r="G27" s="28">
        <f>IF((COUNTA(T12:AC12)&gt;0),(ROUND((AVERAGE(T27:AD27)),0)),"")</f>
        <v>82</v>
      </c>
      <c r="H27" s="28" t="str">
        <f t="shared" si="2"/>
        <v>B</v>
      </c>
      <c r="I27" s="38">
        <v>3</v>
      </c>
      <c r="J27" s="28" t="str">
        <f t="shared" si="3"/>
        <v>Memiliki kemampuan menganalisis isi dan struktur teks negosiasi, menganalisis aspek makna kebahasaan dalam teks biografi, dan analisis isi debat namun perlu peningkatan mengidentifikasi isi puisi.</v>
      </c>
      <c r="K27" s="36">
        <f t="shared" si="4"/>
        <v>84.5</v>
      </c>
      <c r="L27" s="28" t="str">
        <f t="shared" si="5"/>
        <v>A</v>
      </c>
      <c r="M27" s="28">
        <f t="shared" si="6"/>
        <v>84.5</v>
      </c>
      <c r="N27" s="28" t="str">
        <f t="shared" si="7"/>
        <v>A</v>
      </c>
      <c r="O27" s="38">
        <v>2</v>
      </c>
      <c r="P27" s="28" t="str">
        <f t="shared" si="8"/>
        <v>Terampil mengungkapkan kembali  hal-hal yang dapat diteladani dari tokoh yang terdapat dalam teks biografi.</v>
      </c>
      <c r="Q27" s="40" t="s">
        <v>9</v>
      </c>
      <c r="R27" s="40" t="s">
        <v>9</v>
      </c>
      <c r="S27" s="18"/>
      <c r="T27" s="1">
        <v>80</v>
      </c>
      <c r="U27" s="1">
        <v>78</v>
      </c>
      <c r="V27" s="1">
        <v>84</v>
      </c>
      <c r="W27" s="1">
        <v>86</v>
      </c>
      <c r="X27" s="1"/>
      <c r="Y27" s="1"/>
      <c r="Z27" s="1"/>
      <c r="AA27" s="1"/>
      <c r="AB27" s="1"/>
      <c r="AC27" s="1"/>
      <c r="AD27" s="1"/>
      <c r="AE27" s="18"/>
      <c r="AF27" s="1">
        <v>85</v>
      </c>
      <c r="AG27" s="1">
        <v>84</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17288</v>
      </c>
      <c r="FK27" s="78">
        <v>17298</v>
      </c>
    </row>
    <row r="28" spans="1:167" x14ac:dyDescent="0.25">
      <c r="A28" s="19">
        <v>18</v>
      </c>
      <c r="B28" s="19">
        <v>65890</v>
      </c>
      <c r="C28" s="19" t="s">
        <v>133</v>
      </c>
      <c r="D28" s="18"/>
      <c r="E28" s="36">
        <f t="shared" si="0"/>
        <v>82</v>
      </c>
      <c r="F28" s="28" t="str">
        <f t="shared" si="1"/>
        <v>B</v>
      </c>
      <c r="G28" s="28">
        <f>IF((COUNTA(T12:AC12)&gt;0),(ROUND((AVERAGE(T28:AD28)),0)),"")</f>
        <v>82</v>
      </c>
      <c r="H28" s="28" t="str">
        <f t="shared" si="2"/>
        <v>B</v>
      </c>
      <c r="I28" s="38">
        <v>3</v>
      </c>
      <c r="J28" s="28" t="str">
        <f t="shared" si="3"/>
        <v>Memiliki kemampuan menganalisis isi dan struktur teks negosiasi, menganalisis aspek makna kebahasaan dalam teks biografi, dan analisis isi debat namun perlu peningkatan mengidentifikasi isi puisi.</v>
      </c>
      <c r="K28" s="36">
        <f t="shared" si="4"/>
        <v>84.5</v>
      </c>
      <c r="L28" s="28" t="str">
        <f t="shared" si="5"/>
        <v>A</v>
      </c>
      <c r="M28" s="28">
        <f t="shared" si="6"/>
        <v>84.5</v>
      </c>
      <c r="N28" s="28" t="str">
        <f t="shared" si="7"/>
        <v>A</v>
      </c>
      <c r="O28" s="38">
        <v>2</v>
      </c>
      <c r="P28" s="28" t="str">
        <f t="shared" si="8"/>
        <v>Terampil mengungkapkan kembali  hal-hal yang dapat diteladani dari tokoh yang terdapat dalam teks biografi.</v>
      </c>
      <c r="Q28" s="40" t="s">
        <v>9</v>
      </c>
      <c r="R28" s="40" t="s">
        <v>9</v>
      </c>
      <c r="S28" s="18"/>
      <c r="T28" s="1">
        <v>79</v>
      </c>
      <c r="U28" s="1">
        <v>79</v>
      </c>
      <c r="V28" s="1">
        <v>86</v>
      </c>
      <c r="W28" s="1">
        <v>85</v>
      </c>
      <c r="X28" s="1"/>
      <c r="Y28" s="1"/>
      <c r="Z28" s="1"/>
      <c r="AA28" s="1"/>
      <c r="AB28" s="1"/>
      <c r="AC28" s="1"/>
      <c r="AD28" s="1"/>
      <c r="AE28" s="18"/>
      <c r="AF28" s="1">
        <v>85</v>
      </c>
      <c r="AG28" s="1">
        <v>84</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65906</v>
      </c>
      <c r="C29" s="19" t="s">
        <v>134</v>
      </c>
      <c r="D29" s="18"/>
      <c r="E29" s="36">
        <f t="shared" si="0"/>
        <v>84</v>
      </c>
      <c r="F29" s="28" t="str">
        <f t="shared" si="1"/>
        <v>B</v>
      </c>
      <c r="G29" s="28">
        <f>IF((COUNTA(T12:AC12)&gt;0),(ROUND((AVERAGE(T29:AD29)),0)),"")</f>
        <v>84</v>
      </c>
      <c r="H29" s="28" t="str">
        <f t="shared" si="2"/>
        <v>B</v>
      </c>
      <c r="I29" s="38">
        <v>3</v>
      </c>
      <c r="J29" s="28" t="str">
        <f t="shared" si="3"/>
        <v>Memiliki kemampuan menganalisis isi dan struktur teks negosiasi, menganalisis aspek makna kebahasaan dalam teks biografi, dan analisis isi debat namun perlu peningkatan mengidentifikasi isi puisi.</v>
      </c>
      <c r="K29" s="36">
        <f t="shared" si="4"/>
        <v>83</v>
      </c>
      <c r="L29" s="28" t="str">
        <f t="shared" si="5"/>
        <v>B</v>
      </c>
      <c r="M29" s="28">
        <f t="shared" si="6"/>
        <v>83</v>
      </c>
      <c r="N29" s="28" t="str">
        <f t="shared" si="7"/>
        <v>B</v>
      </c>
      <c r="O29" s="38">
        <v>2</v>
      </c>
      <c r="P29" s="28" t="str">
        <f t="shared" si="8"/>
        <v>Terampil mengungkapkan kembali  hal-hal yang dapat diteladani dari tokoh yang terdapat dalam teks biografi.</v>
      </c>
      <c r="Q29" s="40" t="s">
        <v>9</v>
      </c>
      <c r="R29" s="40" t="s">
        <v>9</v>
      </c>
      <c r="S29" s="18"/>
      <c r="T29" s="1">
        <v>84</v>
      </c>
      <c r="U29" s="1">
        <v>78</v>
      </c>
      <c r="V29" s="1">
        <v>90</v>
      </c>
      <c r="W29" s="1">
        <v>85</v>
      </c>
      <c r="X29" s="1"/>
      <c r="Y29" s="1"/>
      <c r="Z29" s="1"/>
      <c r="AA29" s="1"/>
      <c r="AB29" s="1"/>
      <c r="AC29" s="1"/>
      <c r="AD29" s="1"/>
      <c r="AE29" s="18"/>
      <c r="AF29" s="1">
        <v>86</v>
      </c>
      <c r="AG29" s="1">
        <v>80</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17289</v>
      </c>
      <c r="FK29" s="78">
        <v>17299</v>
      </c>
    </row>
    <row r="30" spans="1:167" x14ac:dyDescent="0.25">
      <c r="A30" s="19">
        <v>20</v>
      </c>
      <c r="B30" s="19">
        <v>65922</v>
      </c>
      <c r="C30" s="19" t="s">
        <v>135</v>
      </c>
      <c r="D30" s="18"/>
      <c r="E30" s="36">
        <f t="shared" si="0"/>
        <v>87</v>
      </c>
      <c r="F30" s="28" t="str">
        <f t="shared" si="1"/>
        <v>A</v>
      </c>
      <c r="G30" s="28">
        <f>IF((COUNTA(T12:AC12)&gt;0),(ROUND((AVERAGE(T30:AD30)),0)),"")</f>
        <v>87</v>
      </c>
      <c r="H30" s="28" t="str">
        <f t="shared" si="2"/>
        <v>A</v>
      </c>
      <c r="I30" s="38">
        <v>3</v>
      </c>
      <c r="J30" s="28" t="str">
        <f t="shared" si="3"/>
        <v>Memiliki kemampuan menganalisis isi dan struktur teks negosiasi, menganalisis aspek makna kebahasaan dalam teks biografi, dan analisis isi debat namun perlu peningkatan mengidentifikasi isi puisi.</v>
      </c>
      <c r="K30" s="36">
        <f t="shared" si="4"/>
        <v>80</v>
      </c>
      <c r="L30" s="28" t="str">
        <f t="shared" si="5"/>
        <v>B</v>
      </c>
      <c r="M30" s="28">
        <f t="shared" si="6"/>
        <v>80</v>
      </c>
      <c r="N30" s="28" t="str">
        <f t="shared" si="7"/>
        <v>B</v>
      </c>
      <c r="O30" s="38">
        <v>2</v>
      </c>
      <c r="P30" s="28" t="str">
        <f t="shared" si="8"/>
        <v>Terampil mengungkapkan kembali  hal-hal yang dapat diteladani dari tokoh yang terdapat dalam teks biografi.</v>
      </c>
      <c r="Q30" s="40" t="s">
        <v>9</v>
      </c>
      <c r="R30" s="40" t="s">
        <v>9</v>
      </c>
      <c r="S30" s="18"/>
      <c r="T30" s="1">
        <v>83</v>
      </c>
      <c r="U30" s="1">
        <v>80</v>
      </c>
      <c r="V30" s="1">
        <v>95</v>
      </c>
      <c r="W30" s="1">
        <v>90</v>
      </c>
      <c r="X30" s="1"/>
      <c r="Y30" s="1"/>
      <c r="Z30" s="1"/>
      <c r="AA30" s="1"/>
      <c r="AB30" s="1"/>
      <c r="AC30" s="1"/>
      <c r="AD30" s="1"/>
      <c r="AE30" s="18"/>
      <c r="AF30" s="1">
        <v>80</v>
      </c>
      <c r="AG30" s="1">
        <v>80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65937</v>
      </c>
      <c r="C31" s="19" t="s">
        <v>136</v>
      </c>
      <c r="D31" s="18"/>
      <c r="E31" s="36">
        <f t="shared" si="0"/>
        <v>84</v>
      </c>
      <c r="F31" s="28" t="str">
        <f t="shared" si="1"/>
        <v>B</v>
      </c>
      <c r="G31" s="28">
        <f>IF((COUNTA(T12:AC12)&gt;0),(ROUND((AVERAGE(T31:AD31)),0)),"")</f>
        <v>84</v>
      </c>
      <c r="H31" s="28" t="str">
        <f t="shared" si="2"/>
        <v>B</v>
      </c>
      <c r="I31" s="38">
        <v>3</v>
      </c>
      <c r="J31" s="28" t="str">
        <f t="shared" si="3"/>
        <v>Memiliki kemampuan menganalisis isi dan struktur teks negosiasi, menganalisis aspek makna kebahasaan dalam teks biografi, dan analisis isi debat namun perlu peningkatan mengidentifikasi isi puisi.</v>
      </c>
      <c r="K31" s="36">
        <f t="shared" si="4"/>
        <v>81</v>
      </c>
      <c r="L31" s="28" t="str">
        <f t="shared" si="5"/>
        <v>B</v>
      </c>
      <c r="M31" s="28">
        <f t="shared" si="6"/>
        <v>81</v>
      </c>
      <c r="N31" s="28" t="str">
        <f t="shared" si="7"/>
        <v>B</v>
      </c>
      <c r="O31" s="38">
        <v>2</v>
      </c>
      <c r="P31" s="28" t="str">
        <f t="shared" si="8"/>
        <v>Terampil mengungkapkan kembali  hal-hal yang dapat diteladani dari tokoh yang terdapat dalam teks biografi.</v>
      </c>
      <c r="Q31" s="40" t="s">
        <v>9</v>
      </c>
      <c r="R31" s="40" t="s">
        <v>9</v>
      </c>
      <c r="S31" s="18"/>
      <c r="T31" s="1">
        <v>83</v>
      </c>
      <c r="U31" s="1">
        <v>79</v>
      </c>
      <c r="V31" s="1">
        <v>80</v>
      </c>
      <c r="W31" s="1">
        <v>94</v>
      </c>
      <c r="X31" s="1"/>
      <c r="Y31" s="1"/>
      <c r="Z31" s="1"/>
      <c r="AA31" s="1"/>
      <c r="AB31" s="1"/>
      <c r="AC31" s="1"/>
      <c r="AD31" s="1"/>
      <c r="AE31" s="18"/>
      <c r="AF31" s="1">
        <v>80</v>
      </c>
      <c r="AG31" s="1">
        <v>82</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17290</v>
      </c>
      <c r="FK31" s="78">
        <v>17300</v>
      </c>
    </row>
    <row r="32" spans="1:167" x14ac:dyDescent="0.25">
      <c r="A32" s="19">
        <v>22</v>
      </c>
      <c r="B32" s="19">
        <v>65953</v>
      </c>
      <c r="C32" s="19" t="s">
        <v>137</v>
      </c>
      <c r="D32" s="18"/>
      <c r="E32" s="36">
        <f t="shared" si="0"/>
        <v>84</v>
      </c>
      <c r="F32" s="28" t="str">
        <f t="shared" si="1"/>
        <v>B</v>
      </c>
      <c r="G32" s="28">
        <f>IF((COUNTA(T12:AC12)&gt;0),(ROUND((AVERAGE(T32:AD32)),0)),"")</f>
        <v>84</v>
      </c>
      <c r="H32" s="28" t="str">
        <f t="shared" si="2"/>
        <v>B</v>
      </c>
      <c r="I32" s="38">
        <v>3</v>
      </c>
      <c r="J32" s="28" t="str">
        <f t="shared" si="3"/>
        <v>Memiliki kemampuan menganalisis isi dan struktur teks negosiasi, menganalisis aspek makna kebahasaan dalam teks biografi, dan analisis isi debat namun perlu peningkatan mengidentifikasi isi puisi.</v>
      </c>
      <c r="K32" s="36">
        <f t="shared" si="4"/>
        <v>83.5</v>
      </c>
      <c r="L32" s="28" t="str">
        <f t="shared" si="5"/>
        <v>B</v>
      </c>
      <c r="M32" s="28">
        <f t="shared" si="6"/>
        <v>83.5</v>
      </c>
      <c r="N32" s="28" t="str">
        <f t="shared" si="7"/>
        <v>B</v>
      </c>
      <c r="O32" s="38">
        <v>2</v>
      </c>
      <c r="P32" s="28" t="str">
        <f t="shared" si="8"/>
        <v>Terampil mengungkapkan kembali  hal-hal yang dapat diteladani dari tokoh yang terdapat dalam teks biografi.</v>
      </c>
      <c r="Q32" s="40" t="s">
        <v>9</v>
      </c>
      <c r="R32" s="40" t="s">
        <v>9</v>
      </c>
      <c r="S32" s="18"/>
      <c r="T32" s="1">
        <v>79</v>
      </c>
      <c r="U32" s="1">
        <v>79</v>
      </c>
      <c r="V32" s="1">
        <v>96</v>
      </c>
      <c r="W32" s="1">
        <v>83</v>
      </c>
      <c r="X32" s="1"/>
      <c r="Y32" s="1"/>
      <c r="Z32" s="1"/>
      <c r="AA32" s="1"/>
      <c r="AB32" s="1"/>
      <c r="AC32" s="1"/>
      <c r="AD32" s="1"/>
      <c r="AE32" s="18"/>
      <c r="AF32" s="1">
        <v>85</v>
      </c>
      <c r="AG32" s="1">
        <v>82</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65970</v>
      </c>
      <c r="C33" s="19" t="s">
        <v>138</v>
      </c>
      <c r="D33" s="18"/>
      <c r="E33" s="36">
        <f t="shared" si="0"/>
        <v>81</v>
      </c>
      <c r="F33" s="28" t="str">
        <f t="shared" si="1"/>
        <v>B</v>
      </c>
      <c r="G33" s="28">
        <f>IF((COUNTA(T12:AC12)&gt;0),(ROUND((AVERAGE(T33:AD33)),0)),"")</f>
        <v>81</v>
      </c>
      <c r="H33" s="28" t="str">
        <f t="shared" si="2"/>
        <v>B</v>
      </c>
      <c r="I33" s="38">
        <v>3</v>
      </c>
      <c r="J33" s="28" t="str">
        <f t="shared" si="3"/>
        <v>Memiliki kemampuan menganalisis isi dan struktur teks negosiasi, menganalisis aspek makna kebahasaan dalam teks biografi, dan analisis isi debat namun perlu peningkatan mengidentifikasi isi puisi.</v>
      </c>
      <c r="K33" s="36">
        <f t="shared" si="4"/>
        <v>80</v>
      </c>
      <c r="L33" s="28" t="str">
        <f t="shared" si="5"/>
        <v>B</v>
      </c>
      <c r="M33" s="28">
        <f t="shared" si="6"/>
        <v>80</v>
      </c>
      <c r="N33" s="28" t="str">
        <f t="shared" si="7"/>
        <v>B</v>
      </c>
      <c r="O33" s="38">
        <v>2</v>
      </c>
      <c r="P33" s="28" t="str">
        <f t="shared" si="8"/>
        <v>Terampil mengungkapkan kembali  hal-hal yang dapat diteladani dari tokoh yang terdapat dalam teks biografi.</v>
      </c>
      <c r="Q33" s="40" t="s">
        <v>9</v>
      </c>
      <c r="R33" s="40" t="s">
        <v>8</v>
      </c>
      <c r="S33" s="18"/>
      <c r="T33" s="1">
        <v>78</v>
      </c>
      <c r="U33" s="1">
        <v>78</v>
      </c>
      <c r="V33" s="1">
        <v>85</v>
      </c>
      <c r="W33" s="1">
        <v>83</v>
      </c>
      <c r="X33" s="1"/>
      <c r="Y33" s="1"/>
      <c r="Z33" s="1"/>
      <c r="AA33" s="1"/>
      <c r="AB33" s="1"/>
      <c r="AC33" s="1"/>
      <c r="AD33" s="1"/>
      <c r="AE33" s="18"/>
      <c r="AF33" s="1">
        <v>80</v>
      </c>
      <c r="AG33" s="1">
        <v>80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65985</v>
      </c>
      <c r="C34" s="19" t="s">
        <v>139</v>
      </c>
      <c r="D34" s="18"/>
      <c r="E34" s="36">
        <f t="shared" si="0"/>
        <v>80</v>
      </c>
      <c r="F34" s="28" t="str">
        <f t="shared" si="1"/>
        <v>B</v>
      </c>
      <c r="G34" s="28">
        <f>IF((COUNTA(T12:AC12)&gt;0),(ROUND((AVERAGE(T34:AD34)),0)),"")</f>
        <v>80</v>
      </c>
      <c r="H34" s="28" t="str">
        <f t="shared" si="2"/>
        <v>B</v>
      </c>
      <c r="I34" s="38">
        <v>3</v>
      </c>
      <c r="J34" s="28" t="str">
        <f t="shared" si="3"/>
        <v>Memiliki kemampuan menganalisis isi dan struktur teks negosiasi, menganalisis aspek makna kebahasaan dalam teks biografi, dan analisis isi debat namun perlu peningkatan mengidentifikasi isi puisi.</v>
      </c>
      <c r="K34" s="36">
        <f t="shared" si="4"/>
        <v>79.5</v>
      </c>
      <c r="L34" s="28" t="str">
        <f t="shared" si="5"/>
        <v>B</v>
      </c>
      <c r="M34" s="28">
        <f t="shared" si="6"/>
        <v>79.5</v>
      </c>
      <c r="N34" s="28" t="str">
        <f t="shared" si="7"/>
        <v>B</v>
      </c>
      <c r="O34" s="38">
        <v>2</v>
      </c>
      <c r="P34" s="28" t="str">
        <f t="shared" si="8"/>
        <v>Terampil mengungkapkan kembali  hal-hal yang dapat diteladani dari tokoh yang terdapat dalam teks biografi.</v>
      </c>
      <c r="Q34" s="40" t="s">
        <v>9</v>
      </c>
      <c r="R34" s="40" t="s">
        <v>9</v>
      </c>
      <c r="S34" s="18"/>
      <c r="T34" s="1">
        <v>78</v>
      </c>
      <c r="U34" s="1">
        <v>78</v>
      </c>
      <c r="V34" s="1">
        <v>85</v>
      </c>
      <c r="W34" s="1">
        <v>80</v>
      </c>
      <c r="X34" s="1"/>
      <c r="Y34" s="1"/>
      <c r="Z34" s="1"/>
      <c r="AA34" s="1"/>
      <c r="AB34" s="1"/>
      <c r="AC34" s="1"/>
      <c r="AD34" s="1"/>
      <c r="AE34" s="18"/>
      <c r="AF34" s="1">
        <v>79</v>
      </c>
      <c r="AG34" s="1">
        <v>80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66001</v>
      </c>
      <c r="C35" s="19" t="s">
        <v>140</v>
      </c>
      <c r="D35" s="18"/>
      <c r="E35" s="36">
        <f t="shared" si="0"/>
        <v>83</v>
      </c>
      <c r="F35" s="28" t="str">
        <f t="shared" si="1"/>
        <v>B</v>
      </c>
      <c r="G35" s="28">
        <f>IF((COUNTA(T12:AC12)&gt;0),(ROUND((AVERAGE(T35:AD35)),0)),"")</f>
        <v>83</v>
      </c>
      <c r="H35" s="28" t="str">
        <f t="shared" si="2"/>
        <v>B</v>
      </c>
      <c r="I35" s="38">
        <v>3</v>
      </c>
      <c r="J35" s="28" t="str">
        <f t="shared" si="3"/>
        <v>Memiliki kemampuan menganalisis isi dan struktur teks negosiasi, menganalisis aspek makna kebahasaan dalam teks biografi, dan analisis isi debat namun perlu peningkatan mengidentifikasi isi puisi.</v>
      </c>
      <c r="K35" s="36">
        <f t="shared" si="4"/>
        <v>81</v>
      </c>
      <c r="L35" s="28" t="str">
        <f t="shared" si="5"/>
        <v>B</v>
      </c>
      <c r="M35" s="28">
        <f t="shared" si="6"/>
        <v>81</v>
      </c>
      <c r="N35" s="28" t="str">
        <f t="shared" si="7"/>
        <v>B</v>
      </c>
      <c r="O35" s="38">
        <v>2</v>
      </c>
      <c r="P35" s="28" t="str">
        <f t="shared" si="8"/>
        <v>Terampil mengungkapkan kembali  hal-hal yang dapat diteladani dari tokoh yang terdapat dalam teks biografi.</v>
      </c>
      <c r="Q35" s="40" t="s">
        <v>9</v>
      </c>
      <c r="R35" s="40" t="s">
        <v>9</v>
      </c>
      <c r="S35" s="18"/>
      <c r="T35" s="1">
        <v>79</v>
      </c>
      <c r="U35" s="1">
        <v>79</v>
      </c>
      <c r="V35" s="1">
        <v>85</v>
      </c>
      <c r="W35" s="1">
        <v>90</v>
      </c>
      <c r="X35" s="1"/>
      <c r="Y35" s="1"/>
      <c r="Z35" s="1"/>
      <c r="AA35" s="1"/>
      <c r="AB35" s="1"/>
      <c r="AC35" s="1"/>
      <c r="AD35" s="1"/>
      <c r="AE35" s="18"/>
      <c r="AF35" s="1">
        <v>80</v>
      </c>
      <c r="AG35" s="1">
        <v>82</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66018</v>
      </c>
      <c r="C36" s="19" t="s">
        <v>141</v>
      </c>
      <c r="D36" s="18"/>
      <c r="E36" s="36">
        <f t="shared" si="0"/>
        <v>82</v>
      </c>
      <c r="F36" s="28" t="str">
        <f t="shared" si="1"/>
        <v>B</v>
      </c>
      <c r="G36" s="28">
        <f>IF((COUNTA(T12:AC12)&gt;0),(ROUND((AVERAGE(T36:AD36)),0)),"")</f>
        <v>82</v>
      </c>
      <c r="H36" s="28" t="str">
        <f t="shared" si="2"/>
        <v>B</v>
      </c>
      <c r="I36" s="38">
        <v>3</v>
      </c>
      <c r="J36" s="28" t="str">
        <f t="shared" si="3"/>
        <v>Memiliki kemampuan menganalisis isi dan struktur teks negosiasi, menganalisis aspek makna kebahasaan dalam teks biografi, dan analisis isi debat namun perlu peningkatan mengidentifikasi isi puisi.</v>
      </c>
      <c r="K36" s="36">
        <f t="shared" si="4"/>
        <v>83.5</v>
      </c>
      <c r="L36" s="28" t="str">
        <f t="shared" si="5"/>
        <v>B</v>
      </c>
      <c r="M36" s="28">
        <f t="shared" si="6"/>
        <v>83.5</v>
      </c>
      <c r="N36" s="28" t="str">
        <f t="shared" si="7"/>
        <v>B</v>
      </c>
      <c r="O36" s="38">
        <v>2</v>
      </c>
      <c r="P36" s="28" t="str">
        <f t="shared" si="8"/>
        <v>Terampil mengungkapkan kembali  hal-hal yang dapat diteladani dari tokoh yang terdapat dalam teks biografi.</v>
      </c>
      <c r="Q36" s="40" t="s">
        <v>9</v>
      </c>
      <c r="R36" s="40" t="s">
        <v>9</v>
      </c>
      <c r="S36" s="18"/>
      <c r="T36" s="1">
        <v>76</v>
      </c>
      <c r="U36" s="1">
        <v>80</v>
      </c>
      <c r="V36" s="1">
        <v>86</v>
      </c>
      <c r="W36" s="1">
        <v>86</v>
      </c>
      <c r="X36" s="1"/>
      <c r="Y36" s="1"/>
      <c r="Z36" s="1"/>
      <c r="AA36" s="1"/>
      <c r="AB36" s="1"/>
      <c r="AC36" s="1"/>
      <c r="AD36" s="1"/>
      <c r="AE36" s="18"/>
      <c r="AF36" s="1">
        <v>85</v>
      </c>
      <c r="AG36" s="1">
        <v>82</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66034</v>
      </c>
      <c r="C37" s="19" t="s">
        <v>142</v>
      </c>
      <c r="D37" s="18"/>
      <c r="E37" s="36">
        <f t="shared" si="0"/>
        <v>80</v>
      </c>
      <c r="F37" s="28" t="str">
        <f t="shared" si="1"/>
        <v>B</v>
      </c>
      <c r="G37" s="28">
        <f>IF((COUNTA(T12:AC12)&gt;0),(ROUND((AVERAGE(T37:AD37)),0)),"")</f>
        <v>80</v>
      </c>
      <c r="H37" s="28" t="str">
        <f t="shared" si="2"/>
        <v>B</v>
      </c>
      <c r="I37" s="38">
        <v>3</v>
      </c>
      <c r="J37" s="28" t="str">
        <f t="shared" si="3"/>
        <v>Memiliki kemampuan menganalisis isi dan struktur teks negosiasi, menganalisis aspek makna kebahasaan dalam teks biografi, dan analisis isi debat namun perlu peningkatan mengidentifikasi isi puisi.</v>
      </c>
      <c r="K37" s="36">
        <f t="shared" si="4"/>
        <v>81</v>
      </c>
      <c r="L37" s="28" t="str">
        <f t="shared" si="5"/>
        <v>B</v>
      </c>
      <c r="M37" s="28">
        <f t="shared" si="6"/>
        <v>81</v>
      </c>
      <c r="N37" s="28" t="str">
        <f t="shared" si="7"/>
        <v>B</v>
      </c>
      <c r="O37" s="38">
        <v>2</v>
      </c>
      <c r="P37" s="28" t="str">
        <f t="shared" si="8"/>
        <v>Terampil mengungkapkan kembali  hal-hal yang dapat diteladani dari tokoh yang terdapat dalam teks biografi.</v>
      </c>
      <c r="Q37" s="40" t="s">
        <v>9</v>
      </c>
      <c r="R37" s="40" t="s">
        <v>9</v>
      </c>
      <c r="S37" s="18"/>
      <c r="T37" s="1">
        <v>79</v>
      </c>
      <c r="U37" s="1">
        <v>76</v>
      </c>
      <c r="V37" s="1">
        <v>81</v>
      </c>
      <c r="W37" s="1">
        <v>84</v>
      </c>
      <c r="X37" s="1"/>
      <c r="Y37" s="1"/>
      <c r="Z37" s="1"/>
      <c r="AA37" s="1"/>
      <c r="AB37" s="1"/>
      <c r="AC37" s="1"/>
      <c r="AD37" s="1"/>
      <c r="AE37" s="18"/>
      <c r="AF37" s="1">
        <v>80</v>
      </c>
      <c r="AG37" s="1">
        <v>82</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66050</v>
      </c>
      <c r="C38" s="19" t="s">
        <v>143</v>
      </c>
      <c r="D38" s="18"/>
      <c r="E38" s="36">
        <f t="shared" si="0"/>
        <v>83</v>
      </c>
      <c r="F38" s="28" t="str">
        <f t="shared" si="1"/>
        <v>B</v>
      </c>
      <c r="G38" s="28">
        <f>IF((COUNTA(T12:AC12)&gt;0),(ROUND((AVERAGE(T38:AD38)),0)),"")</f>
        <v>83</v>
      </c>
      <c r="H38" s="28" t="str">
        <f t="shared" si="2"/>
        <v>B</v>
      </c>
      <c r="I38" s="38">
        <v>3</v>
      </c>
      <c r="J38" s="28" t="str">
        <f t="shared" si="3"/>
        <v>Memiliki kemampuan menganalisis isi dan struktur teks negosiasi, menganalisis aspek makna kebahasaan dalam teks biografi, dan analisis isi debat namun perlu peningkatan mengidentifikasi isi puisi.</v>
      </c>
      <c r="K38" s="36">
        <f t="shared" si="4"/>
        <v>80</v>
      </c>
      <c r="L38" s="28" t="str">
        <f t="shared" si="5"/>
        <v>B</v>
      </c>
      <c r="M38" s="28">
        <f t="shared" si="6"/>
        <v>80</v>
      </c>
      <c r="N38" s="28" t="str">
        <f t="shared" si="7"/>
        <v>B</v>
      </c>
      <c r="O38" s="38">
        <v>2</v>
      </c>
      <c r="P38" s="28" t="str">
        <f t="shared" si="8"/>
        <v>Terampil mengungkapkan kembali  hal-hal yang dapat diteladani dari tokoh yang terdapat dalam teks biografi.</v>
      </c>
      <c r="Q38" s="40" t="s">
        <v>9</v>
      </c>
      <c r="R38" s="40" t="s">
        <v>8</v>
      </c>
      <c r="S38" s="18"/>
      <c r="T38" s="1">
        <v>83</v>
      </c>
      <c r="U38" s="1">
        <v>79</v>
      </c>
      <c r="V38" s="1">
        <v>81</v>
      </c>
      <c r="W38" s="1">
        <v>89</v>
      </c>
      <c r="X38" s="1"/>
      <c r="Y38" s="1"/>
      <c r="Z38" s="1"/>
      <c r="AA38" s="1"/>
      <c r="AB38" s="1"/>
      <c r="AC38" s="1"/>
      <c r="AD38" s="1"/>
      <c r="AE38" s="18"/>
      <c r="AF38" s="1">
        <v>80</v>
      </c>
      <c r="AG38" s="1">
        <v>80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66066</v>
      </c>
      <c r="C39" s="19" t="s">
        <v>144</v>
      </c>
      <c r="D39" s="18"/>
      <c r="E39" s="36">
        <f t="shared" si="0"/>
        <v>80</v>
      </c>
      <c r="F39" s="28" t="str">
        <f t="shared" si="1"/>
        <v>B</v>
      </c>
      <c r="G39" s="28">
        <f>IF((COUNTA(T12:AC12)&gt;0),(ROUND((AVERAGE(T39:AD39)),0)),"")</f>
        <v>80</v>
      </c>
      <c r="H39" s="28" t="str">
        <f t="shared" si="2"/>
        <v>B</v>
      </c>
      <c r="I39" s="38">
        <v>3</v>
      </c>
      <c r="J39" s="28" t="str">
        <f t="shared" si="3"/>
        <v>Memiliki kemampuan menganalisis isi dan struktur teks negosiasi, menganalisis aspek makna kebahasaan dalam teks biografi, dan analisis isi debat namun perlu peningkatan mengidentifikasi isi puisi.</v>
      </c>
      <c r="K39" s="36">
        <f t="shared" si="4"/>
        <v>81.5</v>
      </c>
      <c r="L39" s="28" t="str">
        <f t="shared" si="5"/>
        <v>B</v>
      </c>
      <c r="M39" s="28">
        <f t="shared" si="6"/>
        <v>81.5</v>
      </c>
      <c r="N39" s="28" t="str">
        <f t="shared" si="7"/>
        <v>B</v>
      </c>
      <c r="O39" s="38">
        <v>2</v>
      </c>
      <c r="P39" s="28" t="str">
        <f t="shared" si="8"/>
        <v>Terampil mengungkapkan kembali  hal-hal yang dapat diteladani dari tokoh yang terdapat dalam teks biografi.</v>
      </c>
      <c r="Q39" s="40" t="s">
        <v>9</v>
      </c>
      <c r="R39" s="40" t="s">
        <v>8</v>
      </c>
      <c r="S39" s="18"/>
      <c r="T39" s="1">
        <v>80</v>
      </c>
      <c r="U39" s="1">
        <v>78</v>
      </c>
      <c r="V39" s="1">
        <v>81</v>
      </c>
      <c r="W39" s="1">
        <v>82</v>
      </c>
      <c r="X39" s="1"/>
      <c r="Y39" s="1"/>
      <c r="Z39" s="1"/>
      <c r="AA39" s="1"/>
      <c r="AB39" s="1"/>
      <c r="AC39" s="1"/>
      <c r="AD39" s="1"/>
      <c r="AE39" s="18"/>
      <c r="AF39" s="1">
        <v>83</v>
      </c>
      <c r="AG39" s="1">
        <v>80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66081</v>
      </c>
      <c r="C40" s="19" t="s">
        <v>145</v>
      </c>
      <c r="D40" s="18"/>
      <c r="E40" s="36">
        <f t="shared" si="0"/>
        <v>82</v>
      </c>
      <c r="F40" s="28" t="str">
        <f t="shared" si="1"/>
        <v>B</v>
      </c>
      <c r="G40" s="28">
        <f>IF((COUNTA(T12:AC12)&gt;0),(ROUND((AVERAGE(T40:AD40)),0)),"")</f>
        <v>82</v>
      </c>
      <c r="H40" s="28" t="str">
        <f t="shared" si="2"/>
        <v>B</v>
      </c>
      <c r="I40" s="38">
        <v>3</v>
      </c>
      <c r="J40" s="28" t="str">
        <f t="shared" si="3"/>
        <v>Memiliki kemampuan menganalisis isi dan struktur teks negosiasi, menganalisis aspek makna kebahasaan dalam teks biografi, dan analisis isi debat namun perlu peningkatan mengidentifikasi isi puisi.</v>
      </c>
      <c r="K40" s="36">
        <f t="shared" si="4"/>
        <v>82</v>
      </c>
      <c r="L40" s="28" t="str">
        <f t="shared" si="5"/>
        <v>B</v>
      </c>
      <c r="M40" s="28">
        <f t="shared" si="6"/>
        <v>82</v>
      </c>
      <c r="N40" s="28" t="str">
        <f t="shared" si="7"/>
        <v>B</v>
      </c>
      <c r="O40" s="38">
        <v>2</v>
      </c>
      <c r="P40" s="28" t="str">
        <f t="shared" si="8"/>
        <v>Terampil mengungkapkan kembali  hal-hal yang dapat diteladani dari tokoh yang terdapat dalam teks biografi.</v>
      </c>
      <c r="Q40" s="40" t="s">
        <v>9</v>
      </c>
      <c r="R40" s="40" t="s">
        <v>9</v>
      </c>
      <c r="S40" s="18"/>
      <c r="T40" s="1">
        <v>82</v>
      </c>
      <c r="U40" s="1">
        <v>80</v>
      </c>
      <c r="V40" s="1">
        <v>81</v>
      </c>
      <c r="W40" s="1">
        <v>83</v>
      </c>
      <c r="X40" s="1"/>
      <c r="Y40" s="1"/>
      <c r="Z40" s="1"/>
      <c r="AA40" s="1"/>
      <c r="AB40" s="1"/>
      <c r="AC40" s="1"/>
      <c r="AD40" s="1"/>
      <c r="AE40" s="18"/>
      <c r="AF40" s="1">
        <v>81</v>
      </c>
      <c r="AG40" s="1">
        <v>83</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66097</v>
      </c>
      <c r="C41" s="19" t="s">
        <v>146</v>
      </c>
      <c r="D41" s="18"/>
      <c r="E41" s="36">
        <f t="shared" si="0"/>
        <v>83</v>
      </c>
      <c r="F41" s="28" t="str">
        <f t="shared" si="1"/>
        <v>B</v>
      </c>
      <c r="G41" s="28">
        <f>IF((COUNTA(T12:AC12)&gt;0),(ROUND((AVERAGE(T41:AD41)),0)),"")</f>
        <v>83</v>
      </c>
      <c r="H41" s="28" t="str">
        <f t="shared" si="2"/>
        <v>B</v>
      </c>
      <c r="I41" s="38">
        <v>3</v>
      </c>
      <c r="J41" s="28" t="str">
        <f t="shared" si="3"/>
        <v>Memiliki kemampuan menganalisis isi dan struktur teks negosiasi, menganalisis aspek makna kebahasaan dalam teks biografi, dan analisis isi debat namun perlu peningkatan mengidentifikasi isi puisi.</v>
      </c>
      <c r="K41" s="36">
        <f t="shared" si="4"/>
        <v>81</v>
      </c>
      <c r="L41" s="28" t="str">
        <f t="shared" si="5"/>
        <v>B</v>
      </c>
      <c r="M41" s="28">
        <f t="shared" si="6"/>
        <v>81</v>
      </c>
      <c r="N41" s="28" t="str">
        <f t="shared" si="7"/>
        <v>B</v>
      </c>
      <c r="O41" s="38">
        <v>2</v>
      </c>
      <c r="P41" s="28" t="str">
        <f t="shared" si="8"/>
        <v>Terampil mengungkapkan kembali  hal-hal yang dapat diteladani dari tokoh yang terdapat dalam teks biografi.</v>
      </c>
      <c r="Q41" s="40" t="s">
        <v>9</v>
      </c>
      <c r="R41" s="40" t="s">
        <v>9</v>
      </c>
      <c r="S41" s="18"/>
      <c r="T41" s="1">
        <v>83</v>
      </c>
      <c r="U41" s="1">
        <v>79</v>
      </c>
      <c r="V41" s="1">
        <v>90</v>
      </c>
      <c r="W41" s="1">
        <v>80</v>
      </c>
      <c r="X41" s="1"/>
      <c r="Y41" s="1"/>
      <c r="Z41" s="1"/>
      <c r="AA41" s="1"/>
      <c r="AB41" s="1"/>
      <c r="AC41" s="1"/>
      <c r="AD41" s="1"/>
      <c r="AE41" s="18"/>
      <c r="AF41" s="1">
        <v>79</v>
      </c>
      <c r="AG41" s="1">
        <v>83</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66114</v>
      </c>
      <c r="C42" s="19" t="s">
        <v>147</v>
      </c>
      <c r="D42" s="18"/>
      <c r="E42" s="36">
        <f t="shared" si="0"/>
        <v>85</v>
      </c>
      <c r="F42" s="28" t="str">
        <f t="shared" si="1"/>
        <v>A</v>
      </c>
      <c r="G42" s="28">
        <f>IF((COUNTA(T12:AC12)&gt;0),(ROUND((AVERAGE(T42:AD42)),0)),"")</f>
        <v>85</v>
      </c>
      <c r="H42" s="28" t="str">
        <f t="shared" si="2"/>
        <v>A</v>
      </c>
      <c r="I42" s="38">
        <v>3</v>
      </c>
      <c r="J42" s="28" t="str">
        <f t="shared" si="3"/>
        <v>Memiliki kemampuan menganalisis isi dan struktur teks negosiasi, menganalisis aspek makna kebahasaan dalam teks biografi, dan analisis isi debat namun perlu peningkatan mengidentifikasi isi puisi.</v>
      </c>
      <c r="K42" s="36">
        <f t="shared" si="4"/>
        <v>80</v>
      </c>
      <c r="L42" s="28" t="str">
        <f t="shared" si="5"/>
        <v>B</v>
      </c>
      <c r="M42" s="28">
        <f t="shared" si="6"/>
        <v>80</v>
      </c>
      <c r="N42" s="28" t="str">
        <f t="shared" si="7"/>
        <v>B</v>
      </c>
      <c r="O42" s="38">
        <v>2</v>
      </c>
      <c r="P42" s="28" t="str">
        <f t="shared" si="8"/>
        <v>Terampil mengungkapkan kembali  hal-hal yang dapat diteladani dari tokoh yang terdapat dalam teks biografi.</v>
      </c>
      <c r="Q42" s="40" t="s">
        <v>9</v>
      </c>
      <c r="R42" s="40" t="s">
        <v>8</v>
      </c>
      <c r="S42" s="18"/>
      <c r="T42" s="1">
        <v>78</v>
      </c>
      <c r="U42" s="1">
        <v>79</v>
      </c>
      <c r="V42" s="1">
        <v>84</v>
      </c>
      <c r="W42" s="1">
        <v>98</v>
      </c>
      <c r="X42" s="1"/>
      <c r="Y42" s="1"/>
      <c r="Z42" s="1"/>
      <c r="AA42" s="1"/>
      <c r="AB42" s="1"/>
      <c r="AC42" s="1"/>
      <c r="AD42" s="1"/>
      <c r="AE42" s="18"/>
      <c r="AF42" s="1">
        <v>80</v>
      </c>
      <c r="AG42" s="1">
        <v>80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66130</v>
      </c>
      <c r="C43" s="19" t="s">
        <v>148</v>
      </c>
      <c r="D43" s="18"/>
      <c r="E43" s="36">
        <f t="shared" si="0"/>
        <v>83</v>
      </c>
      <c r="F43" s="28" t="str">
        <f t="shared" si="1"/>
        <v>B</v>
      </c>
      <c r="G43" s="28">
        <f>IF((COUNTA(T12:AC12)&gt;0),(ROUND((AVERAGE(T43:AD43)),0)),"")</f>
        <v>83</v>
      </c>
      <c r="H43" s="28" t="str">
        <f t="shared" si="2"/>
        <v>B</v>
      </c>
      <c r="I43" s="38">
        <v>3</v>
      </c>
      <c r="J43" s="28" t="str">
        <f t="shared" si="3"/>
        <v>Memiliki kemampuan menganalisis isi dan struktur teks negosiasi, menganalisis aspek makna kebahasaan dalam teks biografi, dan analisis isi debat namun perlu peningkatan mengidentifikasi isi puisi.</v>
      </c>
      <c r="K43" s="36">
        <f t="shared" si="4"/>
        <v>81.5</v>
      </c>
      <c r="L43" s="28" t="str">
        <f t="shared" si="5"/>
        <v>B</v>
      </c>
      <c r="M43" s="28">
        <f t="shared" si="6"/>
        <v>81.5</v>
      </c>
      <c r="N43" s="28" t="str">
        <f t="shared" si="7"/>
        <v>B</v>
      </c>
      <c r="O43" s="38">
        <v>2</v>
      </c>
      <c r="P43" s="28" t="str">
        <f t="shared" si="8"/>
        <v>Terampil mengungkapkan kembali  hal-hal yang dapat diteladani dari tokoh yang terdapat dalam teks biografi.</v>
      </c>
      <c r="Q43" s="40" t="s">
        <v>9</v>
      </c>
      <c r="R43" s="40" t="s">
        <v>9</v>
      </c>
      <c r="S43" s="18"/>
      <c r="T43" s="1">
        <v>78</v>
      </c>
      <c r="U43" s="1">
        <v>78</v>
      </c>
      <c r="V43" s="1">
        <v>81</v>
      </c>
      <c r="W43" s="1">
        <v>96</v>
      </c>
      <c r="X43" s="1"/>
      <c r="Y43" s="1"/>
      <c r="Z43" s="1"/>
      <c r="AA43" s="1"/>
      <c r="AB43" s="1"/>
      <c r="AC43" s="1"/>
      <c r="AD43" s="1"/>
      <c r="AE43" s="18"/>
      <c r="AF43" s="1">
        <v>83</v>
      </c>
      <c r="AG43" s="1">
        <v>80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66145</v>
      </c>
      <c r="C44" s="19" t="s">
        <v>149</v>
      </c>
      <c r="D44" s="18"/>
      <c r="E44" s="36">
        <f t="shared" si="0"/>
        <v>82</v>
      </c>
      <c r="F44" s="28" t="str">
        <f t="shared" si="1"/>
        <v>B</v>
      </c>
      <c r="G44" s="28">
        <f>IF((COUNTA(T12:AC12)&gt;0),(ROUND((AVERAGE(T44:AD44)),0)),"")</f>
        <v>82</v>
      </c>
      <c r="H44" s="28" t="str">
        <f t="shared" si="2"/>
        <v>B</v>
      </c>
      <c r="I44" s="38">
        <v>3</v>
      </c>
      <c r="J44" s="28" t="str">
        <f t="shared" si="3"/>
        <v>Memiliki kemampuan menganalisis isi dan struktur teks negosiasi, menganalisis aspek makna kebahasaan dalam teks biografi, dan analisis isi debat namun perlu peningkatan mengidentifikasi isi puisi.</v>
      </c>
      <c r="K44" s="36">
        <f t="shared" si="4"/>
        <v>86.5</v>
      </c>
      <c r="L44" s="28" t="str">
        <f t="shared" si="5"/>
        <v>A</v>
      </c>
      <c r="M44" s="28">
        <f t="shared" si="6"/>
        <v>86.5</v>
      </c>
      <c r="N44" s="28" t="str">
        <f t="shared" si="7"/>
        <v>A</v>
      </c>
      <c r="O44" s="38">
        <v>2</v>
      </c>
      <c r="P44" s="28" t="str">
        <f t="shared" si="8"/>
        <v>Terampil mengungkapkan kembali  hal-hal yang dapat diteladani dari tokoh yang terdapat dalam teks biografi.</v>
      </c>
      <c r="Q44" s="40" t="s">
        <v>9</v>
      </c>
      <c r="R44" s="40" t="s">
        <v>9</v>
      </c>
      <c r="S44" s="18"/>
      <c r="T44" s="1">
        <v>83</v>
      </c>
      <c r="U44" s="1">
        <v>80</v>
      </c>
      <c r="V44" s="1">
        <v>80</v>
      </c>
      <c r="W44" s="1">
        <v>86</v>
      </c>
      <c r="X44" s="1"/>
      <c r="Y44" s="1"/>
      <c r="Z44" s="1"/>
      <c r="AA44" s="1"/>
      <c r="AB44" s="1"/>
      <c r="AC44" s="1"/>
      <c r="AD44" s="1"/>
      <c r="AE44" s="18"/>
      <c r="AF44" s="1">
        <v>90</v>
      </c>
      <c r="AG44" s="1">
        <v>83</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66162</v>
      </c>
      <c r="C45" s="19" t="s">
        <v>150</v>
      </c>
      <c r="D45" s="18"/>
      <c r="E45" s="36">
        <f t="shared" si="0"/>
        <v>79</v>
      </c>
      <c r="F45" s="28" t="str">
        <f t="shared" si="1"/>
        <v>B</v>
      </c>
      <c r="G45" s="28">
        <f>IF((COUNTA(T12:AC12)&gt;0),(ROUND((AVERAGE(T45:AD45)),0)),"")</f>
        <v>79</v>
      </c>
      <c r="H45" s="28" t="str">
        <f t="shared" si="2"/>
        <v>B</v>
      </c>
      <c r="I45" s="38">
        <v>3</v>
      </c>
      <c r="J45" s="28" t="str">
        <f t="shared" si="3"/>
        <v>Memiliki kemampuan menganalisis isi dan struktur teks negosiasi, menganalisis aspek makna kebahasaan dalam teks biografi, dan analisis isi debat namun perlu peningkatan mengidentifikasi isi puisi.</v>
      </c>
      <c r="K45" s="36">
        <f t="shared" si="4"/>
        <v>81.5</v>
      </c>
      <c r="L45" s="28" t="str">
        <f t="shared" si="5"/>
        <v>B</v>
      </c>
      <c r="M45" s="28">
        <f t="shared" si="6"/>
        <v>81.5</v>
      </c>
      <c r="N45" s="28" t="str">
        <f t="shared" si="7"/>
        <v>B</v>
      </c>
      <c r="O45" s="38">
        <v>2</v>
      </c>
      <c r="P45" s="28" t="str">
        <f t="shared" si="8"/>
        <v>Terampil mengungkapkan kembali  hal-hal yang dapat diteladani dari tokoh yang terdapat dalam teks biografi.</v>
      </c>
      <c r="Q45" s="40" t="s">
        <v>9</v>
      </c>
      <c r="R45" s="40" t="s">
        <v>9</v>
      </c>
      <c r="S45" s="18"/>
      <c r="T45" s="1">
        <v>78</v>
      </c>
      <c r="U45" s="1">
        <v>79</v>
      </c>
      <c r="V45" s="1">
        <v>79</v>
      </c>
      <c r="W45" s="1">
        <v>79</v>
      </c>
      <c r="X45" s="1"/>
      <c r="Y45" s="1"/>
      <c r="Z45" s="1"/>
      <c r="AA45" s="1"/>
      <c r="AB45" s="1"/>
      <c r="AC45" s="1"/>
      <c r="AD45" s="1"/>
      <c r="AE45" s="18"/>
      <c r="AF45" s="1">
        <v>80</v>
      </c>
      <c r="AG45" s="1">
        <v>83</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66178</v>
      </c>
      <c r="C46" s="19" t="s">
        <v>151</v>
      </c>
      <c r="D46" s="18"/>
      <c r="E46" s="36">
        <f t="shared" si="0"/>
        <v>83</v>
      </c>
      <c r="F46" s="28" t="str">
        <f t="shared" si="1"/>
        <v>B</v>
      </c>
      <c r="G46" s="28">
        <f>IF((COUNTA(T12:AC12)&gt;0),(ROUND((AVERAGE(T46:AD46)),0)),"")</f>
        <v>83</v>
      </c>
      <c r="H46" s="28" t="str">
        <f t="shared" si="2"/>
        <v>B</v>
      </c>
      <c r="I46" s="38">
        <v>3</v>
      </c>
      <c r="J46" s="28" t="str">
        <f t="shared" si="3"/>
        <v>Memiliki kemampuan menganalisis isi dan struktur teks negosiasi, menganalisis aspek makna kebahasaan dalam teks biografi, dan analisis isi debat namun perlu peningkatan mengidentifikasi isi puisi.</v>
      </c>
      <c r="K46" s="36">
        <f t="shared" si="4"/>
        <v>82</v>
      </c>
      <c r="L46" s="28" t="str">
        <f t="shared" si="5"/>
        <v>B</v>
      </c>
      <c r="M46" s="28">
        <f t="shared" si="6"/>
        <v>82</v>
      </c>
      <c r="N46" s="28" t="str">
        <f t="shared" si="7"/>
        <v>B</v>
      </c>
      <c r="O46" s="38">
        <v>2</v>
      </c>
      <c r="P46" s="28" t="str">
        <f t="shared" si="8"/>
        <v>Terampil mengungkapkan kembali  hal-hal yang dapat diteladani dari tokoh yang terdapat dalam teks biografi.</v>
      </c>
      <c r="Q46" s="40" t="s">
        <v>9</v>
      </c>
      <c r="R46" s="40" t="s">
        <v>9</v>
      </c>
      <c r="S46" s="18"/>
      <c r="T46" s="1">
        <v>78</v>
      </c>
      <c r="U46" s="1">
        <v>80</v>
      </c>
      <c r="V46" s="1">
        <v>85</v>
      </c>
      <c r="W46" s="1">
        <v>90</v>
      </c>
      <c r="X46" s="1"/>
      <c r="Y46" s="1"/>
      <c r="Z46" s="1"/>
      <c r="AA46" s="1"/>
      <c r="AB46" s="1"/>
      <c r="AC46" s="1"/>
      <c r="AD46" s="1"/>
      <c r="AE46" s="18"/>
      <c r="AF46" s="1">
        <v>80</v>
      </c>
      <c r="AG46" s="1">
        <v>84</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36" t="str">
        <f t="shared" si="0"/>
        <v/>
      </c>
      <c r="F47" s="28" t="str">
        <f t="shared" si="1"/>
        <v/>
      </c>
      <c r="G47" s="28" t="e">
        <f>IF((COUNTA(T12:AC12)&gt;0),(ROUND((AVERAGE(T47:AD47)),0)),"")</f>
        <v>#DIV/0!</v>
      </c>
      <c r="H47" s="28" t="e">
        <f t="shared" si="2"/>
        <v>#DIV/0!</v>
      </c>
      <c r="I47" s="38"/>
      <c r="J47" s="28" t="str">
        <f t="shared" si="3"/>
        <v/>
      </c>
      <c r="K47" s="36" t="str">
        <f t="shared" si="4"/>
        <v/>
      </c>
      <c r="L47" s="28" t="str">
        <f t="shared" si="5"/>
        <v/>
      </c>
      <c r="M47" s="28" t="str">
        <f t="shared" si="6"/>
        <v/>
      </c>
      <c r="N47" s="28" t="str">
        <f t="shared" si="7"/>
        <v/>
      </c>
      <c r="O47" s="38"/>
      <c r="P47" s="28" t="str">
        <f t="shared" si="8"/>
        <v/>
      </c>
      <c r="Q47" s="40"/>
      <c r="R47" s="40"/>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36" t="str">
        <f t="shared" si="0"/>
        <v/>
      </c>
      <c r="F48" s="28" t="str">
        <f t="shared" si="1"/>
        <v/>
      </c>
      <c r="G48" s="28" t="e">
        <f>IF((COUNTA(T12:AC12)&gt;0),(ROUND((AVERAGE(T48:AD48)),0)),"")</f>
        <v>#DIV/0!</v>
      </c>
      <c r="H48" s="28" t="e">
        <f t="shared" si="2"/>
        <v>#DIV/0!</v>
      </c>
      <c r="I48" s="38"/>
      <c r="J48" s="28" t="str">
        <f t="shared" si="3"/>
        <v/>
      </c>
      <c r="K48" s="36" t="str">
        <f t="shared" si="4"/>
        <v/>
      </c>
      <c r="L48" s="28" t="str">
        <f t="shared" si="5"/>
        <v/>
      </c>
      <c r="M48" s="28" t="str">
        <f t="shared" si="6"/>
        <v/>
      </c>
      <c r="N48" s="28" t="str">
        <f t="shared" si="7"/>
        <v/>
      </c>
      <c r="O48" s="38"/>
      <c r="P48" s="28" t="str">
        <f t="shared" si="8"/>
        <v/>
      </c>
      <c r="Q48" s="40"/>
      <c r="R48" s="4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c r="P49" s="28" t="str">
        <f t="shared" si="8"/>
        <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c r="P50" s="28" t="str">
        <f t="shared" si="8"/>
        <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37"/>
      <c r="F52" s="18" t="s">
        <v>103</v>
      </c>
      <c r="G52" s="18"/>
      <c r="H52" s="18"/>
      <c r="I52" s="39"/>
      <c r="J52" s="30"/>
      <c r="K52" s="37" t="e">
        <f>IF(COUNTBLANK($G$11:$G$50)=40,"",MAX($G$11:$G$50))</f>
        <v>#DIV/0!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37"/>
      <c r="F53" s="18" t="s">
        <v>106</v>
      </c>
      <c r="G53" s="18"/>
      <c r="H53" s="18"/>
      <c r="I53" s="39"/>
      <c r="J53" s="30"/>
      <c r="K53" s="37" t="e">
        <f>IF(COUNTBLANK($G$11:$G$50)=40,"",MIN($G$11:$G$50))</f>
        <v>#DIV/0!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108</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109</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37"/>
      <c r="F56" s="18"/>
      <c r="G56" s="18"/>
      <c r="H56" s="18"/>
      <c r="I56" s="37"/>
      <c r="J56" s="18"/>
      <c r="K56" s="37"/>
      <c r="L56" s="18"/>
      <c r="M56" s="18" t="s">
        <v>2</v>
      </c>
      <c r="N56" s="18"/>
      <c r="O56" s="37"/>
      <c r="P56" s="18"/>
      <c r="Q56" s="37" t="s">
        <v>111</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37"/>
      <c r="F57" s="18"/>
      <c r="G57" s="18"/>
      <c r="H57" s="18"/>
      <c r="I57" s="37"/>
      <c r="J57" s="18"/>
      <c r="K57" s="37"/>
      <c r="L57" s="18"/>
      <c r="M57" s="18" t="s">
        <v>113</v>
      </c>
      <c r="N57" s="18"/>
      <c r="O57" s="37"/>
      <c r="P57" s="18"/>
      <c r="Q57" s="37" t="s">
        <v>114</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xWindow="774" yWindow="208"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X11" activePane="bottomRight" state="frozen"/>
      <selection pane="topRight"/>
      <selection pane="bottomLeft"/>
      <selection pane="bottomRight" activeCell="AI46" sqref="AI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467</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467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1">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143</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66194</v>
      </c>
      <c r="C11" s="19" t="s">
        <v>153</v>
      </c>
      <c r="D11" s="18"/>
      <c r="E11" s="36">
        <f t="shared" ref="E11:E50" si="0">IF((COUNTA(T11:AC11)&gt;0),(ROUND((AVERAGE(T11:AC11)),0)),"")</f>
        <v>84</v>
      </c>
      <c r="F11" s="28" t="str">
        <f t="shared" ref="F11:F50" si="1">IF(AND(ISNUMBER(E11),E11&gt;=1),IF(E11&lt;=$FD$13,$FE$13,IF(E11&lt;=$FD$14,$FE$14,IF(E11&lt;=$FD$15,$FE$15,IF(E11&lt;=$FD$16,$FE$16,)))), "")</f>
        <v>B</v>
      </c>
      <c r="G11" s="28">
        <f>IF((COUNTA(T11:AC11)&gt;0),(ROUND((AVERAGE(T11:AD11)),0)),"")</f>
        <v>84</v>
      </c>
      <c r="H11" s="28" t="str">
        <f t="shared" ref="H11:H50" si="2">IF(AND(ISNUMBER(G11),G11&gt;=1),IF(G11&lt;=$FD$13,$FE$13,IF(G11&lt;=$FD$14,$FE$14,IF(G11&lt;=$FD$15,$FE$15,IF(G11&lt;=$FD$16,$FE$16,)))), "")</f>
        <v>B</v>
      </c>
      <c r="I11" s="38">
        <v>2</v>
      </c>
      <c r="J11" s="28" t="str">
        <f t="shared" ref="J11:J50" si="3">IF(I11=$FG$13,$FH$13,IF(I11=$FG$15,$FH$15,IF(I11=$FG$17,$FH$17,IF(I11=$FG$19,$FH$19,IF(I11=$FG$21,$FH$21,IF(I11=$FG$23,$FH$23,IF(I11=$FG$25,$FH$25,IF(I11=$FG$27,$FH$27,IF(I11=$FG$29,$FH$29,IF(I11=$FG$31,$FH$31,""))))))))))</f>
        <v>Memiliki kemampuan menganalisis isi, struktur teks negosiasi, dan  menganalisis aspek makna       kebahasaan  dalam        teks biografi, namun perlu peningkatan  analisis isi debat, dan  mengidentifikasi isi puisi.</v>
      </c>
      <c r="K11" s="36">
        <f t="shared" ref="K11:K50" si="4">IF((COUNTA(AF11:AO11)&gt;0),AVERAGE(AF11:AO11),"")</f>
        <v>79</v>
      </c>
      <c r="L11" s="28" t="str">
        <f t="shared" ref="L11:L50" si="5">IF(AND(ISNUMBER(K11),K11&gt;=1), IF(K11&lt;=$FD$27,$FE$27,IF(K11&lt;=$FD$28,$FE$28,IF(K11&lt;=$FD$29,$FE$29,IF(K11&lt;=$FD$30,$FE$30,)))), "")</f>
        <v>B</v>
      </c>
      <c r="M11" s="28">
        <f t="shared" ref="M11:M50" si="6">IF((COUNTA(AF11:AO11)&gt;0),AVERAGE(AF11:AO11),"")</f>
        <v>79</v>
      </c>
      <c r="N11" s="28" t="str">
        <f t="shared" ref="N11:N50" si="7">IF(AND(ISNUMBER(M11),M11&gt;=1), IF(M11&lt;=$FD$27,$FE$27,IF(M11&lt;=$FD$28,$FE$28,IF(M11&lt;=$FD$29,$FE$29,IF(M11&lt;=$FD$30,$FE$30,)))), "")</f>
        <v>B</v>
      </c>
      <c r="O11" s="38">
        <v>3</v>
      </c>
      <c r="P11" s="28" t="str">
        <f t="shared" ref="P11:P50" si="8">IF(O11=$FG$13,$FI$13,IF(O11=$FG$15,$FI$15,IF(O11=$FG$17,$FI$17,IF(O11=$FG$19,$FI$19,IF(O11=$FG$21,$FI$21,IF(O11=$FG$23,$FI$23,IF(O11=$FG$25,$FI$25,IF(O11=$FG$27,$FI$27,IF(O11=$FG$29,$FI$29,IF(O11=$FG$31,$FI$31,""))))))))))</f>
        <v>Terampil mengonstruksikan permasalahan atau isu, sudut pandang da argumenbeberapa pihak, tetapi perlu pengetahuan permasalahandari berbagai sudut pandang.</v>
      </c>
      <c r="Q11" s="40" t="s">
        <v>9</v>
      </c>
      <c r="R11" s="40" t="s">
        <v>8</v>
      </c>
      <c r="S11" s="18"/>
      <c r="T11" s="1">
        <v>81</v>
      </c>
      <c r="U11" s="1">
        <v>78</v>
      </c>
      <c r="V11" s="1">
        <v>90</v>
      </c>
      <c r="W11" s="1">
        <v>85</v>
      </c>
      <c r="X11" s="1"/>
      <c r="Y11" s="1"/>
      <c r="Z11" s="1"/>
      <c r="AA11" s="1"/>
      <c r="AB11" s="1"/>
      <c r="AC11" s="1"/>
      <c r="AD11" s="1"/>
      <c r="AE11" s="18"/>
      <c r="AF11" s="1">
        <v>75</v>
      </c>
      <c r="AG11" s="1">
        <v>76</v>
      </c>
      <c r="AH11" s="1">
        <v>85</v>
      </c>
      <c r="AI11" s="1">
        <v>80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66210</v>
      </c>
      <c r="C12" s="19" t="s">
        <v>154</v>
      </c>
      <c r="D12" s="18"/>
      <c r="E12" s="36">
        <f t="shared" si="0"/>
        <v>81</v>
      </c>
      <c r="F12" s="28" t="str">
        <f t="shared" si="1"/>
        <v>B</v>
      </c>
      <c r="G12" s="28">
        <f>IF((COUNTA(T12:AC12)&gt;0),(ROUND((AVERAGE(T12:AD12)),0)),"")</f>
        <v>81</v>
      </c>
      <c r="H12" s="28" t="str">
        <f t="shared" si="2"/>
        <v>B</v>
      </c>
      <c r="I12" s="38">
        <v>2</v>
      </c>
      <c r="J12" s="28" t="str">
        <f t="shared" si="3"/>
        <v>Memiliki kemampuan menganalisis isi, struktur teks negosiasi, dan  menganalisis aspek makna       kebahasaan  dalam        teks biografi, namun perlu peningkatan  analisis isi debat, dan  mengidentifikasi isi puisi.</v>
      </c>
      <c r="K12" s="36">
        <f t="shared" si="4"/>
        <v>79.25</v>
      </c>
      <c r="L12" s="28" t="str">
        <f t="shared" si="5"/>
        <v>B</v>
      </c>
      <c r="M12" s="28">
        <f t="shared" si="6"/>
        <v>79.25</v>
      </c>
      <c r="N12" s="28" t="str">
        <f t="shared" si="7"/>
        <v>B</v>
      </c>
      <c r="O12" s="38">
        <v>3</v>
      </c>
      <c r="P12" s="28" t="str">
        <f t="shared" si="8"/>
        <v>Terampil mengonstruksikan permasalahan atau isu, sudut pandang da argumenbeberapa pihak, tetapi perlu pengetahuan permasalahandari berbagai sudut pandang.</v>
      </c>
      <c r="Q12" s="40" t="s">
        <v>9</v>
      </c>
      <c r="R12" s="40" t="s">
        <v>8</v>
      </c>
      <c r="S12" s="18"/>
      <c r="T12" s="1">
        <v>80</v>
      </c>
      <c r="U12" s="1">
        <v>79</v>
      </c>
      <c r="V12" s="1">
        <v>85</v>
      </c>
      <c r="W12" s="1">
        <v>80</v>
      </c>
      <c r="X12" s="1"/>
      <c r="Y12" s="1"/>
      <c r="Z12" s="1"/>
      <c r="AA12" s="1"/>
      <c r="AB12" s="1"/>
      <c r="AC12" s="1"/>
      <c r="AD12" s="1"/>
      <c r="AE12" s="18"/>
      <c r="AF12" s="1">
        <v>80</v>
      </c>
      <c r="AG12" s="1">
        <v>79</v>
      </c>
      <c r="AH12" s="1">
        <v>80</v>
      </c>
      <c r="AI12" s="1">
        <v>78</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66242</v>
      </c>
      <c r="C13" s="19" t="s">
        <v>155</v>
      </c>
      <c r="D13" s="18"/>
      <c r="E13" s="36">
        <f t="shared" si="0"/>
        <v>81</v>
      </c>
      <c r="F13" s="28" t="str">
        <f t="shared" si="1"/>
        <v>B</v>
      </c>
      <c r="G13" s="28">
        <f>IF((COUNTA(T12:AC12)&gt;0),(ROUND((AVERAGE(T13:AD13)),0)),"")</f>
        <v>81</v>
      </c>
      <c r="H13" s="28" t="str">
        <f t="shared" si="2"/>
        <v>B</v>
      </c>
      <c r="I13" s="38">
        <v>2</v>
      </c>
      <c r="J13" s="28" t="str">
        <f t="shared" si="3"/>
        <v>Memiliki kemampuan menganalisis isi, struktur teks negosiasi, dan  menganalisis aspek makna       kebahasaan  dalam        teks biografi, namun perlu peningkatan  analisis isi debat, dan  mengidentifikasi isi puisi.</v>
      </c>
      <c r="K13" s="36">
        <f t="shared" si="4"/>
        <v>81.25</v>
      </c>
      <c r="L13" s="28" t="str">
        <f t="shared" si="5"/>
        <v>B</v>
      </c>
      <c r="M13" s="28">
        <f t="shared" si="6"/>
        <v>81.25</v>
      </c>
      <c r="N13" s="28" t="str">
        <f t="shared" si="7"/>
        <v>B</v>
      </c>
      <c r="O13" s="38">
        <v>3</v>
      </c>
      <c r="P13" s="28" t="str">
        <f t="shared" si="8"/>
        <v>Terampil mengonstruksikan permasalahan atau isu, sudut pandang da argumenbeberapa pihak, tetapi perlu pengetahuan permasalahandari berbagai sudut pandang.</v>
      </c>
      <c r="Q13" s="40" t="s">
        <v>9</v>
      </c>
      <c r="R13" s="40" t="s">
        <v>9</v>
      </c>
      <c r="S13" s="18"/>
      <c r="T13" s="1">
        <v>85</v>
      </c>
      <c r="U13" s="1">
        <v>78</v>
      </c>
      <c r="V13" s="1">
        <v>79</v>
      </c>
      <c r="W13" s="1">
        <v>80</v>
      </c>
      <c r="X13" s="1"/>
      <c r="Y13" s="1"/>
      <c r="Z13" s="1"/>
      <c r="AA13" s="1"/>
      <c r="AB13" s="1"/>
      <c r="AC13" s="1"/>
      <c r="AD13" s="1"/>
      <c r="AE13" s="18"/>
      <c r="AF13" s="1">
        <v>81</v>
      </c>
      <c r="AG13" s="1">
        <v>79</v>
      </c>
      <c r="AH13" s="1">
        <v>80</v>
      </c>
      <c r="AI13" s="1">
        <v>85</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188</v>
      </c>
      <c r="FI13" s="77" t="s">
        <v>192</v>
      </c>
      <c r="FJ13" s="78">
        <v>17301</v>
      </c>
      <c r="FK13" s="78">
        <v>17311</v>
      </c>
    </row>
    <row r="14" spans="1:167" x14ac:dyDescent="0.25">
      <c r="A14" s="19">
        <v>4</v>
      </c>
      <c r="B14" s="19">
        <v>66258</v>
      </c>
      <c r="C14" s="19" t="s">
        <v>156</v>
      </c>
      <c r="D14" s="18"/>
      <c r="E14" s="36">
        <f t="shared" si="0"/>
        <v>80</v>
      </c>
      <c r="F14" s="28" t="str">
        <f t="shared" si="1"/>
        <v>B</v>
      </c>
      <c r="G14" s="28">
        <f>IF((COUNTA(T12:AC12)&gt;0),(ROUND((AVERAGE(T14:AD14)),0)),"")</f>
        <v>80</v>
      </c>
      <c r="H14" s="28" t="str">
        <f t="shared" si="2"/>
        <v>B</v>
      </c>
      <c r="I14" s="38">
        <v>2</v>
      </c>
      <c r="J14" s="28" t="str">
        <f t="shared" si="3"/>
        <v>Memiliki kemampuan menganalisis isi, struktur teks negosiasi, dan  menganalisis aspek makna       kebahasaan  dalam        teks biografi, namun perlu peningkatan  analisis isi debat, dan  mengidentifikasi isi puisi.</v>
      </c>
      <c r="K14" s="36">
        <f t="shared" si="4"/>
        <v>82.75</v>
      </c>
      <c r="L14" s="28" t="str">
        <f t="shared" si="5"/>
        <v>B</v>
      </c>
      <c r="M14" s="28">
        <f t="shared" si="6"/>
        <v>82.75</v>
      </c>
      <c r="N14" s="28" t="str">
        <f t="shared" si="7"/>
        <v>B</v>
      </c>
      <c r="O14" s="38">
        <v>3</v>
      </c>
      <c r="P14" s="28" t="str">
        <f t="shared" si="8"/>
        <v>Terampil mengonstruksikan permasalahan atau isu, sudut pandang da argumenbeberapa pihak, tetapi perlu pengetahuan permasalahandari berbagai sudut pandang.</v>
      </c>
      <c r="Q14" s="40" t="s">
        <v>9</v>
      </c>
      <c r="R14" s="40" t="s">
        <v>9</v>
      </c>
      <c r="S14" s="18"/>
      <c r="T14" s="1">
        <v>75</v>
      </c>
      <c r="U14" s="1">
        <v>79</v>
      </c>
      <c r="V14" s="1">
        <v>79</v>
      </c>
      <c r="W14" s="1">
        <v>85</v>
      </c>
      <c r="X14" s="1"/>
      <c r="Y14" s="1"/>
      <c r="Z14" s="1"/>
      <c r="AA14" s="1"/>
      <c r="AB14" s="1"/>
      <c r="AC14" s="1"/>
      <c r="AD14" s="1"/>
      <c r="AE14" s="18"/>
      <c r="AF14" s="1">
        <v>78</v>
      </c>
      <c r="AG14" s="1">
        <v>78</v>
      </c>
      <c r="AH14" s="1">
        <v>85</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66274</v>
      </c>
      <c r="C15" s="19" t="s">
        <v>157</v>
      </c>
      <c r="D15" s="18"/>
      <c r="E15" s="36">
        <f t="shared" si="0"/>
        <v>84</v>
      </c>
      <c r="F15" s="28" t="str">
        <f t="shared" si="1"/>
        <v>B</v>
      </c>
      <c r="G15" s="28">
        <f>IF((COUNTA(T12:AC12)&gt;0),(ROUND((AVERAGE(T15:AD15)),0)),"")</f>
        <v>84</v>
      </c>
      <c r="H15" s="28" t="str">
        <f t="shared" si="2"/>
        <v>B</v>
      </c>
      <c r="I15" s="38">
        <v>2</v>
      </c>
      <c r="J15" s="28" t="str">
        <f t="shared" si="3"/>
        <v>Memiliki kemampuan menganalisis isi, struktur teks negosiasi, dan  menganalisis aspek makna       kebahasaan  dalam        teks biografi, namun perlu peningkatan  analisis isi debat, dan  mengidentifikasi isi puisi.</v>
      </c>
      <c r="K15" s="36">
        <f t="shared" si="4"/>
        <v>81</v>
      </c>
      <c r="L15" s="28" t="str">
        <f t="shared" si="5"/>
        <v>B</v>
      </c>
      <c r="M15" s="28">
        <f t="shared" si="6"/>
        <v>81</v>
      </c>
      <c r="N15" s="28" t="str">
        <f t="shared" si="7"/>
        <v>B</v>
      </c>
      <c r="O15" s="38">
        <v>3</v>
      </c>
      <c r="P15" s="28" t="str">
        <f t="shared" si="8"/>
        <v>Terampil mengonstruksikan permasalahan atau isu, sudut pandang da argumenbeberapa pihak, tetapi perlu pengetahuan permasalahandari berbagai sudut pandang.</v>
      </c>
      <c r="Q15" s="40" t="s">
        <v>9</v>
      </c>
      <c r="R15" s="40" t="s">
        <v>9</v>
      </c>
      <c r="S15" s="18"/>
      <c r="T15" s="1">
        <v>80</v>
      </c>
      <c r="U15" s="1">
        <v>82</v>
      </c>
      <c r="V15" s="1">
        <v>85</v>
      </c>
      <c r="W15" s="1">
        <v>90</v>
      </c>
      <c r="X15" s="1"/>
      <c r="Y15" s="1"/>
      <c r="Z15" s="1"/>
      <c r="AA15" s="1"/>
      <c r="AB15" s="1"/>
      <c r="AC15" s="1"/>
      <c r="AD15" s="1"/>
      <c r="AE15" s="18"/>
      <c r="AF15" s="1">
        <v>76</v>
      </c>
      <c r="AG15" s="1">
        <v>79</v>
      </c>
      <c r="AH15" s="1">
        <v>84</v>
      </c>
      <c r="AI15" s="1">
        <v>85</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189</v>
      </c>
      <c r="FI15" s="77" t="s">
        <v>193</v>
      </c>
      <c r="FJ15" s="78">
        <v>17302</v>
      </c>
      <c r="FK15" s="78">
        <v>17312</v>
      </c>
    </row>
    <row r="16" spans="1:167" x14ac:dyDescent="0.25">
      <c r="A16" s="19">
        <v>6</v>
      </c>
      <c r="B16" s="19">
        <v>66290</v>
      </c>
      <c r="C16" s="19" t="s">
        <v>158</v>
      </c>
      <c r="D16" s="18"/>
      <c r="E16" s="36">
        <f t="shared" si="0"/>
        <v>83</v>
      </c>
      <c r="F16" s="28" t="str">
        <f t="shared" si="1"/>
        <v>B</v>
      </c>
      <c r="G16" s="28">
        <f>IF((COUNTA(T12:AC12)&gt;0),(ROUND((AVERAGE(T16:AD16)),0)),"")</f>
        <v>83</v>
      </c>
      <c r="H16" s="28" t="str">
        <f t="shared" si="2"/>
        <v>B</v>
      </c>
      <c r="I16" s="38">
        <v>2</v>
      </c>
      <c r="J16" s="28" t="str">
        <f t="shared" si="3"/>
        <v>Memiliki kemampuan menganalisis isi, struktur teks negosiasi, dan  menganalisis aspek makna       kebahasaan  dalam        teks biografi, namun perlu peningkatan  analisis isi debat, dan  mengidentifikasi isi puisi.</v>
      </c>
      <c r="K16" s="36">
        <f t="shared" si="4"/>
        <v>79.25</v>
      </c>
      <c r="L16" s="28" t="str">
        <f t="shared" si="5"/>
        <v>B</v>
      </c>
      <c r="M16" s="28">
        <f t="shared" si="6"/>
        <v>79.25</v>
      </c>
      <c r="N16" s="28" t="str">
        <f t="shared" si="7"/>
        <v>B</v>
      </c>
      <c r="O16" s="38">
        <v>3</v>
      </c>
      <c r="P16" s="28" t="str">
        <f t="shared" si="8"/>
        <v>Terampil mengonstruksikan permasalahan atau isu, sudut pandang da argumenbeberapa pihak, tetapi perlu pengetahuan permasalahandari berbagai sudut pandang.</v>
      </c>
      <c r="Q16" s="40" t="s">
        <v>9</v>
      </c>
      <c r="R16" s="40" t="s">
        <v>9</v>
      </c>
      <c r="S16" s="18"/>
      <c r="T16" s="1">
        <v>76</v>
      </c>
      <c r="U16" s="1">
        <v>82</v>
      </c>
      <c r="V16" s="1">
        <v>80</v>
      </c>
      <c r="W16" s="1">
        <v>95</v>
      </c>
      <c r="X16" s="1"/>
      <c r="Y16" s="1"/>
      <c r="Z16" s="1"/>
      <c r="AA16" s="1"/>
      <c r="AB16" s="1"/>
      <c r="AC16" s="1"/>
      <c r="AD16" s="1"/>
      <c r="AE16" s="18"/>
      <c r="AF16" s="1">
        <v>75</v>
      </c>
      <c r="AG16" s="1">
        <v>78</v>
      </c>
      <c r="AH16" s="1">
        <v>84</v>
      </c>
      <c r="AI16" s="1">
        <v>80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66306</v>
      </c>
      <c r="C17" s="19" t="s">
        <v>159</v>
      </c>
      <c r="D17" s="18"/>
      <c r="E17" s="36">
        <f t="shared" si="0"/>
        <v>85</v>
      </c>
      <c r="F17" s="28" t="str">
        <f t="shared" si="1"/>
        <v>A</v>
      </c>
      <c r="G17" s="28">
        <f>IF((COUNTA(T12:AC12)&gt;0),(ROUND((AVERAGE(T17:AD17)),0)),"")</f>
        <v>85</v>
      </c>
      <c r="H17" s="28" t="str">
        <f t="shared" si="2"/>
        <v>A</v>
      </c>
      <c r="I17" s="38">
        <v>2</v>
      </c>
      <c r="J17" s="28" t="str">
        <f t="shared" si="3"/>
        <v>Memiliki kemampuan menganalisis isi, struktur teks negosiasi, dan  menganalisis aspek makna       kebahasaan  dalam        teks biografi, namun perlu peningkatan  analisis isi debat, dan  mengidentifikasi isi puisi.</v>
      </c>
      <c r="K17" s="36">
        <f t="shared" si="4"/>
        <v>83</v>
      </c>
      <c r="L17" s="28" t="str">
        <f t="shared" si="5"/>
        <v>B</v>
      </c>
      <c r="M17" s="28">
        <f t="shared" si="6"/>
        <v>83</v>
      </c>
      <c r="N17" s="28" t="str">
        <f t="shared" si="7"/>
        <v>B</v>
      </c>
      <c r="O17" s="38">
        <v>3</v>
      </c>
      <c r="P17" s="28" t="str">
        <f t="shared" si="8"/>
        <v>Terampil mengonstruksikan permasalahan atau isu, sudut pandang da argumenbeberapa pihak, tetapi perlu pengetahuan permasalahandari berbagai sudut pandang.</v>
      </c>
      <c r="Q17" s="40" t="s">
        <v>9</v>
      </c>
      <c r="R17" s="40" t="s">
        <v>8</v>
      </c>
      <c r="S17" s="18"/>
      <c r="T17" s="1">
        <v>83</v>
      </c>
      <c r="U17" s="1">
        <v>85</v>
      </c>
      <c r="V17" s="1">
        <v>85</v>
      </c>
      <c r="W17" s="1">
        <v>88</v>
      </c>
      <c r="X17" s="1"/>
      <c r="Y17" s="1"/>
      <c r="Z17" s="1"/>
      <c r="AA17" s="1"/>
      <c r="AB17" s="1"/>
      <c r="AC17" s="1"/>
      <c r="AD17" s="1"/>
      <c r="AE17" s="18"/>
      <c r="AF17" s="1">
        <v>79</v>
      </c>
      <c r="AG17" s="1">
        <v>81</v>
      </c>
      <c r="AH17" s="1">
        <v>86</v>
      </c>
      <c r="AI17" s="1">
        <v>86</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190</v>
      </c>
      <c r="FI17" s="77" t="s">
        <v>194</v>
      </c>
      <c r="FJ17" s="78">
        <v>17303</v>
      </c>
      <c r="FK17" s="78">
        <v>17313</v>
      </c>
    </row>
    <row r="18" spans="1:167" x14ac:dyDescent="0.25">
      <c r="A18" s="19">
        <v>8</v>
      </c>
      <c r="B18" s="19">
        <v>66322</v>
      </c>
      <c r="C18" s="19" t="s">
        <v>160</v>
      </c>
      <c r="D18" s="18"/>
      <c r="E18" s="36">
        <f t="shared" si="0"/>
        <v>86</v>
      </c>
      <c r="F18" s="28" t="str">
        <f t="shared" si="1"/>
        <v>A</v>
      </c>
      <c r="G18" s="28">
        <f>IF((COUNTA(T12:AC12)&gt;0),(ROUND((AVERAGE(T18:AD18)),0)),"")</f>
        <v>86</v>
      </c>
      <c r="H18" s="28" t="str">
        <f t="shared" si="2"/>
        <v>A</v>
      </c>
      <c r="I18" s="38">
        <v>2</v>
      </c>
      <c r="J18" s="28" t="str">
        <f t="shared" si="3"/>
        <v>Memiliki kemampuan menganalisis isi, struktur teks negosiasi, dan  menganalisis aspek makna       kebahasaan  dalam        teks biografi, namun perlu peningkatan  analisis isi debat, dan  mengidentifikasi isi puisi.</v>
      </c>
      <c r="K18" s="36">
        <f t="shared" si="4"/>
        <v>83.25</v>
      </c>
      <c r="L18" s="28" t="str">
        <f t="shared" si="5"/>
        <v>B</v>
      </c>
      <c r="M18" s="28">
        <f t="shared" si="6"/>
        <v>83.25</v>
      </c>
      <c r="N18" s="28" t="str">
        <f t="shared" si="7"/>
        <v>B</v>
      </c>
      <c r="O18" s="38">
        <v>3</v>
      </c>
      <c r="P18" s="28" t="str">
        <f t="shared" si="8"/>
        <v>Terampil mengonstruksikan permasalahan atau isu, sudut pandang da argumenbeberapa pihak, tetapi perlu pengetahuan permasalahandari berbagai sudut pandang.</v>
      </c>
      <c r="Q18" s="40" t="s">
        <v>9</v>
      </c>
      <c r="R18" s="40" t="s">
        <v>8</v>
      </c>
      <c r="S18" s="18"/>
      <c r="T18" s="1">
        <v>84</v>
      </c>
      <c r="U18" s="1">
        <v>85</v>
      </c>
      <c r="V18" s="1">
        <v>95</v>
      </c>
      <c r="W18" s="1">
        <v>80</v>
      </c>
      <c r="X18" s="1"/>
      <c r="Y18" s="1"/>
      <c r="Z18" s="1"/>
      <c r="AA18" s="1"/>
      <c r="AB18" s="1"/>
      <c r="AC18" s="1"/>
      <c r="AD18" s="1"/>
      <c r="AE18" s="18"/>
      <c r="AF18" s="1">
        <v>79</v>
      </c>
      <c r="AG18" s="1">
        <v>80</v>
      </c>
      <c r="AH18" s="1">
        <v>89</v>
      </c>
      <c r="AI18" s="1">
        <v>85</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66338</v>
      </c>
      <c r="C19" s="19" t="s">
        <v>161</v>
      </c>
      <c r="D19" s="18"/>
      <c r="E19" s="36">
        <f t="shared" si="0"/>
        <v>87</v>
      </c>
      <c r="F19" s="28" t="str">
        <f t="shared" si="1"/>
        <v>A</v>
      </c>
      <c r="G19" s="28">
        <f>IF((COUNTA(T12:AC12)&gt;0),(ROUND((AVERAGE(T19:AD19)),0)),"")</f>
        <v>87</v>
      </c>
      <c r="H19" s="28" t="str">
        <f t="shared" si="2"/>
        <v>A</v>
      </c>
      <c r="I19" s="38">
        <v>2</v>
      </c>
      <c r="J19" s="28" t="str">
        <f t="shared" si="3"/>
        <v>Memiliki kemampuan menganalisis isi, struktur teks negosiasi, dan  menganalisis aspek makna       kebahasaan  dalam        teks biografi, namun perlu peningkatan  analisis isi debat, dan  mengidentifikasi isi puisi.</v>
      </c>
      <c r="K19" s="36">
        <f t="shared" si="4"/>
        <v>80</v>
      </c>
      <c r="L19" s="28" t="str">
        <f t="shared" si="5"/>
        <v>B</v>
      </c>
      <c r="M19" s="28">
        <f t="shared" si="6"/>
        <v>80</v>
      </c>
      <c r="N19" s="28" t="str">
        <f t="shared" si="7"/>
        <v>B</v>
      </c>
      <c r="O19" s="38">
        <v>3</v>
      </c>
      <c r="P19" s="28" t="str">
        <f t="shared" si="8"/>
        <v>Terampil mengonstruksikan permasalahan atau isu, sudut pandang da argumenbeberapa pihak, tetapi perlu pengetahuan permasalahandari berbagai sudut pandang.</v>
      </c>
      <c r="Q19" s="40" t="s">
        <v>9</v>
      </c>
      <c r="R19" s="40" t="s">
        <v>8</v>
      </c>
      <c r="S19" s="18"/>
      <c r="T19" s="1">
        <v>82</v>
      </c>
      <c r="U19" s="1">
        <v>84</v>
      </c>
      <c r="V19" s="1">
        <v>95</v>
      </c>
      <c r="W19" s="1">
        <v>85</v>
      </c>
      <c r="X19" s="1"/>
      <c r="Y19" s="1"/>
      <c r="Z19" s="1"/>
      <c r="AA19" s="1"/>
      <c r="AB19" s="1"/>
      <c r="AC19" s="1"/>
      <c r="AD19" s="1"/>
      <c r="AE19" s="18"/>
      <c r="AF19" s="1">
        <v>80</v>
      </c>
      <c r="AG19" s="1">
        <v>80</v>
      </c>
      <c r="AH19" s="1">
        <v>80</v>
      </c>
      <c r="AI19" s="1">
        <v>80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191</v>
      </c>
      <c r="FI19" s="77" t="s">
        <v>195</v>
      </c>
      <c r="FJ19" s="78">
        <v>17304</v>
      </c>
      <c r="FK19" s="78">
        <v>17314</v>
      </c>
    </row>
    <row r="20" spans="1:167" x14ac:dyDescent="0.25">
      <c r="A20" s="19">
        <v>10</v>
      </c>
      <c r="B20" s="19">
        <v>66354</v>
      </c>
      <c r="C20" s="19" t="s">
        <v>162</v>
      </c>
      <c r="D20" s="18"/>
      <c r="E20" s="36">
        <f t="shared" si="0"/>
        <v>82</v>
      </c>
      <c r="F20" s="28" t="str">
        <f t="shared" si="1"/>
        <v>B</v>
      </c>
      <c r="G20" s="28">
        <f>IF((COUNTA(T12:AC12)&gt;0),(ROUND((AVERAGE(T20:AD20)),0)),"")</f>
        <v>82</v>
      </c>
      <c r="H20" s="28" t="str">
        <f t="shared" si="2"/>
        <v>B</v>
      </c>
      <c r="I20" s="38">
        <v>2</v>
      </c>
      <c r="J20" s="28" t="str">
        <f t="shared" si="3"/>
        <v>Memiliki kemampuan menganalisis isi, struktur teks negosiasi, dan  menganalisis aspek makna       kebahasaan  dalam        teks biografi, namun perlu peningkatan  analisis isi debat, dan  mengidentifikasi isi puisi.</v>
      </c>
      <c r="K20" s="36">
        <f t="shared" si="4"/>
        <v>82</v>
      </c>
      <c r="L20" s="28" t="str">
        <f t="shared" si="5"/>
        <v>B</v>
      </c>
      <c r="M20" s="28">
        <f t="shared" si="6"/>
        <v>82</v>
      </c>
      <c r="N20" s="28" t="str">
        <f t="shared" si="7"/>
        <v>B</v>
      </c>
      <c r="O20" s="38">
        <v>3</v>
      </c>
      <c r="P20" s="28" t="str">
        <f t="shared" si="8"/>
        <v>Terampil mengonstruksikan permasalahan atau isu, sudut pandang da argumenbeberapa pihak, tetapi perlu pengetahuan permasalahandari berbagai sudut pandang.</v>
      </c>
      <c r="Q20" s="40" t="s">
        <v>9</v>
      </c>
      <c r="R20" s="40" t="s">
        <v>9</v>
      </c>
      <c r="S20" s="18"/>
      <c r="T20" s="1">
        <v>83</v>
      </c>
      <c r="U20" s="1">
        <v>80</v>
      </c>
      <c r="V20" s="1">
        <v>84</v>
      </c>
      <c r="W20" s="1">
        <v>81</v>
      </c>
      <c r="X20" s="1"/>
      <c r="Y20" s="1"/>
      <c r="Z20" s="1"/>
      <c r="AA20" s="1"/>
      <c r="AB20" s="1"/>
      <c r="AC20" s="1"/>
      <c r="AD20" s="1"/>
      <c r="AE20" s="18"/>
      <c r="AF20" s="1">
        <v>81</v>
      </c>
      <c r="AG20" s="1">
        <v>80</v>
      </c>
      <c r="AH20" s="1">
        <v>80</v>
      </c>
      <c r="AI20" s="1">
        <v>87</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66370</v>
      </c>
      <c r="C21" s="19" t="s">
        <v>163</v>
      </c>
      <c r="D21" s="18"/>
      <c r="E21" s="36">
        <f t="shared" si="0"/>
        <v>84</v>
      </c>
      <c r="F21" s="28" t="str">
        <f t="shared" si="1"/>
        <v>B</v>
      </c>
      <c r="G21" s="28">
        <f>IF((COUNTA(T12:AC12)&gt;0),(ROUND((AVERAGE(T21:AD21)),0)),"")</f>
        <v>84</v>
      </c>
      <c r="H21" s="28" t="str">
        <f t="shared" si="2"/>
        <v>B</v>
      </c>
      <c r="I21" s="38">
        <v>2</v>
      </c>
      <c r="J21" s="28" t="str">
        <f t="shared" si="3"/>
        <v>Memiliki kemampuan menganalisis isi, struktur teks negosiasi, dan  menganalisis aspek makna       kebahasaan  dalam        teks biografi, namun perlu peningkatan  analisis isi debat, dan  mengidentifikasi isi puisi.</v>
      </c>
      <c r="K21" s="36">
        <f t="shared" si="4"/>
        <v>83.25</v>
      </c>
      <c r="L21" s="28" t="str">
        <f t="shared" si="5"/>
        <v>B</v>
      </c>
      <c r="M21" s="28">
        <f t="shared" si="6"/>
        <v>83.25</v>
      </c>
      <c r="N21" s="28" t="str">
        <f t="shared" si="7"/>
        <v>B</v>
      </c>
      <c r="O21" s="38">
        <v>3</v>
      </c>
      <c r="P21" s="28" t="str">
        <f t="shared" si="8"/>
        <v>Terampil mengonstruksikan permasalahan atau isu, sudut pandang da argumenbeberapa pihak, tetapi perlu pengetahuan permasalahandari berbagai sudut pandang.</v>
      </c>
      <c r="Q21" s="40" t="s">
        <v>9</v>
      </c>
      <c r="R21" s="40" t="s">
        <v>8</v>
      </c>
      <c r="S21" s="18"/>
      <c r="T21" s="1">
        <v>84</v>
      </c>
      <c r="U21" s="1">
        <v>83</v>
      </c>
      <c r="V21" s="1">
        <v>85</v>
      </c>
      <c r="W21" s="1">
        <v>84</v>
      </c>
      <c r="X21" s="1"/>
      <c r="Y21" s="1"/>
      <c r="Z21" s="1"/>
      <c r="AA21" s="1"/>
      <c r="AB21" s="1"/>
      <c r="AC21" s="1"/>
      <c r="AD21" s="1"/>
      <c r="AE21" s="18"/>
      <c r="AF21" s="1">
        <v>80</v>
      </c>
      <c r="AG21" s="1">
        <v>80</v>
      </c>
      <c r="AH21" s="1">
        <v>86</v>
      </c>
      <c r="AI21" s="1">
        <v>87</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17305</v>
      </c>
      <c r="FK21" s="78">
        <v>17315</v>
      </c>
    </row>
    <row r="22" spans="1:167" x14ac:dyDescent="0.25">
      <c r="A22" s="19">
        <v>12</v>
      </c>
      <c r="B22" s="19">
        <v>66386</v>
      </c>
      <c r="C22" s="19" t="s">
        <v>164</v>
      </c>
      <c r="D22" s="18"/>
      <c r="E22" s="36">
        <f t="shared" si="0"/>
        <v>79</v>
      </c>
      <c r="F22" s="28" t="str">
        <f t="shared" si="1"/>
        <v>B</v>
      </c>
      <c r="G22" s="28">
        <f>IF((COUNTA(T12:AC12)&gt;0),(ROUND((AVERAGE(T22:AD22)),0)),"")</f>
        <v>79</v>
      </c>
      <c r="H22" s="28" t="str">
        <f t="shared" si="2"/>
        <v>B</v>
      </c>
      <c r="I22" s="38">
        <v>2</v>
      </c>
      <c r="J22" s="28" t="str">
        <f t="shared" si="3"/>
        <v>Memiliki kemampuan menganalisis isi, struktur teks negosiasi, dan  menganalisis aspek makna       kebahasaan  dalam        teks biografi, namun perlu peningkatan  analisis isi debat, dan  mengidentifikasi isi puisi.</v>
      </c>
      <c r="K22" s="36">
        <f t="shared" si="4"/>
        <v>82</v>
      </c>
      <c r="L22" s="28" t="str">
        <f t="shared" si="5"/>
        <v>B</v>
      </c>
      <c r="M22" s="28">
        <f t="shared" si="6"/>
        <v>82</v>
      </c>
      <c r="N22" s="28" t="str">
        <f t="shared" si="7"/>
        <v>B</v>
      </c>
      <c r="O22" s="38">
        <v>3</v>
      </c>
      <c r="P22" s="28" t="str">
        <f t="shared" si="8"/>
        <v>Terampil mengonstruksikan permasalahan atau isu, sudut pandang da argumenbeberapa pihak, tetapi perlu pengetahuan permasalahandari berbagai sudut pandang.</v>
      </c>
      <c r="Q22" s="40" t="s">
        <v>9</v>
      </c>
      <c r="R22" s="40" t="s">
        <v>9</v>
      </c>
      <c r="S22" s="18"/>
      <c r="T22" s="1">
        <v>76</v>
      </c>
      <c r="U22" s="1">
        <v>80</v>
      </c>
      <c r="V22" s="1">
        <v>79</v>
      </c>
      <c r="W22" s="1">
        <v>81</v>
      </c>
      <c r="X22" s="1"/>
      <c r="Y22" s="1"/>
      <c r="Z22" s="1"/>
      <c r="AA22" s="1"/>
      <c r="AB22" s="1"/>
      <c r="AC22" s="1"/>
      <c r="AD22" s="1"/>
      <c r="AE22" s="18"/>
      <c r="AF22" s="1">
        <v>79</v>
      </c>
      <c r="AG22" s="1">
        <v>78</v>
      </c>
      <c r="AH22" s="1">
        <v>85</v>
      </c>
      <c r="AI22" s="1">
        <v>86</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66402</v>
      </c>
      <c r="C23" s="19" t="s">
        <v>165</v>
      </c>
      <c r="D23" s="18"/>
      <c r="E23" s="36">
        <f t="shared" si="0"/>
        <v>87</v>
      </c>
      <c r="F23" s="28" t="str">
        <f t="shared" si="1"/>
        <v>A</v>
      </c>
      <c r="G23" s="28">
        <f>IF((COUNTA(T12:AC12)&gt;0),(ROUND((AVERAGE(T23:AD23)),0)),"")</f>
        <v>87</v>
      </c>
      <c r="H23" s="28" t="str">
        <f t="shared" si="2"/>
        <v>A</v>
      </c>
      <c r="I23" s="38">
        <v>2</v>
      </c>
      <c r="J23" s="28" t="str">
        <f t="shared" si="3"/>
        <v>Memiliki kemampuan menganalisis isi, struktur teks negosiasi, dan  menganalisis aspek makna       kebahasaan  dalam        teks biografi, namun perlu peningkatan  analisis isi debat, dan  mengidentifikasi isi puisi.</v>
      </c>
      <c r="K23" s="36">
        <f t="shared" si="4"/>
        <v>83.5</v>
      </c>
      <c r="L23" s="28" t="str">
        <f t="shared" si="5"/>
        <v>B</v>
      </c>
      <c r="M23" s="28">
        <f t="shared" si="6"/>
        <v>83.5</v>
      </c>
      <c r="N23" s="28" t="str">
        <f t="shared" si="7"/>
        <v>B</v>
      </c>
      <c r="O23" s="38">
        <v>3</v>
      </c>
      <c r="P23" s="28" t="str">
        <f t="shared" si="8"/>
        <v>Terampil mengonstruksikan permasalahan atau isu, sudut pandang da argumenbeberapa pihak, tetapi perlu pengetahuan permasalahandari berbagai sudut pandang.</v>
      </c>
      <c r="Q23" s="40" t="s">
        <v>9</v>
      </c>
      <c r="R23" s="40" t="s">
        <v>8</v>
      </c>
      <c r="S23" s="18"/>
      <c r="T23" s="1">
        <v>85</v>
      </c>
      <c r="U23" s="1">
        <v>83</v>
      </c>
      <c r="V23" s="1">
        <v>90</v>
      </c>
      <c r="W23" s="1">
        <v>90</v>
      </c>
      <c r="X23" s="1"/>
      <c r="Y23" s="1"/>
      <c r="Z23" s="1"/>
      <c r="AA23" s="1"/>
      <c r="AB23" s="1"/>
      <c r="AC23" s="1"/>
      <c r="AD23" s="1"/>
      <c r="AE23" s="18"/>
      <c r="AF23" s="1">
        <v>82</v>
      </c>
      <c r="AG23" s="1">
        <v>81</v>
      </c>
      <c r="AH23" s="1">
        <v>86</v>
      </c>
      <c r="AI23" s="1">
        <v>85</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17306</v>
      </c>
      <c r="FK23" s="78">
        <v>17316</v>
      </c>
    </row>
    <row r="24" spans="1:167" x14ac:dyDescent="0.25">
      <c r="A24" s="19">
        <v>14</v>
      </c>
      <c r="B24" s="19">
        <v>66418</v>
      </c>
      <c r="C24" s="19" t="s">
        <v>166</v>
      </c>
      <c r="D24" s="18"/>
      <c r="E24" s="36">
        <f t="shared" si="0"/>
        <v>88</v>
      </c>
      <c r="F24" s="28" t="str">
        <f t="shared" si="1"/>
        <v>A</v>
      </c>
      <c r="G24" s="28">
        <f>IF((COUNTA(T12:AC12)&gt;0),(ROUND((AVERAGE(T24:AD24)),0)),"")</f>
        <v>88</v>
      </c>
      <c r="H24" s="28" t="str">
        <f t="shared" si="2"/>
        <v>A</v>
      </c>
      <c r="I24" s="38">
        <v>2</v>
      </c>
      <c r="J24" s="28" t="str">
        <f t="shared" si="3"/>
        <v>Memiliki kemampuan menganalisis isi, struktur teks negosiasi, dan  menganalisis aspek makna       kebahasaan  dalam        teks biografi, namun perlu peningkatan  analisis isi debat, dan  mengidentifikasi isi puisi.</v>
      </c>
      <c r="K24" s="36">
        <f t="shared" si="4"/>
        <v>83.25</v>
      </c>
      <c r="L24" s="28" t="str">
        <f t="shared" si="5"/>
        <v>B</v>
      </c>
      <c r="M24" s="28">
        <f t="shared" si="6"/>
        <v>83.25</v>
      </c>
      <c r="N24" s="28" t="str">
        <f t="shared" si="7"/>
        <v>B</v>
      </c>
      <c r="O24" s="38">
        <v>3</v>
      </c>
      <c r="P24" s="28" t="str">
        <f t="shared" si="8"/>
        <v>Terampil mengonstruksikan permasalahan atau isu, sudut pandang da argumenbeberapa pihak, tetapi perlu pengetahuan permasalahandari berbagai sudut pandang.</v>
      </c>
      <c r="Q24" s="40" t="s">
        <v>9</v>
      </c>
      <c r="R24" s="40" t="s">
        <v>8</v>
      </c>
      <c r="S24" s="18"/>
      <c r="T24" s="1">
        <v>90</v>
      </c>
      <c r="U24" s="1">
        <v>79</v>
      </c>
      <c r="V24" s="1">
        <v>87</v>
      </c>
      <c r="W24" s="1">
        <v>94</v>
      </c>
      <c r="X24" s="1"/>
      <c r="Y24" s="1"/>
      <c r="Z24" s="1"/>
      <c r="AA24" s="1"/>
      <c r="AB24" s="1"/>
      <c r="AC24" s="1"/>
      <c r="AD24" s="1"/>
      <c r="AE24" s="18"/>
      <c r="AF24" s="1">
        <v>83</v>
      </c>
      <c r="AG24" s="1">
        <v>80</v>
      </c>
      <c r="AH24" s="1">
        <v>85</v>
      </c>
      <c r="AI24" s="1">
        <v>85</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66434</v>
      </c>
      <c r="C25" s="19" t="s">
        <v>167</v>
      </c>
      <c r="D25" s="18"/>
      <c r="E25" s="36">
        <f t="shared" si="0"/>
        <v>86</v>
      </c>
      <c r="F25" s="28" t="str">
        <f t="shared" si="1"/>
        <v>A</v>
      </c>
      <c r="G25" s="28">
        <f>IF((COUNTA(T12:AC12)&gt;0),(ROUND((AVERAGE(T25:AD25)),0)),"")</f>
        <v>86</v>
      </c>
      <c r="H25" s="28" t="str">
        <f t="shared" si="2"/>
        <v>A</v>
      </c>
      <c r="I25" s="38">
        <v>2</v>
      </c>
      <c r="J25" s="28" t="str">
        <f t="shared" si="3"/>
        <v>Memiliki kemampuan menganalisis isi, struktur teks negosiasi, dan  menganalisis aspek makna       kebahasaan  dalam        teks biografi, namun perlu peningkatan  analisis isi debat, dan  mengidentifikasi isi puisi.</v>
      </c>
      <c r="K25" s="36">
        <f t="shared" si="4"/>
        <v>80.75</v>
      </c>
      <c r="L25" s="28" t="str">
        <f t="shared" si="5"/>
        <v>B</v>
      </c>
      <c r="M25" s="28">
        <f t="shared" si="6"/>
        <v>80.75</v>
      </c>
      <c r="N25" s="28" t="str">
        <f t="shared" si="7"/>
        <v>B</v>
      </c>
      <c r="O25" s="38">
        <v>3</v>
      </c>
      <c r="P25" s="28" t="str">
        <f t="shared" si="8"/>
        <v>Terampil mengonstruksikan permasalahan atau isu, sudut pandang da argumenbeberapa pihak, tetapi perlu pengetahuan permasalahandari berbagai sudut pandang.</v>
      </c>
      <c r="Q25" s="40" t="s">
        <v>9</v>
      </c>
      <c r="R25" s="40" t="s">
        <v>8</v>
      </c>
      <c r="S25" s="18"/>
      <c r="T25" s="1">
        <v>90</v>
      </c>
      <c r="U25" s="1">
        <v>79</v>
      </c>
      <c r="V25" s="1">
        <v>86</v>
      </c>
      <c r="W25" s="1">
        <v>90</v>
      </c>
      <c r="X25" s="1"/>
      <c r="Y25" s="1"/>
      <c r="Z25" s="1"/>
      <c r="AA25" s="1"/>
      <c r="AB25" s="1"/>
      <c r="AC25" s="1"/>
      <c r="AD25" s="1"/>
      <c r="AE25" s="18"/>
      <c r="AF25" s="1">
        <v>79</v>
      </c>
      <c r="AG25" s="1">
        <v>80</v>
      </c>
      <c r="AH25" s="1">
        <v>84</v>
      </c>
      <c r="AI25" s="1">
        <v>80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17307</v>
      </c>
      <c r="FK25" s="78">
        <v>17317</v>
      </c>
    </row>
    <row r="26" spans="1:167" x14ac:dyDescent="0.25">
      <c r="A26" s="19">
        <v>16</v>
      </c>
      <c r="B26" s="19">
        <v>66450</v>
      </c>
      <c r="C26" s="19" t="s">
        <v>168</v>
      </c>
      <c r="D26" s="18"/>
      <c r="E26" s="36">
        <f t="shared" si="0"/>
        <v>83</v>
      </c>
      <c r="F26" s="28" t="str">
        <f t="shared" si="1"/>
        <v>B</v>
      </c>
      <c r="G26" s="28">
        <f>IF((COUNTA(T12:AC12)&gt;0),(ROUND((AVERAGE(T26:AD26)),0)),"")</f>
        <v>83</v>
      </c>
      <c r="H26" s="28" t="str">
        <f t="shared" si="2"/>
        <v>B</v>
      </c>
      <c r="I26" s="38">
        <v>2</v>
      </c>
      <c r="J26" s="28" t="str">
        <f t="shared" si="3"/>
        <v>Memiliki kemampuan menganalisis isi, struktur teks negosiasi, dan  menganalisis aspek makna       kebahasaan  dalam        teks biografi, namun perlu peningkatan  analisis isi debat, dan  mengidentifikasi isi puisi.</v>
      </c>
      <c r="K26" s="36">
        <f t="shared" si="4"/>
        <v>81.5</v>
      </c>
      <c r="L26" s="28" t="str">
        <f t="shared" si="5"/>
        <v>B</v>
      </c>
      <c r="M26" s="28">
        <f t="shared" si="6"/>
        <v>81.5</v>
      </c>
      <c r="N26" s="28" t="str">
        <f t="shared" si="7"/>
        <v>B</v>
      </c>
      <c r="O26" s="38">
        <v>3</v>
      </c>
      <c r="P26" s="28" t="str">
        <f t="shared" si="8"/>
        <v>Terampil mengonstruksikan permasalahan atau isu, sudut pandang da argumenbeberapa pihak, tetapi perlu pengetahuan permasalahandari berbagai sudut pandang.</v>
      </c>
      <c r="Q26" s="40" t="s">
        <v>9</v>
      </c>
      <c r="R26" s="40" t="s">
        <v>9</v>
      </c>
      <c r="S26" s="18"/>
      <c r="T26" s="1">
        <v>85</v>
      </c>
      <c r="U26" s="1">
        <v>78</v>
      </c>
      <c r="V26" s="1">
        <v>81</v>
      </c>
      <c r="W26" s="1">
        <v>87</v>
      </c>
      <c r="X26" s="1"/>
      <c r="Y26" s="1"/>
      <c r="Z26" s="1"/>
      <c r="AA26" s="1"/>
      <c r="AB26" s="1"/>
      <c r="AC26" s="1"/>
      <c r="AD26" s="1"/>
      <c r="AE26" s="18"/>
      <c r="AF26" s="1">
        <v>78</v>
      </c>
      <c r="AG26" s="1">
        <v>79</v>
      </c>
      <c r="AH26" s="1">
        <v>80</v>
      </c>
      <c r="AI26" s="1">
        <v>89</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66466</v>
      </c>
      <c r="C27" s="19" t="s">
        <v>169</v>
      </c>
      <c r="D27" s="18"/>
      <c r="E27" s="36">
        <f t="shared" si="0"/>
        <v>82</v>
      </c>
      <c r="F27" s="28" t="str">
        <f t="shared" si="1"/>
        <v>B</v>
      </c>
      <c r="G27" s="28">
        <f>IF((COUNTA(T12:AC12)&gt;0),(ROUND((AVERAGE(T27:AD27)),0)),"")</f>
        <v>82</v>
      </c>
      <c r="H27" s="28" t="str">
        <f t="shared" si="2"/>
        <v>B</v>
      </c>
      <c r="I27" s="38">
        <v>2</v>
      </c>
      <c r="J27" s="28" t="str">
        <f t="shared" si="3"/>
        <v>Memiliki kemampuan menganalisis isi, struktur teks negosiasi, dan  menganalisis aspek makna       kebahasaan  dalam        teks biografi, namun perlu peningkatan  analisis isi debat, dan  mengidentifikasi isi puisi.</v>
      </c>
      <c r="K27" s="36">
        <f t="shared" si="4"/>
        <v>82</v>
      </c>
      <c r="L27" s="28" t="str">
        <f t="shared" si="5"/>
        <v>B</v>
      </c>
      <c r="M27" s="28">
        <f t="shared" si="6"/>
        <v>82</v>
      </c>
      <c r="N27" s="28" t="str">
        <f t="shared" si="7"/>
        <v>B</v>
      </c>
      <c r="O27" s="38">
        <v>3</v>
      </c>
      <c r="P27" s="28" t="str">
        <f t="shared" si="8"/>
        <v>Terampil mengonstruksikan permasalahan atau isu, sudut pandang da argumenbeberapa pihak, tetapi perlu pengetahuan permasalahandari berbagai sudut pandang.</v>
      </c>
      <c r="Q27" s="40" t="s">
        <v>9</v>
      </c>
      <c r="R27" s="40" t="s">
        <v>9</v>
      </c>
      <c r="S27" s="18"/>
      <c r="T27" s="1">
        <v>79</v>
      </c>
      <c r="U27" s="1">
        <v>78</v>
      </c>
      <c r="V27" s="1">
        <v>85</v>
      </c>
      <c r="W27" s="1">
        <v>85</v>
      </c>
      <c r="X27" s="1"/>
      <c r="Y27" s="1"/>
      <c r="Z27" s="1"/>
      <c r="AA27" s="1"/>
      <c r="AB27" s="1"/>
      <c r="AC27" s="1"/>
      <c r="AD27" s="1"/>
      <c r="AE27" s="18"/>
      <c r="AF27" s="1">
        <v>78</v>
      </c>
      <c r="AG27" s="1">
        <v>80</v>
      </c>
      <c r="AH27" s="1">
        <v>80</v>
      </c>
      <c r="AI27" s="1">
        <v>90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17308</v>
      </c>
      <c r="FK27" s="78">
        <v>17318</v>
      </c>
    </row>
    <row r="28" spans="1:167" x14ac:dyDescent="0.25">
      <c r="A28" s="19">
        <v>18</v>
      </c>
      <c r="B28" s="19">
        <v>66482</v>
      </c>
      <c r="C28" s="19" t="s">
        <v>170</v>
      </c>
      <c r="D28" s="18"/>
      <c r="E28" s="36">
        <f t="shared" si="0"/>
        <v>83</v>
      </c>
      <c r="F28" s="28" t="str">
        <f t="shared" si="1"/>
        <v>B</v>
      </c>
      <c r="G28" s="28">
        <f>IF((COUNTA(T12:AC12)&gt;0),(ROUND((AVERAGE(T28:AD28)),0)),"")</f>
        <v>83</v>
      </c>
      <c r="H28" s="28" t="str">
        <f t="shared" si="2"/>
        <v>B</v>
      </c>
      <c r="I28" s="38">
        <v>2</v>
      </c>
      <c r="J28" s="28" t="str">
        <f t="shared" si="3"/>
        <v>Memiliki kemampuan menganalisis isi, struktur teks negosiasi, dan  menganalisis aspek makna       kebahasaan  dalam        teks biografi, namun perlu peningkatan  analisis isi debat, dan  mengidentifikasi isi puisi.</v>
      </c>
      <c r="K28" s="36">
        <f t="shared" si="4"/>
        <v>85.5</v>
      </c>
      <c r="L28" s="28" t="str">
        <f t="shared" si="5"/>
        <v>A</v>
      </c>
      <c r="M28" s="28">
        <f t="shared" si="6"/>
        <v>85.5</v>
      </c>
      <c r="N28" s="28" t="str">
        <f t="shared" si="7"/>
        <v>A</v>
      </c>
      <c r="O28" s="38">
        <v>3</v>
      </c>
      <c r="P28" s="28" t="str">
        <f t="shared" si="8"/>
        <v>Terampil mengonstruksikan permasalahan atau isu, sudut pandang da argumenbeberapa pihak, tetapi perlu pengetahuan permasalahandari berbagai sudut pandang.</v>
      </c>
      <c r="Q28" s="40" t="s">
        <v>9</v>
      </c>
      <c r="R28" s="40" t="s">
        <v>8</v>
      </c>
      <c r="S28" s="18"/>
      <c r="T28" s="1">
        <v>83</v>
      </c>
      <c r="U28" s="1">
        <v>78</v>
      </c>
      <c r="V28" s="1">
        <v>90</v>
      </c>
      <c r="W28" s="1">
        <v>80</v>
      </c>
      <c r="X28" s="1"/>
      <c r="Y28" s="1"/>
      <c r="Z28" s="1"/>
      <c r="AA28" s="1"/>
      <c r="AB28" s="1"/>
      <c r="AC28" s="1"/>
      <c r="AD28" s="1"/>
      <c r="AE28" s="18"/>
      <c r="AF28" s="1">
        <v>81</v>
      </c>
      <c r="AG28" s="1">
        <v>81</v>
      </c>
      <c r="AH28" s="1">
        <v>90</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66498</v>
      </c>
      <c r="C29" s="19" t="s">
        <v>171</v>
      </c>
      <c r="D29" s="18"/>
      <c r="E29" s="36">
        <f t="shared" si="0"/>
        <v>83</v>
      </c>
      <c r="F29" s="28" t="str">
        <f t="shared" si="1"/>
        <v>B</v>
      </c>
      <c r="G29" s="28">
        <f>IF((COUNTA(T12:AC12)&gt;0),(ROUND((AVERAGE(T29:AD29)),0)),"")</f>
        <v>83</v>
      </c>
      <c r="H29" s="28" t="str">
        <f t="shared" si="2"/>
        <v>B</v>
      </c>
      <c r="I29" s="38">
        <v>2</v>
      </c>
      <c r="J29" s="28" t="str">
        <f t="shared" si="3"/>
        <v>Memiliki kemampuan menganalisis isi, struktur teks negosiasi, dan  menganalisis aspek makna       kebahasaan  dalam        teks biografi, namun perlu peningkatan  analisis isi debat, dan  mengidentifikasi isi puisi.</v>
      </c>
      <c r="K29" s="36">
        <f t="shared" si="4"/>
        <v>84.75</v>
      </c>
      <c r="L29" s="28" t="str">
        <f t="shared" si="5"/>
        <v>A</v>
      </c>
      <c r="M29" s="28">
        <f t="shared" si="6"/>
        <v>84.75</v>
      </c>
      <c r="N29" s="28" t="str">
        <f t="shared" si="7"/>
        <v>A</v>
      </c>
      <c r="O29" s="38">
        <v>3</v>
      </c>
      <c r="P29" s="28" t="str">
        <f t="shared" si="8"/>
        <v>Terampil mengonstruksikan permasalahan atau isu, sudut pandang da argumenbeberapa pihak, tetapi perlu pengetahuan permasalahandari berbagai sudut pandang.</v>
      </c>
      <c r="Q29" s="40" t="s">
        <v>9</v>
      </c>
      <c r="R29" s="40" t="s">
        <v>9</v>
      </c>
      <c r="S29" s="18"/>
      <c r="T29" s="1">
        <v>84</v>
      </c>
      <c r="U29" s="1">
        <v>79</v>
      </c>
      <c r="V29" s="1">
        <v>90</v>
      </c>
      <c r="W29" s="1">
        <v>80</v>
      </c>
      <c r="X29" s="1"/>
      <c r="Y29" s="1"/>
      <c r="Z29" s="1"/>
      <c r="AA29" s="1"/>
      <c r="AB29" s="1"/>
      <c r="AC29" s="1"/>
      <c r="AD29" s="1"/>
      <c r="AE29" s="18"/>
      <c r="AF29" s="1">
        <v>79</v>
      </c>
      <c r="AG29" s="1">
        <v>80</v>
      </c>
      <c r="AH29" s="1">
        <v>90</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17309</v>
      </c>
      <c r="FK29" s="78">
        <v>17319</v>
      </c>
    </row>
    <row r="30" spans="1:167" x14ac:dyDescent="0.25">
      <c r="A30" s="19">
        <v>20</v>
      </c>
      <c r="B30" s="19">
        <v>66514</v>
      </c>
      <c r="C30" s="19" t="s">
        <v>172</v>
      </c>
      <c r="D30" s="18"/>
      <c r="E30" s="36">
        <f t="shared" si="0"/>
        <v>86</v>
      </c>
      <c r="F30" s="28" t="str">
        <f t="shared" si="1"/>
        <v>A</v>
      </c>
      <c r="G30" s="28">
        <f>IF((COUNTA(T12:AC12)&gt;0),(ROUND((AVERAGE(T30:AD30)),0)),"")</f>
        <v>86</v>
      </c>
      <c r="H30" s="28" t="str">
        <f t="shared" si="2"/>
        <v>A</v>
      </c>
      <c r="I30" s="38">
        <v>2</v>
      </c>
      <c r="J30" s="28" t="str">
        <f t="shared" si="3"/>
        <v>Memiliki kemampuan menganalisis isi, struktur teks negosiasi, dan  menganalisis aspek makna       kebahasaan  dalam        teks biografi, namun perlu peningkatan  analisis isi debat, dan  mengidentifikasi isi puisi.</v>
      </c>
      <c r="K30" s="36">
        <f t="shared" si="4"/>
        <v>82.5</v>
      </c>
      <c r="L30" s="28" t="str">
        <f t="shared" si="5"/>
        <v>B</v>
      </c>
      <c r="M30" s="28">
        <f t="shared" si="6"/>
        <v>82.5</v>
      </c>
      <c r="N30" s="28" t="str">
        <f t="shared" si="7"/>
        <v>B</v>
      </c>
      <c r="O30" s="38">
        <v>3</v>
      </c>
      <c r="P30" s="28" t="str">
        <f t="shared" si="8"/>
        <v>Terampil mengonstruksikan permasalahan atau isu, sudut pandang da argumenbeberapa pihak, tetapi perlu pengetahuan permasalahandari berbagai sudut pandang.</v>
      </c>
      <c r="Q30" s="40" t="s">
        <v>9</v>
      </c>
      <c r="R30" s="40" t="s">
        <v>9</v>
      </c>
      <c r="S30" s="18"/>
      <c r="T30" s="1">
        <v>80</v>
      </c>
      <c r="U30" s="1">
        <v>78</v>
      </c>
      <c r="V30" s="1">
        <v>95</v>
      </c>
      <c r="W30" s="1">
        <v>90</v>
      </c>
      <c r="X30" s="1"/>
      <c r="Y30" s="1"/>
      <c r="Z30" s="1"/>
      <c r="AA30" s="1"/>
      <c r="AB30" s="1"/>
      <c r="AC30" s="1"/>
      <c r="AD30" s="1"/>
      <c r="AE30" s="18"/>
      <c r="AF30" s="1">
        <v>80</v>
      </c>
      <c r="AG30" s="1">
        <v>80</v>
      </c>
      <c r="AH30" s="1">
        <v>85</v>
      </c>
      <c r="AI30" s="1">
        <v>85</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66530</v>
      </c>
      <c r="C31" s="19" t="s">
        <v>173</v>
      </c>
      <c r="D31" s="18"/>
      <c r="E31" s="36">
        <f t="shared" si="0"/>
        <v>82</v>
      </c>
      <c r="F31" s="28" t="str">
        <f t="shared" si="1"/>
        <v>B</v>
      </c>
      <c r="G31" s="28">
        <f>IF((COUNTA(T12:AC12)&gt;0),(ROUND((AVERAGE(T31:AD31)),0)),"")</f>
        <v>82</v>
      </c>
      <c r="H31" s="28" t="str">
        <f t="shared" si="2"/>
        <v>B</v>
      </c>
      <c r="I31" s="38">
        <v>2</v>
      </c>
      <c r="J31" s="28" t="str">
        <f t="shared" si="3"/>
        <v>Memiliki kemampuan menganalisis isi, struktur teks negosiasi, dan  menganalisis aspek makna       kebahasaan  dalam        teks biografi, namun perlu peningkatan  analisis isi debat, dan  mengidentifikasi isi puisi.</v>
      </c>
      <c r="K31" s="36">
        <f t="shared" si="4"/>
        <v>79.75</v>
      </c>
      <c r="L31" s="28" t="str">
        <f t="shared" si="5"/>
        <v>B</v>
      </c>
      <c r="M31" s="28">
        <f t="shared" si="6"/>
        <v>79.75</v>
      </c>
      <c r="N31" s="28" t="str">
        <f t="shared" si="7"/>
        <v>B</v>
      </c>
      <c r="O31" s="38">
        <v>3</v>
      </c>
      <c r="P31" s="28" t="str">
        <f t="shared" si="8"/>
        <v>Terampil mengonstruksikan permasalahan atau isu, sudut pandang da argumenbeberapa pihak, tetapi perlu pengetahuan permasalahandari berbagai sudut pandang.</v>
      </c>
      <c r="Q31" s="40" t="s">
        <v>9</v>
      </c>
      <c r="R31" s="40" t="s">
        <v>9</v>
      </c>
      <c r="S31" s="18"/>
      <c r="T31" s="1">
        <v>82</v>
      </c>
      <c r="U31" s="1">
        <v>80</v>
      </c>
      <c r="V31" s="1">
        <v>80</v>
      </c>
      <c r="W31" s="1">
        <v>85</v>
      </c>
      <c r="X31" s="1"/>
      <c r="Y31" s="1"/>
      <c r="Z31" s="1"/>
      <c r="AA31" s="1"/>
      <c r="AB31" s="1"/>
      <c r="AC31" s="1"/>
      <c r="AD31" s="1"/>
      <c r="AE31" s="18"/>
      <c r="AF31" s="1">
        <v>81</v>
      </c>
      <c r="AG31" s="1">
        <v>79</v>
      </c>
      <c r="AH31" s="1">
        <v>79</v>
      </c>
      <c r="AI31" s="1">
        <v>80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17310</v>
      </c>
      <c r="FK31" s="78">
        <v>17320</v>
      </c>
    </row>
    <row r="32" spans="1:167" x14ac:dyDescent="0.25">
      <c r="A32" s="19">
        <v>22</v>
      </c>
      <c r="B32" s="19">
        <v>66546</v>
      </c>
      <c r="C32" s="19" t="s">
        <v>174</v>
      </c>
      <c r="D32" s="18"/>
      <c r="E32" s="36">
        <f t="shared" si="0"/>
        <v>84</v>
      </c>
      <c r="F32" s="28" t="str">
        <f t="shared" si="1"/>
        <v>B</v>
      </c>
      <c r="G32" s="28">
        <f>IF((COUNTA(T12:AC12)&gt;0),(ROUND((AVERAGE(T32:AD32)),0)),"")</f>
        <v>84</v>
      </c>
      <c r="H32" s="28" t="str">
        <f t="shared" si="2"/>
        <v>B</v>
      </c>
      <c r="I32" s="38">
        <v>2</v>
      </c>
      <c r="J32" s="28" t="str">
        <f t="shared" si="3"/>
        <v>Memiliki kemampuan menganalisis isi, struktur teks negosiasi, dan  menganalisis aspek makna       kebahasaan  dalam        teks biografi, namun perlu peningkatan  analisis isi debat, dan  mengidentifikasi isi puisi.</v>
      </c>
      <c r="K32" s="36">
        <f t="shared" si="4"/>
        <v>81</v>
      </c>
      <c r="L32" s="28" t="str">
        <f t="shared" si="5"/>
        <v>B</v>
      </c>
      <c r="M32" s="28">
        <f t="shared" si="6"/>
        <v>81</v>
      </c>
      <c r="N32" s="28" t="str">
        <f t="shared" si="7"/>
        <v>B</v>
      </c>
      <c r="O32" s="38">
        <v>3</v>
      </c>
      <c r="P32" s="28" t="str">
        <f t="shared" si="8"/>
        <v>Terampil mengonstruksikan permasalahan atau isu, sudut pandang da argumenbeberapa pihak, tetapi perlu pengetahuan permasalahandari berbagai sudut pandang.</v>
      </c>
      <c r="Q32" s="40" t="s">
        <v>9</v>
      </c>
      <c r="R32" s="40" t="s">
        <v>8</v>
      </c>
      <c r="S32" s="18"/>
      <c r="T32" s="1">
        <v>81</v>
      </c>
      <c r="U32" s="1">
        <v>85</v>
      </c>
      <c r="V32" s="1">
        <v>85</v>
      </c>
      <c r="W32" s="1">
        <v>86</v>
      </c>
      <c r="X32" s="1"/>
      <c r="Y32" s="1"/>
      <c r="Z32" s="1"/>
      <c r="AA32" s="1"/>
      <c r="AB32" s="1"/>
      <c r="AC32" s="1"/>
      <c r="AD32" s="1"/>
      <c r="AE32" s="18"/>
      <c r="AF32" s="1">
        <v>80</v>
      </c>
      <c r="AG32" s="1">
        <v>79</v>
      </c>
      <c r="AH32" s="1">
        <v>80</v>
      </c>
      <c r="AI32" s="1">
        <v>85</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66562</v>
      </c>
      <c r="C33" s="19" t="s">
        <v>175</v>
      </c>
      <c r="D33" s="18"/>
      <c r="E33" s="36">
        <f t="shared" si="0"/>
        <v>86</v>
      </c>
      <c r="F33" s="28" t="str">
        <f t="shared" si="1"/>
        <v>A</v>
      </c>
      <c r="G33" s="28">
        <f>IF((COUNTA(T12:AC12)&gt;0),(ROUND((AVERAGE(T33:AD33)),0)),"")</f>
        <v>86</v>
      </c>
      <c r="H33" s="28" t="str">
        <f t="shared" si="2"/>
        <v>A</v>
      </c>
      <c r="I33" s="38">
        <v>2</v>
      </c>
      <c r="J33" s="28" t="str">
        <f t="shared" si="3"/>
        <v>Memiliki kemampuan menganalisis isi, struktur teks negosiasi, dan  menganalisis aspek makna       kebahasaan  dalam        teks biografi, namun perlu peningkatan  analisis isi debat, dan  mengidentifikasi isi puisi.</v>
      </c>
      <c r="K33" s="36">
        <f t="shared" si="4"/>
        <v>84</v>
      </c>
      <c r="L33" s="28" t="str">
        <f t="shared" si="5"/>
        <v>B</v>
      </c>
      <c r="M33" s="28">
        <f t="shared" si="6"/>
        <v>84</v>
      </c>
      <c r="N33" s="28" t="str">
        <f t="shared" si="7"/>
        <v>B</v>
      </c>
      <c r="O33" s="38">
        <v>3</v>
      </c>
      <c r="P33" s="28" t="str">
        <f t="shared" si="8"/>
        <v>Terampil mengonstruksikan permasalahan atau isu, sudut pandang da argumenbeberapa pihak, tetapi perlu pengetahuan permasalahandari berbagai sudut pandang.</v>
      </c>
      <c r="Q33" s="40" t="s">
        <v>9</v>
      </c>
      <c r="R33" s="40" t="s">
        <v>8</v>
      </c>
      <c r="S33" s="18"/>
      <c r="T33" s="1">
        <v>93</v>
      </c>
      <c r="U33" s="1">
        <v>80</v>
      </c>
      <c r="V33" s="1">
        <v>84</v>
      </c>
      <c r="W33" s="1">
        <v>86</v>
      </c>
      <c r="X33" s="1"/>
      <c r="Y33" s="1"/>
      <c r="Z33" s="1"/>
      <c r="AA33" s="1"/>
      <c r="AB33" s="1"/>
      <c r="AC33" s="1"/>
      <c r="AD33" s="1"/>
      <c r="AE33" s="18"/>
      <c r="AF33" s="1">
        <v>82</v>
      </c>
      <c r="AG33" s="1">
        <v>81</v>
      </c>
      <c r="AH33" s="1">
        <v>89</v>
      </c>
      <c r="AI33" s="1">
        <v>84</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66578</v>
      </c>
      <c r="C34" s="19" t="s">
        <v>176</v>
      </c>
      <c r="D34" s="18"/>
      <c r="E34" s="36">
        <f t="shared" si="0"/>
        <v>83</v>
      </c>
      <c r="F34" s="28" t="str">
        <f t="shared" si="1"/>
        <v>B</v>
      </c>
      <c r="G34" s="28">
        <f>IF((COUNTA(T12:AC12)&gt;0),(ROUND((AVERAGE(T34:AD34)),0)),"")</f>
        <v>83</v>
      </c>
      <c r="H34" s="28" t="str">
        <f t="shared" si="2"/>
        <v>B</v>
      </c>
      <c r="I34" s="38">
        <v>2</v>
      </c>
      <c r="J34" s="28" t="str">
        <f t="shared" si="3"/>
        <v>Memiliki kemampuan menganalisis isi, struktur teks negosiasi, dan  menganalisis aspek makna       kebahasaan  dalam        teks biografi, namun perlu peningkatan  analisis isi debat, dan  mengidentifikasi isi puisi.</v>
      </c>
      <c r="K34" s="36">
        <f t="shared" si="4"/>
        <v>82.75</v>
      </c>
      <c r="L34" s="28" t="str">
        <f t="shared" si="5"/>
        <v>B</v>
      </c>
      <c r="M34" s="28">
        <f t="shared" si="6"/>
        <v>82.75</v>
      </c>
      <c r="N34" s="28" t="str">
        <f t="shared" si="7"/>
        <v>B</v>
      </c>
      <c r="O34" s="38">
        <v>3</v>
      </c>
      <c r="P34" s="28" t="str">
        <f t="shared" si="8"/>
        <v>Terampil mengonstruksikan permasalahan atau isu, sudut pandang da argumenbeberapa pihak, tetapi perlu pengetahuan permasalahandari berbagai sudut pandang.</v>
      </c>
      <c r="Q34" s="40" t="s">
        <v>9</v>
      </c>
      <c r="R34" s="40" t="s">
        <v>8</v>
      </c>
      <c r="S34" s="18"/>
      <c r="T34" s="1">
        <v>82</v>
      </c>
      <c r="U34" s="1">
        <v>79</v>
      </c>
      <c r="V34" s="1">
        <v>83</v>
      </c>
      <c r="W34" s="1">
        <v>89</v>
      </c>
      <c r="X34" s="1"/>
      <c r="Y34" s="1"/>
      <c r="Z34" s="1"/>
      <c r="AA34" s="1"/>
      <c r="AB34" s="1"/>
      <c r="AC34" s="1"/>
      <c r="AD34" s="1"/>
      <c r="AE34" s="18"/>
      <c r="AF34" s="1">
        <v>79</v>
      </c>
      <c r="AG34" s="1">
        <v>79</v>
      </c>
      <c r="AH34" s="1">
        <v>90</v>
      </c>
      <c r="AI34" s="1">
        <v>83</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66594</v>
      </c>
      <c r="C35" s="19" t="s">
        <v>177</v>
      </c>
      <c r="D35" s="18"/>
      <c r="E35" s="36">
        <f t="shared" si="0"/>
        <v>84</v>
      </c>
      <c r="F35" s="28" t="str">
        <f t="shared" si="1"/>
        <v>B</v>
      </c>
      <c r="G35" s="28">
        <f>IF((COUNTA(T12:AC12)&gt;0),(ROUND((AVERAGE(T35:AD35)),0)),"")</f>
        <v>84</v>
      </c>
      <c r="H35" s="28" t="str">
        <f t="shared" si="2"/>
        <v>B</v>
      </c>
      <c r="I35" s="38">
        <v>2</v>
      </c>
      <c r="J35" s="28" t="str">
        <f t="shared" si="3"/>
        <v>Memiliki kemampuan menganalisis isi, struktur teks negosiasi, dan  menganalisis aspek makna       kebahasaan  dalam        teks biografi, namun perlu peningkatan  analisis isi debat, dan  mengidentifikasi isi puisi.</v>
      </c>
      <c r="K35" s="36">
        <f t="shared" si="4"/>
        <v>82.5</v>
      </c>
      <c r="L35" s="28" t="str">
        <f t="shared" si="5"/>
        <v>B</v>
      </c>
      <c r="M35" s="28">
        <f t="shared" si="6"/>
        <v>82.5</v>
      </c>
      <c r="N35" s="28" t="str">
        <f t="shared" si="7"/>
        <v>B</v>
      </c>
      <c r="O35" s="38">
        <v>3</v>
      </c>
      <c r="P35" s="28" t="str">
        <f t="shared" si="8"/>
        <v>Terampil mengonstruksikan permasalahan atau isu, sudut pandang da argumenbeberapa pihak, tetapi perlu pengetahuan permasalahandari berbagai sudut pandang.</v>
      </c>
      <c r="Q35" s="40" t="s">
        <v>9</v>
      </c>
      <c r="R35" s="40" t="s">
        <v>8</v>
      </c>
      <c r="S35" s="18"/>
      <c r="T35" s="1">
        <v>80</v>
      </c>
      <c r="U35" s="1">
        <v>85</v>
      </c>
      <c r="V35" s="1">
        <v>82</v>
      </c>
      <c r="W35" s="1">
        <v>90</v>
      </c>
      <c r="X35" s="1"/>
      <c r="Y35" s="1"/>
      <c r="Z35" s="1"/>
      <c r="AA35" s="1"/>
      <c r="AB35" s="1"/>
      <c r="AC35" s="1"/>
      <c r="AD35" s="1"/>
      <c r="AE35" s="18"/>
      <c r="AF35" s="1">
        <v>80</v>
      </c>
      <c r="AG35" s="1">
        <v>80</v>
      </c>
      <c r="AH35" s="1">
        <v>90</v>
      </c>
      <c r="AI35" s="1">
        <v>80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66610</v>
      </c>
      <c r="C36" s="19" t="s">
        <v>178</v>
      </c>
      <c r="D36" s="18"/>
      <c r="E36" s="36">
        <f t="shared" si="0"/>
        <v>80</v>
      </c>
      <c r="F36" s="28" t="str">
        <f t="shared" si="1"/>
        <v>B</v>
      </c>
      <c r="G36" s="28">
        <f>IF((COUNTA(T12:AC12)&gt;0),(ROUND((AVERAGE(T36:AD36)),0)),"")</f>
        <v>80</v>
      </c>
      <c r="H36" s="28" t="str">
        <f t="shared" si="2"/>
        <v>B</v>
      </c>
      <c r="I36" s="38">
        <v>2</v>
      </c>
      <c r="J36" s="28" t="str">
        <f t="shared" si="3"/>
        <v>Memiliki kemampuan menganalisis isi, struktur teks negosiasi, dan  menganalisis aspek makna       kebahasaan  dalam        teks biografi, namun perlu peningkatan  analisis isi debat, dan  mengidentifikasi isi puisi.</v>
      </c>
      <c r="K36" s="36">
        <f t="shared" si="4"/>
        <v>83.25</v>
      </c>
      <c r="L36" s="28" t="str">
        <f t="shared" si="5"/>
        <v>B</v>
      </c>
      <c r="M36" s="28">
        <f t="shared" si="6"/>
        <v>83.25</v>
      </c>
      <c r="N36" s="28" t="str">
        <f t="shared" si="7"/>
        <v>B</v>
      </c>
      <c r="O36" s="38">
        <v>3</v>
      </c>
      <c r="P36" s="28" t="str">
        <f t="shared" si="8"/>
        <v>Terampil mengonstruksikan permasalahan atau isu, sudut pandang da argumenbeberapa pihak, tetapi perlu pengetahuan permasalahandari berbagai sudut pandang.</v>
      </c>
      <c r="Q36" s="40" t="s">
        <v>9</v>
      </c>
      <c r="R36" s="40" t="s">
        <v>9</v>
      </c>
      <c r="S36" s="18"/>
      <c r="T36" s="1">
        <v>78</v>
      </c>
      <c r="U36" s="1">
        <v>78</v>
      </c>
      <c r="V36" s="1">
        <v>80</v>
      </c>
      <c r="W36" s="1">
        <v>85</v>
      </c>
      <c r="X36" s="1"/>
      <c r="Y36" s="1"/>
      <c r="Z36" s="1"/>
      <c r="AA36" s="1"/>
      <c r="AB36" s="1"/>
      <c r="AC36" s="1"/>
      <c r="AD36" s="1"/>
      <c r="AE36" s="18"/>
      <c r="AF36" s="1">
        <v>78</v>
      </c>
      <c r="AG36" s="1">
        <v>78</v>
      </c>
      <c r="AH36" s="1">
        <v>87</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66626</v>
      </c>
      <c r="C37" s="19" t="s">
        <v>179</v>
      </c>
      <c r="D37" s="18"/>
      <c r="E37" s="36">
        <f t="shared" si="0"/>
        <v>82</v>
      </c>
      <c r="F37" s="28" t="str">
        <f t="shared" si="1"/>
        <v>B</v>
      </c>
      <c r="G37" s="28">
        <f>IF((COUNTA(T12:AC12)&gt;0),(ROUND((AVERAGE(T37:AD37)),0)),"")</f>
        <v>82</v>
      </c>
      <c r="H37" s="28" t="str">
        <f t="shared" si="2"/>
        <v>B</v>
      </c>
      <c r="I37" s="38">
        <v>2</v>
      </c>
      <c r="J37" s="28" t="str">
        <f t="shared" si="3"/>
        <v>Memiliki kemampuan menganalisis isi, struktur teks negosiasi, dan  menganalisis aspek makna       kebahasaan  dalam        teks biografi, namun perlu peningkatan  analisis isi debat, dan  mengidentifikasi isi puisi.</v>
      </c>
      <c r="K37" s="36">
        <f t="shared" si="4"/>
        <v>80</v>
      </c>
      <c r="L37" s="28" t="str">
        <f t="shared" si="5"/>
        <v>B</v>
      </c>
      <c r="M37" s="28">
        <f t="shared" si="6"/>
        <v>80</v>
      </c>
      <c r="N37" s="28" t="str">
        <f t="shared" si="7"/>
        <v>B</v>
      </c>
      <c r="O37" s="38">
        <v>3</v>
      </c>
      <c r="P37" s="28" t="str">
        <f t="shared" si="8"/>
        <v>Terampil mengonstruksikan permasalahan atau isu, sudut pandang da argumenbeberapa pihak, tetapi perlu pengetahuan permasalahandari berbagai sudut pandang.</v>
      </c>
      <c r="Q37" s="40" t="s">
        <v>9</v>
      </c>
      <c r="R37" s="40" t="s">
        <v>8</v>
      </c>
      <c r="S37" s="18"/>
      <c r="T37" s="1">
        <v>78</v>
      </c>
      <c r="U37" s="1">
        <v>79</v>
      </c>
      <c r="V37" s="1">
        <v>83</v>
      </c>
      <c r="W37" s="1">
        <v>87</v>
      </c>
      <c r="X37" s="1"/>
      <c r="Y37" s="1"/>
      <c r="Z37" s="1"/>
      <c r="AA37" s="1"/>
      <c r="AB37" s="1"/>
      <c r="AC37" s="1"/>
      <c r="AD37" s="1"/>
      <c r="AE37" s="18"/>
      <c r="AF37" s="1">
        <v>78</v>
      </c>
      <c r="AG37" s="1">
        <v>78</v>
      </c>
      <c r="AH37" s="1">
        <v>79</v>
      </c>
      <c r="AI37" s="1">
        <v>85</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66642</v>
      </c>
      <c r="C38" s="19" t="s">
        <v>180</v>
      </c>
      <c r="D38" s="18"/>
      <c r="E38" s="36">
        <f t="shared" si="0"/>
        <v>82</v>
      </c>
      <c r="F38" s="28" t="str">
        <f t="shared" si="1"/>
        <v>B</v>
      </c>
      <c r="G38" s="28">
        <f>IF((COUNTA(T12:AC12)&gt;0),(ROUND((AVERAGE(T38:AD38)),0)),"")</f>
        <v>82</v>
      </c>
      <c r="H38" s="28" t="str">
        <f t="shared" si="2"/>
        <v>B</v>
      </c>
      <c r="I38" s="38">
        <v>2</v>
      </c>
      <c r="J38" s="28" t="str">
        <f t="shared" si="3"/>
        <v>Memiliki kemampuan menganalisis isi, struktur teks negosiasi, dan  menganalisis aspek makna       kebahasaan  dalam        teks biografi, namun perlu peningkatan  analisis isi debat, dan  mengidentifikasi isi puisi.</v>
      </c>
      <c r="K38" s="36">
        <f t="shared" si="4"/>
        <v>81.25</v>
      </c>
      <c r="L38" s="28" t="str">
        <f t="shared" si="5"/>
        <v>B</v>
      </c>
      <c r="M38" s="28">
        <f t="shared" si="6"/>
        <v>81.25</v>
      </c>
      <c r="N38" s="28" t="str">
        <f t="shared" si="7"/>
        <v>B</v>
      </c>
      <c r="O38" s="38">
        <v>3</v>
      </c>
      <c r="P38" s="28" t="str">
        <f t="shared" si="8"/>
        <v>Terampil mengonstruksikan permasalahan atau isu, sudut pandang da argumenbeberapa pihak, tetapi perlu pengetahuan permasalahandari berbagai sudut pandang.</v>
      </c>
      <c r="Q38" s="40" t="s">
        <v>9</v>
      </c>
      <c r="R38" s="40" t="s">
        <v>9</v>
      </c>
      <c r="S38" s="18"/>
      <c r="T38" s="1">
        <v>75</v>
      </c>
      <c r="U38" s="1">
        <v>80</v>
      </c>
      <c r="V38" s="1">
        <v>84</v>
      </c>
      <c r="W38" s="1">
        <v>89</v>
      </c>
      <c r="X38" s="1"/>
      <c r="Y38" s="1"/>
      <c r="Z38" s="1"/>
      <c r="AA38" s="1"/>
      <c r="AB38" s="1"/>
      <c r="AC38" s="1"/>
      <c r="AD38" s="1"/>
      <c r="AE38" s="18"/>
      <c r="AF38" s="1">
        <v>79</v>
      </c>
      <c r="AG38" s="1">
        <v>80</v>
      </c>
      <c r="AH38" s="1">
        <v>80</v>
      </c>
      <c r="AI38" s="1">
        <v>86</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66658</v>
      </c>
      <c r="C39" s="19" t="s">
        <v>181</v>
      </c>
      <c r="D39" s="18"/>
      <c r="E39" s="36">
        <f t="shared" si="0"/>
        <v>82</v>
      </c>
      <c r="F39" s="28" t="str">
        <f t="shared" si="1"/>
        <v>B</v>
      </c>
      <c r="G39" s="28">
        <f>IF((COUNTA(T12:AC12)&gt;0),(ROUND((AVERAGE(T39:AD39)),0)),"")</f>
        <v>82</v>
      </c>
      <c r="H39" s="28" t="str">
        <f t="shared" si="2"/>
        <v>B</v>
      </c>
      <c r="I39" s="38">
        <v>2</v>
      </c>
      <c r="J39" s="28" t="str">
        <f t="shared" si="3"/>
        <v>Memiliki kemampuan menganalisis isi, struktur teks negosiasi, dan  menganalisis aspek makna       kebahasaan  dalam        teks biografi, namun perlu peningkatan  analisis isi debat, dan  mengidentifikasi isi puisi.</v>
      </c>
      <c r="K39" s="36">
        <f t="shared" si="4"/>
        <v>80</v>
      </c>
      <c r="L39" s="28" t="str">
        <f t="shared" si="5"/>
        <v>B</v>
      </c>
      <c r="M39" s="28">
        <f t="shared" si="6"/>
        <v>80</v>
      </c>
      <c r="N39" s="28" t="str">
        <f t="shared" si="7"/>
        <v>B</v>
      </c>
      <c r="O39" s="38">
        <v>3</v>
      </c>
      <c r="P39" s="28" t="str">
        <f t="shared" si="8"/>
        <v>Terampil mengonstruksikan permasalahan atau isu, sudut pandang da argumenbeberapa pihak, tetapi perlu pengetahuan permasalahandari berbagai sudut pandang.</v>
      </c>
      <c r="Q39" s="40" t="s">
        <v>9</v>
      </c>
      <c r="R39" s="40" t="s">
        <v>8</v>
      </c>
      <c r="S39" s="18"/>
      <c r="T39" s="1">
        <v>80</v>
      </c>
      <c r="U39" s="1">
        <v>82</v>
      </c>
      <c r="V39" s="1">
        <v>85</v>
      </c>
      <c r="W39" s="1">
        <v>80</v>
      </c>
      <c r="X39" s="1"/>
      <c r="Y39" s="1"/>
      <c r="Z39" s="1"/>
      <c r="AA39" s="1"/>
      <c r="AB39" s="1"/>
      <c r="AC39" s="1"/>
      <c r="AD39" s="1"/>
      <c r="AE39" s="18"/>
      <c r="AF39" s="1">
        <v>80</v>
      </c>
      <c r="AG39" s="1">
        <v>80</v>
      </c>
      <c r="AH39" s="1">
        <v>80</v>
      </c>
      <c r="AI39" s="1">
        <v>80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66674</v>
      </c>
      <c r="C40" s="19" t="s">
        <v>182</v>
      </c>
      <c r="D40" s="18"/>
      <c r="E40" s="36">
        <f t="shared" si="0"/>
        <v>84</v>
      </c>
      <c r="F40" s="28" t="str">
        <f t="shared" si="1"/>
        <v>B</v>
      </c>
      <c r="G40" s="28">
        <f>IF((COUNTA(T12:AC12)&gt;0),(ROUND((AVERAGE(T40:AD40)),0)),"")</f>
        <v>84</v>
      </c>
      <c r="H40" s="28" t="str">
        <f t="shared" si="2"/>
        <v>B</v>
      </c>
      <c r="I40" s="38">
        <v>2</v>
      </c>
      <c r="J40" s="28" t="str">
        <f t="shared" si="3"/>
        <v>Memiliki kemampuan menganalisis isi, struktur teks negosiasi, dan  menganalisis aspek makna       kebahasaan  dalam        teks biografi, namun perlu peningkatan  analisis isi debat, dan  mengidentifikasi isi puisi.</v>
      </c>
      <c r="K40" s="36">
        <f t="shared" si="4"/>
        <v>81.75</v>
      </c>
      <c r="L40" s="28" t="str">
        <f t="shared" si="5"/>
        <v>B</v>
      </c>
      <c r="M40" s="28">
        <f t="shared" si="6"/>
        <v>81.75</v>
      </c>
      <c r="N40" s="28" t="str">
        <f t="shared" si="7"/>
        <v>B</v>
      </c>
      <c r="O40" s="38">
        <v>3</v>
      </c>
      <c r="P40" s="28" t="str">
        <f t="shared" si="8"/>
        <v>Terampil mengonstruksikan permasalahan atau isu, sudut pandang da argumenbeberapa pihak, tetapi perlu pengetahuan permasalahandari berbagai sudut pandang.</v>
      </c>
      <c r="Q40" s="40" t="s">
        <v>9</v>
      </c>
      <c r="R40" s="40" t="s">
        <v>8</v>
      </c>
      <c r="S40" s="18"/>
      <c r="T40" s="1">
        <v>90</v>
      </c>
      <c r="U40" s="1">
        <v>79</v>
      </c>
      <c r="V40" s="1">
        <v>85</v>
      </c>
      <c r="W40" s="1">
        <v>80</v>
      </c>
      <c r="X40" s="1"/>
      <c r="Y40" s="1"/>
      <c r="Z40" s="1"/>
      <c r="AA40" s="1"/>
      <c r="AB40" s="1"/>
      <c r="AC40" s="1"/>
      <c r="AD40" s="1"/>
      <c r="AE40" s="18"/>
      <c r="AF40" s="1">
        <v>81</v>
      </c>
      <c r="AG40" s="1">
        <v>80</v>
      </c>
      <c r="AH40" s="1">
        <v>86</v>
      </c>
      <c r="AI40" s="1">
        <v>80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66690</v>
      </c>
      <c r="C41" s="19" t="s">
        <v>183</v>
      </c>
      <c r="D41" s="18"/>
      <c r="E41" s="36">
        <f t="shared" si="0"/>
        <v>82</v>
      </c>
      <c r="F41" s="28" t="str">
        <f t="shared" si="1"/>
        <v>B</v>
      </c>
      <c r="G41" s="28">
        <f>IF((COUNTA(T12:AC12)&gt;0),(ROUND((AVERAGE(T41:AD41)),0)),"")</f>
        <v>82</v>
      </c>
      <c r="H41" s="28" t="str">
        <f t="shared" si="2"/>
        <v>B</v>
      </c>
      <c r="I41" s="38">
        <v>2</v>
      </c>
      <c r="J41" s="28" t="str">
        <f t="shared" si="3"/>
        <v>Memiliki kemampuan menganalisis isi, struktur teks negosiasi, dan  menganalisis aspek makna       kebahasaan  dalam        teks biografi, namun perlu peningkatan  analisis isi debat, dan  mengidentifikasi isi puisi.</v>
      </c>
      <c r="K41" s="36">
        <f t="shared" si="4"/>
        <v>84</v>
      </c>
      <c r="L41" s="28" t="str">
        <f t="shared" si="5"/>
        <v>B</v>
      </c>
      <c r="M41" s="28">
        <f t="shared" si="6"/>
        <v>84</v>
      </c>
      <c r="N41" s="28" t="str">
        <f t="shared" si="7"/>
        <v>B</v>
      </c>
      <c r="O41" s="38">
        <v>3</v>
      </c>
      <c r="P41" s="28" t="str">
        <f t="shared" si="8"/>
        <v>Terampil mengonstruksikan permasalahan atau isu, sudut pandang da argumenbeberapa pihak, tetapi perlu pengetahuan permasalahandari berbagai sudut pandang.</v>
      </c>
      <c r="Q41" s="40" t="s">
        <v>9</v>
      </c>
      <c r="R41" s="40" t="s">
        <v>8</v>
      </c>
      <c r="S41" s="18"/>
      <c r="T41" s="1">
        <v>80</v>
      </c>
      <c r="U41" s="1">
        <v>80</v>
      </c>
      <c r="V41" s="1">
        <v>85</v>
      </c>
      <c r="W41" s="1">
        <v>83</v>
      </c>
      <c r="X41" s="1"/>
      <c r="Y41" s="1"/>
      <c r="Z41" s="1"/>
      <c r="AA41" s="1"/>
      <c r="AB41" s="1"/>
      <c r="AC41" s="1"/>
      <c r="AD41" s="1"/>
      <c r="AE41" s="18"/>
      <c r="AF41" s="1">
        <v>80</v>
      </c>
      <c r="AG41" s="1">
        <v>80</v>
      </c>
      <c r="AH41" s="1">
        <v>86</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66706</v>
      </c>
      <c r="C42" s="19" t="s">
        <v>184</v>
      </c>
      <c r="D42" s="18"/>
      <c r="E42" s="36">
        <f t="shared" si="0"/>
        <v>82</v>
      </c>
      <c r="F42" s="28" t="str">
        <f t="shared" si="1"/>
        <v>B</v>
      </c>
      <c r="G42" s="28">
        <f>IF((COUNTA(T12:AC12)&gt;0),(ROUND((AVERAGE(T42:AD42)),0)),"")</f>
        <v>82</v>
      </c>
      <c r="H42" s="28" t="str">
        <f t="shared" si="2"/>
        <v>B</v>
      </c>
      <c r="I42" s="38">
        <v>2</v>
      </c>
      <c r="J42" s="28" t="str">
        <f t="shared" si="3"/>
        <v>Memiliki kemampuan menganalisis isi, struktur teks negosiasi, dan  menganalisis aspek makna       kebahasaan  dalam        teks biografi, namun perlu peningkatan  analisis isi debat, dan  mengidentifikasi isi puisi.</v>
      </c>
      <c r="K42" s="36">
        <f t="shared" si="4"/>
        <v>81.25</v>
      </c>
      <c r="L42" s="28" t="str">
        <f t="shared" si="5"/>
        <v>B</v>
      </c>
      <c r="M42" s="28">
        <f t="shared" si="6"/>
        <v>81.25</v>
      </c>
      <c r="N42" s="28" t="str">
        <f t="shared" si="7"/>
        <v>B</v>
      </c>
      <c r="O42" s="38">
        <v>3</v>
      </c>
      <c r="P42" s="28" t="str">
        <f t="shared" si="8"/>
        <v>Terampil mengonstruksikan permasalahan atau isu, sudut pandang da argumenbeberapa pihak, tetapi perlu pengetahuan permasalahandari berbagai sudut pandang.</v>
      </c>
      <c r="Q42" s="40" t="s">
        <v>9</v>
      </c>
      <c r="R42" s="40" t="s">
        <v>9</v>
      </c>
      <c r="S42" s="18"/>
      <c r="T42" s="1">
        <v>79</v>
      </c>
      <c r="U42" s="1">
        <v>79</v>
      </c>
      <c r="V42" s="1">
        <v>87</v>
      </c>
      <c r="W42" s="1">
        <v>83</v>
      </c>
      <c r="X42" s="1"/>
      <c r="Y42" s="1"/>
      <c r="Z42" s="1"/>
      <c r="AA42" s="1"/>
      <c r="AB42" s="1"/>
      <c r="AC42" s="1"/>
      <c r="AD42" s="1"/>
      <c r="AE42" s="18"/>
      <c r="AF42" s="1">
        <v>80</v>
      </c>
      <c r="AG42" s="1">
        <v>80</v>
      </c>
      <c r="AH42" s="1">
        <v>80</v>
      </c>
      <c r="AI42" s="1">
        <v>85</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66722</v>
      </c>
      <c r="C43" s="19" t="s">
        <v>185</v>
      </c>
      <c r="D43" s="18"/>
      <c r="E43" s="36">
        <f t="shared" si="0"/>
        <v>82</v>
      </c>
      <c r="F43" s="28" t="str">
        <f t="shared" si="1"/>
        <v>B</v>
      </c>
      <c r="G43" s="28">
        <f>IF((COUNTA(T12:AC12)&gt;0),(ROUND((AVERAGE(T43:AD43)),0)),"")</f>
        <v>82</v>
      </c>
      <c r="H43" s="28" t="str">
        <f t="shared" si="2"/>
        <v>B</v>
      </c>
      <c r="I43" s="38">
        <v>2</v>
      </c>
      <c r="J43" s="28" t="str">
        <f t="shared" si="3"/>
        <v>Memiliki kemampuan menganalisis isi, struktur teks negosiasi, dan  menganalisis aspek makna       kebahasaan  dalam        teks biografi, namun perlu peningkatan  analisis isi debat, dan  mengidentifikasi isi puisi.</v>
      </c>
      <c r="K43" s="36">
        <f t="shared" si="4"/>
        <v>81</v>
      </c>
      <c r="L43" s="28" t="str">
        <f t="shared" si="5"/>
        <v>B</v>
      </c>
      <c r="M43" s="28">
        <f t="shared" si="6"/>
        <v>81</v>
      </c>
      <c r="N43" s="28" t="str">
        <f t="shared" si="7"/>
        <v>B</v>
      </c>
      <c r="O43" s="38">
        <v>3</v>
      </c>
      <c r="P43" s="28" t="str">
        <f t="shared" si="8"/>
        <v>Terampil mengonstruksikan permasalahan atau isu, sudut pandang da argumenbeberapa pihak, tetapi perlu pengetahuan permasalahandari berbagai sudut pandang.</v>
      </c>
      <c r="Q43" s="40" t="s">
        <v>9</v>
      </c>
      <c r="R43" s="40" t="s">
        <v>9</v>
      </c>
      <c r="S43" s="18"/>
      <c r="T43" s="1">
        <v>80</v>
      </c>
      <c r="U43" s="1">
        <v>82</v>
      </c>
      <c r="V43" s="1">
        <v>85</v>
      </c>
      <c r="W43" s="1">
        <v>82</v>
      </c>
      <c r="X43" s="1"/>
      <c r="Y43" s="1"/>
      <c r="Z43" s="1"/>
      <c r="AA43" s="1"/>
      <c r="AB43" s="1"/>
      <c r="AC43" s="1"/>
      <c r="AD43" s="1"/>
      <c r="AE43" s="18"/>
      <c r="AF43" s="1">
        <v>79</v>
      </c>
      <c r="AG43" s="1">
        <v>79</v>
      </c>
      <c r="AH43" s="1">
        <v>81</v>
      </c>
      <c r="AI43" s="1">
        <v>85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69166</v>
      </c>
      <c r="C44" s="19" t="s">
        <v>186</v>
      </c>
      <c r="D44" s="18"/>
      <c r="E44" s="36">
        <f t="shared" si="0"/>
        <v>81</v>
      </c>
      <c r="F44" s="28" t="str">
        <f t="shared" si="1"/>
        <v>B</v>
      </c>
      <c r="G44" s="28">
        <f>IF((COUNTA(T12:AC12)&gt;0),(ROUND((AVERAGE(T44:AD44)),0)),"")</f>
        <v>81</v>
      </c>
      <c r="H44" s="28" t="str">
        <f t="shared" si="2"/>
        <v>B</v>
      </c>
      <c r="I44" s="38">
        <v>2</v>
      </c>
      <c r="J44" s="28" t="str">
        <f t="shared" si="3"/>
        <v>Memiliki kemampuan menganalisis isi, struktur teks negosiasi, dan  menganalisis aspek makna       kebahasaan  dalam        teks biografi, namun perlu peningkatan  analisis isi debat, dan  mengidentifikasi isi puisi.</v>
      </c>
      <c r="K44" s="36">
        <f t="shared" si="4"/>
        <v>79.5</v>
      </c>
      <c r="L44" s="28" t="str">
        <f t="shared" si="5"/>
        <v>B</v>
      </c>
      <c r="M44" s="28">
        <f t="shared" si="6"/>
        <v>79.5</v>
      </c>
      <c r="N44" s="28" t="str">
        <f t="shared" si="7"/>
        <v>B</v>
      </c>
      <c r="O44" s="38">
        <v>3</v>
      </c>
      <c r="P44" s="28" t="str">
        <f t="shared" si="8"/>
        <v>Terampil mengonstruksikan permasalahan atau isu, sudut pandang da argumenbeberapa pihak, tetapi perlu pengetahuan permasalahandari berbagai sudut pandang.</v>
      </c>
      <c r="Q44" s="40" t="s">
        <v>9</v>
      </c>
      <c r="R44" s="40" t="s">
        <v>9</v>
      </c>
      <c r="S44" s="18"/>
      <c r="T44" s="1">
        <v>79</v>
      </c>
      <c r="U44" s="1">
        <v>78</v>
      </c>
      <c r="V44" s="1">
        <v>86</v>
      </c>
      <c r="W44" s="1">
        <v>80</v>
      </c>
      <c r="X44" s="1"/>
      <c r="Y44" s="1"/>
      <c r="Z44" s="1"/>
      <c r="AA44" s="1"/>
      <c r="AB44" s="1"/>
      <c r="AC44" s="1"/>
      <c r="AD44" s="1"/>
      <c r="AE44" s="18"/>
      <c r="AF44" s="1">
        <v>79</v>
      </c>
      <c r="AG44" s="1">
        <v>79</v>
      </c>
      <c r="AH44" s="1">
        <v>80</v>
      </c>
      <c r="AI44" s="1">
        <v>80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69212</v>
      </c>
      <c r="C45" s="19" t="s">
        <v>187</v>
      </c>
      <c r="D45" s="18"/>
      <c r="E45" s="36">
        <f t="shared" si="0"/>
        <v>80</v>
      </c>
      <c r="F45" s="28" t="str">
        <f t="shared" si="1"/>
        <v>B</v>
      </c>
      <c r="G45" s="28">
        <f>IF((COUNTA(T12:AC12)&gt;0),(ROUND((AVERAGE(T45:AD45)),0)),"")</f>
        <v>80</v>
      </c>
      <c r="H45" s="28" t="str">
        <f t="shared" si="2"/>
        <v>B</v>
      </c>
      <c r="I45" s="38">
        <v>2</v>
      </c>
      <c r="J45" s="28" t="str">
        <f t="shared" si="3"/>
        <v>Memiliki kemampuan menganalisis isi, struktur teks negosiasi, dan  menganalisis aspek makna       kebahasaan  dalam        teks biografi, namun perlu peningkatan  analisis isi debat, dan  mengidentifikasi isi puisi.</v>
      </c>
      <c r="K45" s="36">
        <f t="shared" si="4"/>
        <v>81.5</v>
      </c>
      <c r="L45" s="28" t="str">
        <f t="shared" si="5"/>
        <v>B</v>
      </c>
      <c r="M45" s="28">
        <f t="shared" si="6"/>
        <v>81.5</v>
      </c>
      <c r="N45" s="28" t="str">
        <f t="shared" si="7"/>
        <v>B</v>
      </c>
      <c r="O45" s="38">
        <v>3</v>
      </c>
      <c r="P45" s="28" t="str">
        <f t="shared" si="8"/>
        <v>Terampil mengonstruksikan permasalahan atau isu, sudut pandang da argumenbeberapa pihak, tetapi perlu pengetahuan permasalahandari berbagai sudut pandang.</v>
      </c>
      <c r="Q45" s="40" t="s">
        <v>9</v>
      </c>
      <c r="R45" s="40" t="s">
        <v>9</v>
      </c>
      <c r="S45" s="18"/>
      <c r="T45" s="1">
        <v>78</v>
      </c>
      <c r="U45" s="1">
        <v>78</v>
      </c>
      <c r="V45" s="1">
        <v>85</v>
      </c>
      <c r="W45" s="1">
        <v>80</v>
      </c>
      <c r="X45" s="1"/>
      <c r="Y45" s="1"/>
      <c r="Z45" s="1"/>
      <c r="AA45" s="1"/>
      <c r="AB45" s="1"/>
      <c r="AC45" s="1"/>
      <c r="AD45" s="1"/>
      <c r="AE45" s="18"/>
      <c r="AF45" s="1">
        <v>78</v>
      </c>
      <c r="AG45" s="1">
        <v>79</v>
      </c>
      <c r="AH45" s="1">
        <v>80</v>
      </c>
      <c r="AI45" s="1">
        <v>89</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36" t="str">
        <f t="shared" si="0"/>
        <v/>
      </c>
      <c r="F46" s="28" t="str">
        <f t="shared" si="1"/>
        <v/>
      </c>
      <c r="G46" s="28" t="e">
        <f>IF((COUNTA(T12:AC12)&gt;0),(ROUND((AVERAGE(T46:AD46)),0)),"")</f>
        <v>#DIV/0!</v>
      </c>
      <c r="H46" s="28" t="e">
        <f t="shared" si="2"/>
        <v>#DIV/0!</v>
      </c>
      <c r="I46" s="38"/>
      <c r="J46" s="28" t="str">
        <f t="shared" si="3"/>
        <v/>
      </c>
      <c r="K46" s="36" t="str">
        <f t="shared" si="4"/>
        <v/>
      </c>
      <c r="L46" s="28" t="str">
        <f t="shared" si="5"/>
        <v/>
      </c>
      <c r="M46" s="28" t="str">
        <f t="shared" si="6"/>
        <v/>
      </c>
      <c r="N46" s="28" t="str">
        <f t="shared" si="7"/>
        <v/>
      </c>
      <c r="O46" s="38">
        <v>3</v>
      </c>
      <c r="P46" s="28" t="str">
        <f t="shared" si="8"/>
        <v>Terampil mengonstruksikan permasalahan atau isu, sudut pandang da argumenbeberapa pihak, tetapi perlu pengetahuan permasalahandari berbagai sudut pandang.</v>
      </c>
      <c r="Q46" s="40"/>
      <c r="R46" s="40"/>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36" t="str">
        <f t="shared" si="0"/>
        <v/>
      </c>
      <c r="F47" s="28" t="str">
        <f t="shared" si="1"/>
        <v/>
      </c>
      <c r="G47" s="28" t="e">
        <f>IF((COUNTA(T12:AC12)&gt;0),(ROUND((AVERAGE(T47:AD47)),0)),"")</f>
        <v>#DIV/0!</v>
      </c>
      <c r="H47" s="28" t="e">
        <f t="shared" si="2"/>
        <v>#DIV/0!</v>
      </c>
      <c r="I47" s="38"/>
      <c r="J47" s="28" t="str">
        <f t="shared" si="3"/>
        <v/>
      </c>
      <c r="K47" s="36" t="str">
        <f t="shared" si="4"/>
        <v/>
      </c>
      <c r="L47" s="28" t="str">
        <f t="shared" si="5"/>
        <v/>
      </c>
      <c r="M47" s="28" t="str">
        <f t="shared" si="6"/>
        <v/>
      </c>
      <c r="N47" s="28" t="str">
        <f t="shared" si="7"/>
        <v/>
      </c>
      <c r="O47" s="38">
        <v>3</v>
      </c>
      <c r="P47" s="28" t="str">
        <f t="shared" si="8"/>
        <v>Terampil mengonstruksikan permasalahan atau isu, sudut pandang da argumenbeberapa pihak, tetapi perlu pengetahuan permasalahandari berbagai sudut pandang.</v>
      </c>
      <c r="Q47" s="40"/>
      <c r="R47" s="40"/>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36" t="str">
        <f t="shared" si="0"/>
        <v/>
      </c>
      <c r="F48" s="28" t="str">
        <f t="shared" si="1"/>
        <v/>
      </c>
      <c r="G48" s="28" t="e">
        <f>IF((COUNTA(T12:AC12)&gt;0),(ROUND((AVERAGE(T48:AD48)),0)),"")</f>
        <v>#DIV/0!</v>
      </c>
      <c r="H48" s="28" t="e">
        <f t="shared" si="2"/>
        <v>#DIV/0!</v>
      </c>
      <c r="I48" s="38"/>
      <c r="J48" s="28" t="str">
        <f t="shared" si="3"/>
        <v/>
      </c>
      <c r="K48" s="36" t="str">
        <f t="shared" si="4"/>
        <v/>
      </c>
      <c r="L48" s="28" t="str">
        <f t="shared" si="5"/>
        <v/>
      </c>
      <c r="M48" s="28" t="str">
        <f t="shared" si="6"/>
        <v/>
      </c>
      <c r="N48" s="28" t="str">
        <f t="shared" si="7"/>
        <v/>
      </c>
      <c r="O48" s="38">
        <v>3</v>
      </c>
      <c r="P48" s="28" t="str">
        <f t="shared" si="8"/>
        <v>Terampil mengonstruksikan permasalahan atau isu, sudut pandang da argumenbeberapa pihak, tetapi perlu pengetahuan permasalahandari berbagai sudut pandang.</v>
      </c>
      <c r="Q48" s="40"/>
      <c r="R48" s="40"/>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36" t="str">
        <f t="shared" si="0"/>
        <v/>
      </c>
      <c r="F49" s="28" t="str">
        <f t="shared" si="1"/>
        <v/>
      </c>
      <c r="G49" s="28" t="e">
        <f>IF((COUNTA(T12:AC12)&gt;0),(ROUND((AVERAGE(T49:AD49)),0)),"")</f>
        <v>#DIV/0!</v>
      </c>
      <c r="H49" s="28" t="e">
        <f t="shared" si="2"/>
        <v>#DIV/0!</v>
      </c>
      <c r="I49" s="38"/>
      <c r="J49" s="28" t="str">
        <f t="shared" si="3"/>
        <v/>
      </c>
      <c r="K49" s="36" t="str">
        <f t="shared" si="4"/>
        <v/>
      </c>
      <c r="L49" s="28" t="str">
        <f t="shared" si="5"/>
        <v/>
      </c>
      <c r="M49" s="28" t="str">
        <f t="shared" si="6"/>
        <v/>
      </c>
      <c r="N49" s="28" t="str">
        <f t="shared" si="7"/>
        <v/>
      </c>
      <c r="O49" s="38">
        <v>3</v>
      </c>
      <c r="P49" s="28" t="str">
        <f t="shared" si="8"/>
        <v>Terampil mengonstruksikan permasalahan atau isu, sudut pandang da argumenbeberapa pihak, tetapi perlu pengetahuan permasalahandari berbagai sudut pandang.</v>
      </c>
      <c r="Q49" s="40"/>
      <c r="R49" s="40"/>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36" t="str">
        <f t="shared" si="0"/>
        <v/>
      </c>
      <c r="F50" s="28" t="str">
        <f t="shared" si="1"/>
        <v/>
      </c>
      <c r="G50" s="28" t="e">
        <f>IF((COUNTA(T12:AC12)&gt;0),(ROUND((AVERAGE(T50:AD50)),0)),"")</f>
        <v>#DIV/0!</v>
      </c>
      <c r="H50" s="28" t="e">
        <f t="shared" si="2"/>
        <v>#DIV/0!</v>
      </c>
      <c r="I50" s="38"/>
      <c r="J50" s="28" t="str">
        <f t="shared" si="3"/>
        <v/>
      </c>
      <c r="K50" s="36" t="str">
        <f t="shared" si="4"/>
        <v/>
      </c>
      <c r="L50" s="28" t="str">
        <f t="shared" si="5"/>
        <v/>
      </c>
      <c r="M50" s="28" t="str">
        <f t="shared" si="6"/>
        <v/>
      </c>
      <c r="N50" s="28" t="str">
        <f t="shared" si="7"/>
        <v/>
      </c>
      <c r="O50" s="38">
        <v>3</v>
      </c>
      <c r="P50" s="28" t="str">
        <f t="shared" si="8"/>
        <v>Terampil mengonstruksikan permasalahan atau isu, sudut pandang da argumenbeberapa pihak, tetapi perlu pengetahuan permasalahandari berbagai sudut pandang.</v>
      </c>
      <c r="Q50" s="40"/>
      <c r="R50" s="40"/>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37"/>
      <c r="F51" s="18"/>
      <c r="G51" s="18"/>
      <c r="H51" s="18"/>
      <c r="I51" s="37"/>
      <c r="J51" s="18"/>
      <c r="K51" s="37"/>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37"/>
      <c r="F52" s="18" t="s">
        <v>103</v>
      </c>
      <c r="G52" s="18"/>
      <c r="H52" s="18"/>
      <c r="I52" s="39"/>
      <c r="J52" s="30"/>
      <c r="K52" s="37" t="e">
        <f>IF(COUNTBLANK($G$11:$G$50)=40,"",MAX($G$11:$G$50))</f>
        <v>#DIV/0!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37"/>
      <c r="F53" s="18" t="s">
        <v>106</v>
      </c>
      <c r="G53" s="18"/>
      <c r="H53" s="18"/>
      <c r="I53" s="39"/>
      <c r="J53" s="30"/>
      <c r="K53" s="37" t="e">
        <f>IF(COUNTBLANK($G$11:$G$50)=40,"",MIN($G$11:$G$50))</f>
        <v>#DIV/0!</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37"/>
      <c r="F54" s="18" t="s">
        <v>108</v>
      </c>
      <c r="G54" s="18"/>
      <c r="H54" s="18"/>
      <c r="I54" s="39"/>
      <c r="J54" s="30"/>
      <c r="K54" s="37" t="e">
        <f>IF(COUNTBLANK($G$11:$G$50)=40,"",AVERAGE($G$11:$G$50))</f>
        <v>#DIV/0!</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37"/>
      <c r="F55" s="18" t="s">
        <v>109</v>
      </c>
      <c r="G55" s="18"/>
      <c r="H55" s="18"/>
      <c r="I55" s="39"/>
      <c r="J55" s="30"/>
      <c r="K55" s="37"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37"/>
      <c r="F56" s="18"/>
      <c r="G56" s="18"/>
      <c r="H56" s="18"/>
      <c r="I56" s="37"/>
      <c r="J56" s="18"/>
      <c r="K56" s="37"/>
      <c r="L56" s="18"/>
      <c r="M56" s="18" t="s">
        <v>2</v>
      </c>
      <c r="N56" s="18"/>
      <c r="O56" s="37"/>
      <c r="P56" s="18"/>
      <c r="Q56" s="37" t="s">
        <v>111</v>
      </c>
      <c r="R56" s="37"/>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37"/>
      <c r="F57" s="18"/>
      <c r="G57" s="18"/>
      <c r="H57" s="18"/>
      <c r="I57" s="37"/>
      <c r="J57" s="18"/>
      <c r="K57" s="37"/>
      <c r="L57" s="18"/>
      <c r="M57" s="18" t="s">
        <v>113</v>
      </c>
      <c r="N57" s="18"/>
      <c r="O57" s="37"/>
      <c r="P57" s="18"/>
      <c r="Q57" s="37" t="s">
        <v>114</v>
      </c>
      <c r="R57" s="37"/>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37"/>
      <c r="F58" s="18"/>
      <c r="G58" s="18"/>
      <c r="H58" s="18"/>
      <c r="I58" s="37"/>
      <c r="J58" s="18"/>
      <c r="K58" s="37"/>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37"/>
      <c r="F59" s="18"/>
      <c r="G59" s="18"/>
      <c r="H59" s="18"/>
      <c r="I59" s="37"/>
      <c r="J59" s="18"/>
      <c r="K59" s="37"/>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37"/>
      <c r="F60" s="18"/>
      <c r="G60" s="18"/>
      <c r="H60" s="18"/>
      <c r="I60" s="37"/>
      <c r="J60" s="18"/>
      <c r="K60" s="37"/>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xWindow="609" yWindow="197"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X-MIPA 4</vt:lpstr>
      <vt:lpstr>X-MIPA 5</vt:lpstr>
      <vt:lpstr>X-MIPA 6</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2018-06-04T23:27:43Z</dcterms:modified>
  <cp:category/>
</cp:coreProperties>
</file>