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7365"/>
  </bookViews>
  <sheets>
    <sheet name="X-MIPA 7" sheetId="1" r:id="rId1"/>
  </sheets>
  <calcPr calcId="145621"/>
</workbook>
</file>

<file path=xl/calcChain.xml><?xml version="1.0" encoding="utf-8"?>
<calcChain xmlns="http://schemas.openxmlformats.org/spreadsheetml/2006/main">
  <c r="K55" i="1" l="1"/>
  <c r="P50" i="1"/>
  <c r="M50" i="1"/>
  <c r="N50" i="1" s="1"/>
  <c r="K50" i="1"/>
  <c r="L50" i="1" s="1"/>
  <c r="J50" i="1"/>
  <c r="G50" i="1"/>
  <c r="H50" i="1" s="1"/>
  <c r="F50" i="1"/>
  <c r="E50" i="1"/>
  <c r="P49" i="1"/>
  <c r="M49" i="1"/>
  <c r="N49" i="1" s="1"/>
  <c r="K49" i="1"/>
  <c r="L49" i="1" s="1"/>
  <c r="J49" i="1"/>
  <c r="G49" i="1"/>
  <c r="H49" i="1" s="1"/>
  <c r="E49" i="1"/>
  <c r="F49" i="1" s="1"/>
  <c r="P48" i="1"/>
  <c r="M48" i="1"/>
  <c r="N48" i="1" s="1"/>
  <c r="K48" i="1"/>
  <c r="L48" i="1" s="1"/>
  <c r="J48" i="1"/>
  <c r="G48" i="1"/>
  <c r="H48" i="1" s="1"/>
  <c r="F48" i="1"/>
  <c r="E48" i="1"/>
  <c r="P47" i="1"/>
  <c r="M47" i="1"/>
  <c r="N47" i="1" s="1"/>
  <c r="K47" i="1"/>
  <c r="L47" i="1" s="1"/>
  <c r="J47" i="1"/>
  <c r="G47" i="1"/>
  <c r="H47" i="1" s="1"/>
  <c r="E47" i="1"/>
  <c r="F47" i="1" s="1"/>
  <c r="P46" i="1"/>
  <c r="M46" i="1"/>
  <c r="N46" i="1" s="1"/>
  <c r="K46" i="1"/>
  <c r="L46" i="1" s="1"/>
  <c r="J46" i="1"/>
  <c r="G46" i="1"/>
  <c r="H46" i="1" s="1"/>
  <c r="F46" i="1"/>
  <c r="E46" i="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E11" i="1"/>
  <c r="F11" i="1" s="1"/>
  <c r="K54" i="1" l="1"/>
  <c r="H11" i="1"/>
  <c r="K52" i="1"/>
  <c r="K53" i="1"/>
</calcChain>
</file>

<file path=xl/sharedStrings.xml><?xml version="1.0" encoding="utf-8"?>
<sst xmlns="http://schemas.openxmlformats.org/spreadsheetml/2006/main" count="149" uniqueCount="121">
  <si>
    <t>DAFTAR NILAI SISWA SMAN 9 SEMARANG SEMESTER GENAP TAHUN PELAJARAN 2017/2018</t>
  </si>
  <si>
    <t>Guru :</t>
  </si>
  <si>
    <t>Arga Dian Pernama S.Pd.</t>
  </si>
  <si>
    <t>Kelas X-MIPA 7</t>
  </si>
  <si>
    <t>Mapel :</t>
  </si>
  <si>
    <t>Bahasa Indonesia [ Kelompok A (Wajib) ]</t>
  </si>
  <si>
    <t>didownload 02/06/2018</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</si>
  <si>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</si>
  <si>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</si>
  <si>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</si>
  <si>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</si>
  <si>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</si>
  <si>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</si>
  <si>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</si>
  <si>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</si>
  <si>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</si>
  <si>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</si>
  <si>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</si>
  <si>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</si>
  <si>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</si>
  <si>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</si>
  <si>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</si>
  <si>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</si>
  <si>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</si>
  <si>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</si>
  <si>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</si>
  <si>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</si>
  <si>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</si>
  <si>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</si>
  <si>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</si>
  <si>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</si>
  <si>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</si>
  <si>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</si>
  <si>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</si>
  <si>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</si>
  <si>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</si>
  <si>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</si>
  <si>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</si>
  <si>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</si>
  <si>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</si>
  <si>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</si>
  <si>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</si>
  <si>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</si>
  <si>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</si>
  <si>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</si>
  <si>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</si>
  <si>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</si>
  <si>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</si>
  <si>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</si>
  <si>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</si>
  <si>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</si>
  <si>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</si>
  <si>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</si>
  <si>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</si>
  <si>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</si>
  <si>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ACHMAD ROBIYANSYAH</t>
  </si>
  <si>
    <t>Predikat &amp; Deskripsi Pengetahuan</t>
  </si>
  <si>
    <t>ACUAN MENGISI DESKRIPSI</t>
  </si>
  <si>
    <t>ALDINA BERLIANA PUTRI</t>
  </si>
  <si>
    <t>Minimal</t>
  </si>
  <si>
    <t>Maximal</t>
  </si>
  <si>
    <t>Predikat</t>
  </si>
  <si>
    <t xml:space="preserve">KODE </t>
  </si>
  <si>
    <t>PENGETAHUAN (SILAHKAN DI GANTI)</t>
  </si>
  <si>
    <t>KETRERAMPILAN (SILAHKAN DI GANTI)</t>
  </si>
  <si>
    <t>ID TEORI</t>
  </si>
  <si>
    <t>ID PRAKTEK</t>
  </si>
  <si>
    <t>ANANDIKE CITA KUMALA</t>
  </si>
  <si>
    <t>ANNINDA PRADA NUR SYIFA</t>
  </si>
  <si>
    <t>ARIN ALYA SABRINA</t>
  </si>
  <si>
    <t>ARJUNA DESTIAPUTRA MUSYAFFA</t>
  </si>
  <si>
    <t>ARSHINTA WILDA AULIA</t>
  </si>
  <si>
    <t>AURELIA PRADHANA ISTIANA PUTRA</t>
  </si>
  <si>
    <t>BARUNA NURSATRIA JAYAMAHE</t>
  </si>
  <si>
    <t>BUTSAINAH NUR AJI ROSYIIDAH</t>
  </si>
  <si>
    <t>DAFFA RADHITYA PRATAMA WINA PUTRA</t>
  </si>
  <si>
    <t>DEANRAHMI FADHILLA HUSNA</t>
  </si>
  <si>
    <t>FARHAN TAQI ABDUSSALAM</t>
  </si>
  <si>
    <t>FIKRI MUHAMMAD HIKMATIAR</t>
  </si>
  <si>
    <t>HAFIDZ MUHAMMAD DZIDAN WALID</t>
  </si>
  <si>
    <t>Predikat &amp; Deskripsi Keterampilan</t>
  </si>
  <si>
    <t>JESSICA ADELIA</t>
  </si>
  <si>
    <t>KEVIN NEVARA FAHLEVY</t>
  </si>
  <si>
    <t>MARIA ANGELINA SILVIANI</t>
  </si>
  <si>
    <t>MAULIDA EVI LINDAWATI PUTRI</t>
  </si>
  <si>
    <t>MISTAKHUL ISKAR</t>
  </si>
  <si>
    <t>MELINDA AELSA CARMELIYANA</t>
  </si>
  <si>
    <t>MOHAMMAD REIHAN RAHMAN</t>
  </si>
  <si>
    <t>MUHAMMAD BANYU GUSTI NUGROHO</t>
  </si>
  <si>
    <t>RINATHA ZIYAD AKMAL</t>
  </si>
  <si>
    <t>RIZKY FAJAR RAMADHAN</t>
  </si>
  <si>
    <t>SALSA ANGGITA MAYASARI</t>
  </si>
  <si>
    <t>SALSA NAILIL MUNA</t>
  </si>
  <si>
    <t>THALITA KARINA SYAHRANI</t>
  </si>
  <si>
    <t>ULUL RAHMAWATI</t>
  </si>
  <si>
    <t>VIONA ASTA DEWI</t>
  </si>
  <si>
    <t>VIRGINIA ARLYKA PUTRI</t>
  </si>
  <si>
    <t>VIVINDA TRI ERVIANA</t>
  </si>
  <si>
    <t>YOLANDA OVYANI</t>
  </si>
  <si>
    <t>ZELA OLDINA PUTRI ARIANI</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</si>
  <si>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</si>
  <si>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</si>
  <si>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</si>
  <si>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</si>
  <si>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</si>
  <si>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</si>
  <si>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</si>
  <si>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</si>
  <si>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</si>
  <si>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</si>
  <si>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</si>
  <si>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 xml:space="preserve">Nip. </t>
  </si>
  <si>
    <t>Nip</t>
  </si>
  <si>
    <t>Memiliki kemampuan menganalisis isi, struktur teks negosiasi namun perlu peningkatan menganalisis aspek makna kebahasaan dalam teks biografi, analisis isi debat, dan mengidentifikasi isi puisi.</t>
  </si>
  <si>
    <t>Terampil mengonstruksi teks negosiasi dengan memerhatikan isi, struktur, dan kebahasaan, tetapi perlu peningkatan dalam menyampaikan pengajuan, penawaran, persetujuan, dan penutup dalam teks negosiasi.</t>
  </si>
  <si>
    <t>Memiliki kemampuan menganalisis isi, struktur teks negosiasi dan menganalisis aspek makna kebahasaan dalam teks biografi namun perlu peningkatan analisis isi debat, dan mengidentifikasi isi puisi.</t>
  </si>
  <si>
    <t>Terampil mengungkapkan kembali hal-hal yang dapat diteladani  dari tokoh yang terdapat dalam teks biografi  yang dibaca secara tertulis tetapi perlu peningkatan dalam menyusun teks biografi tokoh.</t>
  </si>
  <si>
    <t>Memiliki kemampuan menganalisis isi, struktur teks negosiasi, menganalisis aspek makna kebahasaan dalam teks biografi, dan analisis isi debat namun perlu peningkatan mengidentifikasi isi puisi.</t>
  </si>
  <si>
    <t>Terampil mengonstruksi permasalahan atau isu, sudut pandang, argumen beberapa pihak, dan simpulan dari debat secara lisan untuk menunjukkan esensi dari debat, tetapi perlu peningkatan mengembangkan permasalahan atau isu dari berbagai sudut pandang yang dilengkapi argumen dalam debat.</t>
  </si>
  <si>
    <t>Memiliki kemampuan menganalisis isi, struktur teks negosiasi, menganalisis aspek makna kebahasaan dalam teks biografi, analisis isi debat, dan  mengidentifikasi isi puisi.</t>
  </si>
  <si>
    <t>Terampil menulis puisi dengan memerhatikan unsur pembangunnya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</si>
</sst>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9">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6" borderId="2" xfId="0" applyFill="1" applyBorder="1" applyProtection="1">
      <protection locked="0"/>
    </xf>
    <xf numFmtId="0" fontId="0" fillId="2" borderId="0" xfId="0" applyFill="1" applyProtection="1">
      <protection locked="0"/>
    </xf>
    <xf numFmtId="0" fontId="0" fillId="2" borderId="2" xfId="0" applyFill="1" applyBorder="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164">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E11" activePane="bottomRight" state="frozen"/>
      <selection pane="topRight"/>
      <selection pane="bottomLeft"/>
      <selection pane="bottomRight" activeCell="P12" sqref="P12"/>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471</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471</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1">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119</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9" t="s">
        <v>14</v>
      </c>
      <c r="B8" s="50" t="s">
        <v>15</v>
      </c>
      <c r="C8" s="49" t="s">
        <v>16</v>
      </c>
      <c r="D8" s="18"/>
      <c r="E8" s="60" t="s">
        <v>17</v>
      </c>
      <c r="F8" s="61"/>
      <c r="G8" s="61"/>
      <c r="H8" s="61"/>
      <c r="I8" s="61"/>
      <c r="J8" s="62"/>
      <c r="K8" s="57" t="s">
        <v>18</v>
      </c>
      <c r="L8" s="58"/>
      <c r="M8" s="58"/>
      <c r="N8" s="58"/>
      <c r="O8" s="58"/>
      <c r="P8" s="59"/>
      <c r="Q8" s="76" t="s">
        <v>19</v>
      </c>
      <c r="R8" s="76"/>
      <c r="S8" s="18"/>
      <c r="T8" s="75" t="s">
        <v>20</v>
      </c>
      <c r="U8" s="75"/>
      <c r="V8" s="75"/>
      <c r="W8" s="75"/>
      <c r="X8" s="75"/>
      <c r="Y8" s="75"/>
      <c r="Z8" s="75"/>
      <c r="AA8" s="75"/>
      <c r="AB8" s="75"/>
      <c r="AC8" s="75"/>
      <c r="AD8" s="75"/>
      <c r="AE8" s="34"/>
      <c r="AF8" s="70" t="s">
        <v>21</v>
      </c>
      <c r="AG8" s="70"/>
      <c r="AH8" s="70"/>
      <c r="AI8" s="70"/>
      <c r="AJ8" s="70"/>
      <c r="AK8" s="70"/>
      <c r="AL8" s="70"/>
      <c r="AM8" s="70"/>
      <c r="AN8" s="70"/>
      <c r="AO8" s="70"/>
      <c r="AP8" s="34"/>
      <c r="AQ8" s="72" t="s">
        <v>19</v>
      </c>
      <c r="AR8" s="72"/>
      <c r="AS8" s="72"/>
      <c r="AT8" s="72"/>
      <c r="AU8" s="72"/>
      <c r="AV8" s="72"/>
      <c r="AW8" s="72"/>
      <c r="AX8" s="72"/>
      <c r="AY8" s="72"/>
      <c r="AZ8" s="72"/>
      <c r="BA8" s="7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9"/>
      <c r="B9" s="50"/>
      <c r="C9" s="49"/>
      <c r="D9" s="18"/>
      <c r="E9" s="75" t="s">
        <v>23</v>
      </c>
      <c r="F9" s="75"/>
      <c r="G9" s="63" t="s">
        <v>24</v>
      </c>
      <c r="H9" s="64"/>
      <c r="I9" s="64"/>
      <c r="J9" s="65"/>
      <c r="K9" s="53" t="s">
        <v>23</v>
      </c>
      <c r="L9" s="54"/>
      <c r="M9" s="66" t="s">
        <v>24</v>
      </c>
      <c r="N9" s="67"/>
      <c r="O9" s="67"/>
      <c r="P9" s="68"/>
      <c r="Q9" s="55" t="s">
        <v>23</v>
      </c>
      <c r="R9" s="55" t="s">
        <v>24</v>
      </c>
      <c r="S9" s="18"/>
      <c r="T9" s="77" t="s">
        <v>25</v>
      </c>
      <c r="U9" s="77" t="s">
        <v>26</v>
      </c>
      <c r="V9" s="77" t="s">
        <v>27</v>
      </c>
      <c r="W9" s="77" t="s">
        <v>28</v>
      </c>
      <c r="X9" s="77" t="s">
        <v>29</v>
      </c>
      <c r="Y9" s="77" t="s">
        <v>30</v>
      </c>
      <c r="Z9" s="77" t="s">
        <v>31</v>
      </c>
      <c r="AA9" s="77" t="s">
        <v>32</v>
      </c>
      <c r="AB9" s="77" t="s">
        <v>33</v>
      </c>
      <c r="AC9" s="77" t="s">
        <v>34</v>
      </c>
      <c r="AD9" s="74" t="s">
        <v>35</v>
      </c>
      <c r="AE9" s="34"/>
      <c r="AF9" s="45" t="s">
        <v>36</v>
      </c>
      <c r="AG9" s="45" t="s">
        <v>37</v>
      </c>
      <c r="AH9" s="45" t="s">
        <v>38</v>
      </c>
      <c r="AI9" s="45" t="s">
        <v>39</v>
      </c>
      <c r="AJ9" s="45" t="s">
        <v>40</v>
      </c>
      <c r="AK9" s="45" t="s">
        <v>41</v>
      </c>
      <c r="AL9" s="45" t="s">
        <v>42</v>
      </c>
      <c r="AM9" s="45" t="s">
        <v>43</v>
      </c>
      <c r="AN9" s="45" t="s">
        <v>44</v>
      </c>
      <c r="AO9" s="45" t="s">
        <v>45</v>
      </c>
      <c r="AP9" s="34"/>
      <c r="AQ9" s="71" t="s">
        <v>46</v>
      </c>
      <c r="AR9" s="71"/>
      <c r="AS9" s="71" t="s">
        <v>47</v>
      </c>
      <c r="AT9" s="71"/>
      <c r="AU9" s="71" t="s">
        <v>48</v>
      </c>
      <c r="AV9" s="71"/>
      <c r="AW9" s="71"/>
      <c r="AX9" s="71" t="s">
        <v>49</v>
      </c>
      <c r="AY9" s="71"/>
      <c r="AZ9" s="71"/>
      <c r="BA9" s="7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9"/>
      <c r="B10" s="50"/>
      <c r="C10" s="49"/>
      <c r="D10" s="18"/>
      <c r="E10" s="27" t="s">
        <v>50</v>
      </c>
      <c r="F10" s="27" t="s">
        <v>51</v>
      </c>
      <c r="G10" s="27" t="s">
        <v>50</v>
      </c>
      <c r="H10" s="27" t="s">
        <v>51</v>
      </c>
      <c r="I10" s="29" t="s">
        <v>52</v>
      </c>
      <c r="J10" s="27" t="s">
        <v>53</v>
      </c>
      <c r="K10" s="31" t="s">
        <v>50</v>
      </c>
      <c r="L10" s="31" t="s">
        <v>51</v>
      </c>
      <c r="M10" s="31" t="s">
        <v>50</v>
      </c>
      <c r="N10" s="31" t="s">
        <v>51</v>
      </c>
      <c r="O10" s="29" t="s">
        <v>52</v>
      </c>
      <c r="P10" s="31" t="s">
        <v>53</v>
      </c>
      <c r="Q10" s="56"/>
      <c r="R10" s="56"/>
      <c r="S10" s="18"/>
      <c r="T10" s="78"/>
      <c r="U10" s="78"/>
      <c r="V10" s="78"/>
      <c r="W10" s="78"/>
      <c r="X10" s="78"/>
      <c r="Y10" s="78"/>
      <c r="Z10" s="78"/>
      <c r="AA10" s="78"/>
      <c r="AB10" s="78"/>
      <c r="AC10" s="78"/>
      <c r="AD10" s="74"/>
      <c r="AE10" s="34"/>
      <c r="AF10" s="46"/>
      <c r="AG10" s="46"/>
      <c r="AH10" s="46"/>
      <c r="AI10" s="46"/>
      <c r="AJ10" s="46"/>
      <c r="AK10" s="46"/>
      <c r="AL10" s="46"/>
      <c r="AM10" s="46"/>
      <c r="AN10" s="46"/>
      <c r="AO10" s="46"/>
      <c r="AP10" s="34"/>
      <c r="AQ10" s="35" t="s">
        <v>54</v>
      </c>
      <c r="AR10" s="35" t="s">
        <v>24</v>
      </c>
      <c r="AS10" s="35" t="s">
        <v>54</v>
      </c>
      <c r="AT10" s="35" t="s">
        <v>24</v>
      </c>
      <c r="AU10" s="35">
        <v>1</v>
      </c>
      <c r="AV10" s="35">
        <v>2</v>
      </c>
      <c r="AW10" s="35">
        <v>3</v>
      </c>
      <c r="AX10" s="35">
        <v>1</v>
      </c>
      <c r="AY10" s="35">
        <v>2</v>
      </c>
      <c r="AZ10" s="35">
        <v>3</v>
      </c>
      <c r="BA10" s="7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66738</v>
      </c>
      <c r="C11" s="19" t="s">
        <v>55</v>
      </c>
      <c r="D11" s="18"/>
      <c r="E11" s="36">
        <f t="shared" ref="E11:E50" si="0">IF((COUNTA(T11:AC11)&gt;0),(ROUND((AVERAGE(T11:AC11)),0)),"")</f>
        <v>81</v>
      </c>
      <c r="F11" s="28" t="str">
        <f t="shared" ref="F11:F50" si="1">IF(AND(ISNUMBER(E11),E11&gt;=1),IF(E11&lt;=$FD$13,$FE$13,IF(E11&lt;=$FD$14,$FE$14,IF(E11&lt;=$FD$15,$FE$15,IF(E11&lt;=$FD$16,$FE$16,)))), "")</f>
        <v>B</v>
      </c>
      <c r="G11" s="28">
        <f>IF((COUNTA(T11:AC11)&gt;0),(ROUND((AVERAGE(T11:AD11)),0)),"")</f>
        <v>81</v>
      </c>
      <c r="H11" s="28" t="str">
        <f t="shared" ref="H11:H50" si="2">IF(AND(ISNUMBER(G11),G11&gt;=1),IF(G11&lt;=$FD$13,$FE$13,IF(G11&lt;=$FD$14,$FE$14,IF(G11&lt;=$FD$15,$FE$15,IF(G11&lt;=$FD$16,$FE$16,)))), "")</f>
        <v>B</v>
      </c>
      <c r="I11" s="38">
        <v>3</v>
      </c>
      <c r="J11" s="28" t="str">
        <f t="shared" ref="J11:J50" si="3">IF(I11=$FG$13,$FH$13,IF(I11=$FG$15,$FH$15,IF(I11=$FG$17,$FH$17,IF(I11=$FG$19,$FH$19,IF(I11=$FG$21,$FH$21,IF(I11=$FG$23,$FH$23,IF(I11=$FG$25,$FH$25,IF(I11=$FG$27,$FH$27,IF(I11=$FG$29,$FH$29,IF(I11=$FG$31,$FH$31,""))))))))))</f>
        <v>Memiliki kemampuan menganalisis isi, struktur teks negosiasi, menganalisis aspek makna kebahasaan dalam teks biografi, dan analisis isi debat namun perlu peningkatan mengidentifikasi isi puisi.</v>
      </c>
      <c r="K11" s="36">
        <f t="shared" ref="K11:K50" si="4">IF((COUNTA(AF11:AO11)&gt;0),AVERAGE(AF11:AO11),"")</f>
        <v>81.75</v>
      </c>
      <c r="L11" s="28" t="str">
        <f t="shared" ref="L11:L50" si="5">IF(AND(ISNUMBER(K11),K11&gt;=1), IF(K11&lt;=$FD$27,$FE$27,IF(K11&lt;=$FD$28,$FE$28,IF(K11&lt;=$FD$29,$FE$29,IF(K11&lt;=$FD$30,$FE$30,)))), "")</f>
        <v>B</v>
      </c>
      <c r="M11" s="28">
        <f t="shared" ref="M11:M50" si="6">IF((COUNTA(AF11:AO11)&gt;0),AVERAGE(AF11:AO11),"")</f>
        <v>81.75</v>
      </c>
      <c r="N11" s="28" t="str">
        <f t="shared" ref="N11:N50" si="7">IF(AND(ISNUMBER(M11),M11&gt;=1), IF(M11&lt;=$FD$27,$FE$27,IF(M11&lt;=$FD$28,$FE$28,IF(M11&lt;=$FD$29,$FE$29,IF(M11&lt;=$FD$30,$FE$30,)))), "")</f>
        <v>B</v>
      </c>
      <c r="O11" s="38">
        <v>3</v>
      </c>
      <c r="P11" s="28" t="str">
        <f t="shared" ref="P11:P50" si="8">IF(O11=$FG$13,$FI$13,IF(O11=$FG$15,$FI$15,IF(O11=$FG$17,$FI$17,IF(O11=$FG$19,$FI$19,IF(O11=$FG$21,$FI$21,IF(O11=$FG$23,$FI$23,IF(O11=$FG$25,$FI$25,IF(O11=$FG$27,$FI$27,IF(O11=$FG$29,$FI$29,IF(O11=$FG$31,$FI$31,""))))))))))</f>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1" s="40"/>
      <c r="R11" s="40"/>
      <c r="S11" s="18"/>
      <c r="T11" s="1">
        <v>81</v>
      </c>
      <c r="U11" s="1">
        <v>83</v>
      </c>
      <c r="V11" s="1">
        <v>80</v>
      </c>
      <c r="W11" s="1">
        <v>79</v>
      </c>
      <c r="X11" s="1"/>
      <c r="Y11" s="1"/>
      <c r="Z11" s="1"/>
      <c r="AA11" s="1"/>
      <c r="AB11" s="1"/>
      <c r="AC11" s="1"/>
      <c r="AD11" s="1"/>
      <c r="AE11" s="18"/>
      <c r="AF11" s="1">
        <v>84</v>
      </c>
      <c r="AG11" s="1">
        <v>88</v>
      </c>
      <c r="AH11" s="1">
        <v>80</v>
      </c>
      <c r="AI11" s="1">
        <v>75</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56</v>
      </c>
      <c r="FD11" s="48"/>
      <c r="FE11" s="48"/>
      <c r="FG11" s="47" t="s">
        <v>57</v>
      </c>
      <c r="FH11" s="47"/>
      <c r="FI11" s="47"/>
    </row>
    <row r="12" spans="1:167" x14ac:dyDescent="0.25">
      <c r="A12" s="19">
        <v>2</v>
      </c>
      <c r="B12" s="19">
        <v>66754</v>
      </c>
      <c r="C12" s="19" t="s">
        <v>58</v>
      </c>
      <c r="D12" s="18"/>
      <c r="E12" s="36">
        <f t="shared" si="0"/>
        <v>86</v>
      </c>
      <c r="F12" s="28" t="str">
        <f t="shared" si="1"/>
        <v>A</v>
      </c>
      <c r="G12" s="28">
        <f>IF((COUNTA(T12:AC12)&gt;0),(ROUND((AVERAGE(T12:AD12)),0)),"")</f>
        <v>86</v>
      </c>
      <c r="H12" s="28" t="str">
        <f t="shared" si="2"/>
        <v>A</v>
      </c>
      <c r="I12" s="38">
        <v>4</v>
      </c>
      <c r="J12" s="28" t="str">
        <f t="shared" si="3"/>
        <v>Memiliki kemampuan menganalisis isi, struktur teks negosiasi, menganalisis aspek makna kebahasaan dalam teks biografi, analisis isi debat, dan  mengidentifikasi isi puisi.</v>
      </c>
      <c r="K12" s="36">
        <f t="shared" si="4"/>
        <v>84.75</v>
      </c>
      <c r="L12" s="28" t="str">
        <f t="shared" si="5"/>
        <v>A</v>
      </c>
      <c r="M12" s="28">
        <f t="shared" si="6"/>
        <v>84.75</v>
      </c>
      <c r="N12" s="28" t="str">
        <f t="shared" si="7"/>
        <v>A</v>
      </c>
      <c r="O12" s="38">
        <v>1</v>
      </c>
      <c r="P12" s="28" t="str">
        <f t="shared" si="8"/>
        <v>Terampil mengonstruksi teks negosiasi dengan memerhatikan isi, struktur, dan kebahasaan, tetapi perlu peningkatan dalam menyampaikan pengajuan, penawaran, persetujuan, dan penutup dalam teks negosiasi.</v>
      </c>
      <c r="Q12" s="40"/>
      <c r="R12" s="40"/>
      <c r="S12" s="18"/>
      <c r="T12" s="1">
        <v>90</v>
      </c>
      <c r="U12" s="1">
        <v>89</v>
      </c>
      <c r="V12" s="1">
        <v>82</v>
      </c>
      <c r="W12" s="1">
        <v>84</v>
      </c>
      <c r="X12" s="1"/>
      <c r="Y12" s="1"/>
      <c r="Z12" s="1"/>
      <c r="AA12" s="1"/>
      <c r="AB12" s="1"/>
      <c r="AC12" s="1"/>
      <c r="AD12" s="1"/>
      <c r="AE12" s="18"/>
      <c r="AF12" s="1">
        <v>85</v>
      </c>
      <c r="AG12" s="1">
        <v>82</v>
      </c>
      <c r="AH12" s="1">
        <v>87</v>
      </c>
      <c r="AI12" s="1">
        <v>85</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66770</v>
      </c>
      <c r="C13" s="19" t="s">
        <v>67</v>
      </c>
      <c r="D13" s="18"/>
      <c r="E13" s="36">
        <f t="shared" si="0"/>
        <v>82</v>
      </c>
      <c r="F13" s="28" t="str">
        <f t="shared" si="1"/>
        <v>B</v>
      </c>
      <c r="G13" s="28">
        <f>IF((COUNTA(T12:AC12)&gt;0),(ROUND((AVERAGE(T13:AD13)),0)),"")</f>
        <v>82</v>
      </c>
      <c r="H13" s="28" t="str">
        <f t="shared" si="2"/>
        <v>B</v>
      </c>
      <c r="I13" s="38">
        <v>3</v>
      </c>
      <c r="J13" s="28" t="str">
        <f t="shared" si="3"/>
        <v>Memiliki kemampuan menganalisis isi, struktur teks negosiasi, menganalisis aspek makna kebahasaan dalam teks biografi, dan analisis isi debat namun perlu peningkatan mengidentifikasi isi puisi.</v>
      </c>
      <c r="K13" s="36">
        <f t="shared" si="4"/>
        <v>84.5</v>
      </c>
      <c r="L13" s="28" t="str">
        <f t="shared" si="5"/>
        <v>A</v>
      </c>
      <c r="M13" s="28">
        <f t="shared" si="6"/>
        <v>84.5</v>
      </c>
      <c r="N13" s="28" t="str">
        <f t="shared" si="7"/>
        <v>A</v>
      </c>
      <c r="O13" s="38">
        <v>3</v>
      </c>
      <c r="P13"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3" s="40"/>
      <c r="R13" s="40"/>
      <c r="S13" s="18"/>
      <c r="T13" s="1">
        <v>88</v>
      </c>
      <c r="U13" s="1">
        <v>85</v>
      </c>
      <c r="V13" s="1">
        <v>80</v>
      </c>
      <c r="W13" s="1">
        <v>76</v>
      </c>
      <c r="X13" s="1"/>
      <c r="Y13" s="1"/>
      <c r="Z13" s="1"/>
      <c r="AA13" s="1"/>
      <c r="AB13" s="1"/>
      <c r="AC13" s="1"/>
      <c r="AD13" s="1"/>
      <c r="AE13" s="18"/>
      <c r="AF13" s="1">
        <v>81</v>
      </c>
      <c r="AG13" s="1">
        <v>83</v>
      </c>
      <c r="AH13" s="1">
        <v>89</v>
      </c>
      <c r="AI13" s="1">
        <v>85</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3">
        <v>1</v>
      </c>
      <c r="FH13" s="44" t="s">
        <v>113</v>
      </c>
      <c r="FI13" s="44" t="s">
        <v>114</v>
      </c>
      <c r="FJ13" s="42">
        <v>18001</v>
      </c>
      <c r="FK13" s="42">
        <v>18011</v>
      </c>
    </row>
    <row r="14" spans="1:167" x14ac:dyDescent="0.25">
      <c r="A14" s="19">
        <v>4</v>
      </c>
      <c r="B14" s="19">
        <v>66786</v>
      </c>
      <c r="C14" s="19" t="s">
        <v>68</v>
      </c>
      <c r="D14" s="18"/>
      <c r="E14" s="36">
        <f t="shared" si="0"/>
        <v>83</v>
      </c>
      <c r="F14" s="28" t="str">
        <f t="shared" si="1"/>
        <v>B</v>
      </c>
      <c r="G14" s="28">
        <f>IF((COUNTA(T12:AC12)&gt;0),(ROUND((AVERAGE(T14:AD14)),0)),"")</f>
        <v>83</v>
      </c>
      <c r="H14" s="28" t="str">
        <f t="shared" si="2"/>
        <v>B</v>
      </c>
      <c r="I14" s="38">
        <v>4</v>
      </c>
      <c r="J14" s="28" t="str">
        <f t="shared" si="3"/>
        <v>Memiliki kemampuan menganalisis isi, struktur teks negosiasi, menganalisis aspek makna kebahasaan dalam teks biografi, analisis isi debat, dan  mengidentifikasi isi puisi.</v>
      </c>
      <c r="K14" s="36">
        <f t="shared" si="4"/>
        <v>84</v>
      </c>
      <c r="L14" s="28" t="str">
        <f t="shared" si="5"/>
        <v>B</v>
      </c>
      <c r="M14" s="28">
        <f t="shared" si="6"/>
        <v>84</v>
      </c>
      <c r="N14" s="28" t="str">
        <f t="shared" si="7"/>
        <v>B</v>
      </c>
      <c r="O14" s="38">
        <v>1</v>
      </c>
      <c r="P14" s="28" t="str">
        <f t="shared" si="8"/>
        <v>Terampil mengonstruksi teks negosiasi dengan memerhatikan isi, struktur, dan kebahasaan, tetapi perlu peningkatan dalam menyampaikan pengajuan, penawaran, persetujuan, dan penutup dalam teks negosiasi.</v>
      </c>
      <c r="Q14" s="40"/>
      <c r="R14" s="40"/>
      <c r="S14" s="18"/>
      <c r="T14" s="1">
        <v>90</v>
      </c>
      <c r="U14" s="1">
        <v>84</v>
      </c>
      <c r="V14" s="1">
        <v>78</v>
      </c>
      <c r="W14" s="1">
        <v>81</v>
      </c>
      <c r="X14" s="1"/>
      <c r="Y14" s="1"/>
      <c r="Z14" s="1"/>
      <c r="AA14" s="1"/>
      <c r="AB14" s="1"/>
      <c r="AC14" s="1"/>
      <c r="AD14" s="1"/>
      <c r="AE14" s="18"/>
      <c r="AF14" s="1">
        <v>82</v>
      </c>
      <c r="AG14" s="1">
        <v>83</v>
      </c>
      <c r="AH14" s="1">
        <v>87</v>
      </c>
      <c r="AI14" s="1">
        <v>84</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3"/>
      <c r="FH14" s="44"/>
      <c r="FI14" s="44"/>
      <c r="FJ14" s="42"/>
      <c r="FK14" s="42"/>
    </row>
    <row r="15" spans="1:167" x14ac:dyDescent="0.25">
      <c r="A15" s="19">
        <v>5</v>
      </c>
      <c r="B15" s="19">
        <v>66802</v>
      </c>
      <c r="C15" s="19" t="s">
        <v>69</v>
      </c>
      <c r="D15" s="18"/>
      <c r="E15" s="36">
        <f t="shared" si="0"/>
        <v>86</v>
      </c>
      <c r="F15" s="28" t="str">
        <f t="shared" si="1"/>
        <v>A</v>
      </c>
      <c r="G15" s="28">
        <f>IF((COUNTA(T12:AC12)&gt;0),(ROUND((AVERAGE(T15:AD15)),0)),"")</f>
        <v>86</v>
      </c>
      <c r="H15" s="28" t="str">
        <f t="shared" si="2"/>
        <v>A</v>
      </c>
      <c r="I15" s="38">
        <v>4</v>
      </c>
      <c r="J15" s="28" t="str">
        <f t="shared" si="3"/>
        <v>Memiliki kemampuan menganalisis isi, struktur teks negosiasi, menganalisis aspek makna kebahasaan dalam teks biografi, analisis isi debat, dan  mengidentifikasi isi puisi.</v>
      </c>
      <c r="K15" s="36">
        <f t="shared" si="4"/>
        <v>83.5</v>
      </c>
      <c r="L15" s="28" t="str">
        <f t="shared" si="5"/>
        <v>B</v>
      </c>
      <c r="M15" s="28">
        <f t="shared" si="6"/>
        <v>83.5</v>
      </c>
      <c r="N15" s="28" t="str">
        <f t="shared" si="7"/>
        <v>B</v>
      </c>
      <c r="O15" s="38">
        <v>1</v>
      </c>
      <c r="P15" s="28" t="str">
        <f t="shared" si="8"/>
        <v>Terampil mengonstruksi teks negosiasi dengan memerhatikan isi, struktur, dan kebahasaan, tetapi perlu peningkatan dalam menyampaikan pengajuan, penawaran, persetujuan, dan penutup dalam teks negosiasi.</v>
      </c>
      <c r="Q15" s="40"/>
      <c r="R15" s="40"/>
      <c r="S15" s="18"/>
      <c r="T15" s="1">
        <v>95</v>
      </c>
      <c r="U15" s="1">
        <v>89</v>
      </c>
      <c r="V15" s="1">
        <v>88</v>
      </c>
      <c r="W15" s="1">
        <v>73</v>
      </c>
      <c r="X15" s="1"/>
      <c r="Y15" s="1"/>
      <c r="Z15" s="1"/>
      <c r="AA15" s="1"/>
      <c r="AB15" s="1"/>
      <c r="AC15" s="1"/>
      <c r="AD15" s="1"/>
      <c r="AE15" s="18"/>
      <c r="AF15" s="1">
        <v>83</v>
      </c>
      <c r="AG15" s="1">
        <v>82</v>
      </c>
      <c r="AH15" s="1">
        <v>86</v>
      </c>
      <c r="AI15" s="1">
        <v>83</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3">
        <v>2</v>
      </c>
      <c r="FH15" s="44" t="s">
        <v>115</v>
      </c>
      <c r="FI15" s="44" t="s">
        <v>116</v>
      </c>
      <c r="FJ15" s="42">
        <v>18002</v>
      </c>
      <c r="FK15" s="42">
        <v>18012</v>
      </c>
    </row>
    <row r="16" spans="1:167" x14ac:dyDescent="0.25">
      <c r="A16" s="19">
        <v>6</v>
      </c>
      <c r="B16" s="19">
        <v>66818</v>
      </c>
      <c r="C16" s="19" t="s">
        <v>70</v>
      </c>
      <c r="D16" s="18"/>
      <c r="E16" s="36">
        <f t="shared" si="0"/>
        <v>78</v>
      </c>
      <c r="F16" s="28" t="str">
        <f t="shared" si="1"/>
        <v>B</v>
      </c>
      <c r="G16" s="28">
        <f>IF((COUNTA(T12:AC12)&gt;0),(ROUND((AVERAGE(T16:AD16)),0)),"")</f>
        <v>78</v>
      </c>
      <c r="H16" s="28" t="str">
        <f t="shared" si="2"/>
        <v>B</v>
      </c>
      <c r="I16" s="38">
        <v>2</v>
      </c>
      <c r="J16" s="28" t="str">
        <f t="shared" si="3"/>
        <v>Memiliki kemampuan menganalisis isi, struktur teks negosiasi dan menganalisis aspek makna kebahasaan dalam teks biografi namun perlu peningkatan analisis isi debat, dan mengidentifikasi isi puisi.</v>
      </c>
      <c r="K16" s="36">
        <f t="shared" si="4"/>
        <v>79.25</v>
      </c>
      <c r="L16" s="28" t="str">
        <f t="shared" si="5"/>
        <v>B</v>
      </c>
      <c r="M16" s="28">
        <f t="shared" si="6"/>
        <v>79.25</v>
      </c>
      <c r="N16" s="28" t="str">
        <f t="shared" si="7"/>
        <v>B</v>
      </c>
      <c r="O16" s="38">
        <v>2</v>
      </c>
      <c r="P16" s="28" t="str">
        <f t="shared" si="8"/>
        <v>Terampil mengungkapkan kembali hal-hal yang dapat diteladani  dari tokoh yang terdapat dalam teks biografi  yang dibaca secara tertulis tetapi perlu peningkatan dalam menyusun teks biografi tokoh.</v>
      </c>
      <c r="Q16" s="40"/>
      <c r="R16" s="40"/>
      <c r="S16" s="18"/>
      <c r="T16" s="1">
        <v>79</v>
      </c>
      <c r="U16" s="1">
        <v>80</v>
      </c>
      <c r="V16" s="1">
        <v>81</v>
      </c>
      <c r="W16" s="1">
        <v>70</v>
      </c>
      <c r="X16" s="1"/>
      <c r="Y16" s="1"/>
      <c r="Z16" s="1"/>
      <c r="AA16" s="1"/>
      <c r="AB16" s="1"/>
      <c r="AC16" s="1"/>
      <c r="AD16" s="1"/>
      <c r="AE16" s="18"/>
      <c r="AF16" s="1">
        <v>81</v>
      </c>
      <c r="AG16" s="1">
        <v>86</v>
      </c>
      <c r="AH16" s="1">
        <v>75</v>
      </c>
      <c r="AI16" s="1">
        <v>75</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3"/>
      <c r="FH16" s="44"/>
      <c r="FI16" s="44"/>
      <c r="FJ16" s="42"/>
      <c r="FK16" s="42"/>
    </row>
    <row r="17" spans="1:167" x14ac:dyDescent="0.25">
      <c r="A17" s="19">
        <v>7</v>
      </c>
      <c r="B17" s="19">
        <v>66834</v>
      </c>
      <c r="C17" s="19" t="s">
        <v>71</v>
      </c>
      <c r="D17" s="18"/>
      <c r="E17" s="36">
        <f t="shared" si="0"/>
        <v>82</v>
      </c>
      <c r="F17" s="28" t="str">
        <f t="shared" si="1"/>
        <v>B</v>
      </c>
      <c r="G17" s="28">
        <f>IF((COUNTA(T12:AC12)&gt;0),(ROUND((AVERAGE(T17:AD17)),0)),"")</f>
        <v>82</v>
      </c>
      <c r="H17" s="28" t="str">
        <f t="shared" si="2"/>
        <v>B</v>
      </c>
      <c r="I17" s="38">
        <v>3</v>
      </c>
      <c r="J17" s="28" t="str">
        <f t="shared" si="3"/>
        <v>Memiliki kemampuan menganalisis isi, struktur teks negosiasi, menganalisis aspek makna kebahasaan dalam teks biografi, dan analisis isi debat namun perlu peningkatan mengidentifikasi isi puisi.</v>
      </c>
      <c r="K17" s="36">
        <f t="shared" si="4"/>
        <v>84.5</v>
      </c>
      <c r="L17" s="28" t="str">
        <f t="shared" si="5"/>
        <v>A</v>
      </c>
      <c r="M17" s="28">
        <f t="shared" si="6"/>
        <v>84.5</v>
      </c>
      <c r="N17" s="28" t="str">
        <f t="shared" si="7"/>
        <v>A</v>
      </c>
      <c r="O17" s="38">
        <v>3</v>
      </c>
      <c r="P17"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7" s="40"/>
      <c r="R17" s="40"/>
      <c r="S17" s="18"/>
      <c r="T17" s="1">
        <v>93.76</v>
      </c>
      <c r="U17" s="1">
        <v>84</v>
      </c>
      <c r="V17" s="1">
        <v>76</v>
      </c>
      <c r="W17" s="1">
        <v>76</v>
      </c>
      <c r="X17" s="1"/>
      <c r="Y17" s="1"/>
      <c r="Z17" s="1"/>
      <c r="AA17" s="1"/>
      <c r="AB17" s="1"/>
      <c r="AC17" s="1"/>
      <c r="AD17" s="1"/>
      <c r="AE17" s="18"/>
      <c r="AF17" s="1">
        <v>80</v>
      </c>
      <c r="AG17" s="1">
        <v>83</v>
      </c>
      <c r="AH17" s="1">
        <v>90</v>
      </c>
      <c r="AI17" s="1">
        <v>85</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3">
        <v>3</v>
      </c>
      <c r="FH17" s="44" t="s">
        <v>117</v>
      </c>
      <c r="FI17" s="44" t="s">
        <v>118</v>
      </c>
      <c r="FJ17" s="42">
        <v>18003</v>
      </c>
      <c r="FK17" s="42">
        <v>18013</v>
      </c>
    </row>
    <row r="18" spans="1:167" x14ac:dyDescent="0.25">
      <c r="A18" s="19">
        <v>8</v>
      </c>
      <c r="B18" s="19">
        <v>66850</v>
      </c>
      <c r="C18" s="19" t="s">
        <v>72</v>
      </c>
      <c r="D18" s="18"/>
      <c r="E18" s="36">
        <f t="shared" si="0"/>
        <v>86</v>
      </c>
      <c r="F18" s="28" t="str">
        <f t="shared" si="1"/>
        <v>A</v>
      </c>
      <c r="G18" s="28">
        <f>IF((COUNTA(T12:AC12)&gt;0),(ROUND((AVERAGE(T18:AD18)),0)),"")</f>
        <v>86</v>
      </c>
      <c r="H18" s="28" t="str">
        <f t="shared" si="2"/>
        <v>A</v>
      </c>
      <c r="I18" s="38">
        <v>4</v>
      </c>
      <c r="J18" s="28" t="str">
        <f t="shared" si="3"/>
        <v>Memiliki kemampuan menganalisis isi, struktur teks negosiasi, menganalisis aspek makna kebahasaan dalam teks biografi, analisis isi debat, dan  mengidentifikasi isi puisi.</v>
      </c>
      <c r="K18" s="36">
        <f t="shared" si="4"/>
        <v>83.5</v>
      </c>
      <c r="L18" s="28" t="str">
        <f t="shared" si="5"/>
        <v>B</v>
      </c>
      <c r="M18" s="28">
        <f t="shared" si="6"/>
        <v>83.5</v>
      </c>
      <c r="N18" s="28" t="str">
        <f t="shared" si="7"/>
        <v>B</v>
      </c>
      <c r="O18" s="38">
        <v>1</v>
      </c>
      <c r="P18" s="28" t="str">
        <f t="shared" si="8"/>
        <v>Terampil mengonstruksi teks negosiasi dengan memerhatikan isi, struktur, dan kebahasaan, tetapi perlu peningkatan dalam menyampaikan pengajuan, penawaran, persetujuan, dan penutup dalam teks negosiasi.</v>
      </c>
      <c r="Q18" s="40"/>
      <c r="R18" s="40"/>
      <c r="S18" s="18"/>
      <c r="T18" s="1">
        <v>89</v>
      </c>
      <c r="U18" s="1">
        <v>88</v>
      </c>
      <c r="V18" s="1">
        <v>87</v>
      </c>
      <c r="W18" s="1">
        <v>78</v>
      </c>
      <c r="X18" s="1"/>
      <c r="Y18" s="1"/>
      <c r="Z18" s="1"/>
      <c r="AA18" s="1"/>
      <c r="AB18" s="1"/>
      <c r="AC18" s="1"/>
      <c r="AD18" s="1"/>
      <c r="AE18" s="18"/>
      <c r="AF18" s="1">
        <v>83</v>
      </c>
      <c r="AG18" s="1">
        <v>82</v>
      </c>
      <c r="AH18" s="1">
        <v>83</v>
      </c>
      <c r="AI18" s="1">
        <v>86</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3"/>
      <c r="FH18" s="44"/>
      <c r="FI18" s="44"/>
      <c r="FJ18" s="42"/>
      <c r="FK18" s="42"/>
    </row>
    <row r="19" spans="1:167" x14ac:dyDescent="0.25">
      <c r="A19" s="19">
        <v>9</v>
      </c>
      <c r="B19" s="19">
        <v>66866</v>
      </c>
      <c r="C19" s="19" t="s">
        <v>73</v>
      </c>
      <c r="D19" s="18"/>
      <c r="E19" s="36">
        <f t="shared" si="0"/>
        <v>78</v>
      </c>
      <c r="F19" s="28" t="str">
        <f t="shared" si="1"/>
        <v>B</v>
      </c>
      <c r="G19" s="28">
        <f>IF((COUNTA(T12:AC12)&gt;0),(ROUND((AVERAGE(T19:AD19)),0)),"")</f>
        <v>78</v>
      </c>
      <c r="H19" s="28" t="str">
        <f t="shared" si="2"/>
        <v>B</v>
      </c>
      <c r="I19" s="38">
        <v>2</v>
      </c>
      <c r="J19" s="28" t="str">
        <f t="shared" si="3"/>
        <v>Memiliki kemampuan menganalisis isi, struktur teks negosiasi dan menganalisis aspek makna kebahasaan dalam teks biografi namun perlu peningkatan analisis isi debat, dan mengidentifikasi isi puisi.</v>
      </c>
      <c r="K19" s="36">
        <f t="shared" si="4"/>
        <v>78.5</v>
      </c>
      <c r="L19" s="28" t="str">
        <f t="shared" si="5"/>
        <v>B</v>
      </c>
      <c r="M19" s="28">
        <f t="shared" si="6"/>
        <v>78.5</v>
      </c>
      <c r="N19" s="28" t="str">
        <f t="shared" si="7"/>
        <v>B</v>
      </c>
      <c r="O19" s="38">
        <v>2</v>
      </c>
      <c r="P19" s="28" t="str">
        <f t="shared" si="8"/>
        <v>Terampil mengungkapkan kembali hal-hal yang dapat diteladani  dari tokoh yang terdapat dalam teks biografi  yang dibaca secara tertulis tetapi perlu peningkatan dalam menyusun teks biografi tokoh.</v>
      </c>
      <c r="Q19" s="40"/>
      <c r="R19" s="40"/>
      <c r="S19" s="18"/>
      <c r="T19" s="1">
        <v>83.2</v>
      </c>
      <c r="U19" s="1">
        <v>80</v>
      </c>
      <c r="V19" s="1">
        <v>83</v>
      </c>
      <c r="W19" s="1">
        <v>65</v>
      </c>
      <c r="X19" s="1"/>
      <c r="Y19" s="1"/>
      <c r="Z19" s="1"/>
      <c r="AA19" s="1"/>
      <c r="AB19" s="1"/>
      <c r="AC19" s="1"/>
      <c r="AD19" s="1"/>
      <c r="AE19" s="18"/>
      <c r="AF19" s="1">
        <v>79</v>
      </c>
      <c r="AG19" s="1">
        <v>85</v>
      </c>
      <c r="AH19" s="1">
        <v>75</v>
      </c>
      <c r="AI19" s="1">
        <v>75</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3">
        <v>4</v>
      </c>
      <c r="FH19" s="44" t="s">
        <v>119</v>
      </c>
      <c r="FI19" s="44" t="s">
        <v>120</v>
      </c>
      <c r="FJ19" s="42">
        <v>18004</v>
      </c>
      <c r="FK19" s="42">
        <v>18014</v>
      </c>
    </row>
    <row r="20" spans="1:167" x14ac:dyDescent="0.25">
      <c r="A20" s="19">
        <v>10</v>
      </c>
      <c r="B20" s="19">
        <v>66882</v>
      </c>
      <c r="C20" s="19" t="s">
        <v>74</v>
      </c>
      <c r="D20" s="18"/>
      <c r="E20" s="36">
        <f t="shared" si="0"/>
        <v>81</v>
      </c>
      <c r="F20" s="28" t="str">
        <f t="shared" si="1"/>
        <v>B</v>
      </c>
      <c r="G20" s="28">
        <f>IF((COUNTA(T12:AC12)&gt;0),(ROUND((AVERAGE(T20:AD20)),0)),"")</f>
        <v>81</v>
      </c>
      <c r="H20" s="28" t="str">
        <f t="shared" si="2"/>
        <v>B</v>
      </c>
      <c r="I20" s="38">
        <v>3</v>
      </c>
      <c r="J20" s="28" t="str">
        <f t="shared" si="3"/>
        <v>Memiliki kemampuan menganalisis isi, struktur teks negosiasi, menganalisis aspek makna kebahasaan dalam teks biografi, dan analisis isi debat namun perlu peningkatan mengidentifikasi isi puisi.</v>
      </c>
      <c r="K20" s="36">
        <f t="shared" si="4"/>
        <v>84</v>
      </c>
      <c r="L20" s="28" t="str">
        <f t="shared" si="5"/>
        <v>B</v>
      </c>
      <c r="M20" s="28">
        <f t="shared" si="6"/>
        <v>84</v>
      </c>
      <c r="N20" s="28" t="str">
        <f t="shared" si="7"/>
        <v>B</v>
      </c>
      <c r="O20" s="38">
        <v>3</v>
      </c>
      <c r="P20"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0" s="40"/>
      <c r="R20" s="40"/>
      <c r="S20" s="18"/>
      <c r="T20" s="1">
        <v>85</v>
      </c>
      <c r="U20" s="1">
        <v>88</v>
      </c>
      <c r="V20" s="1">
        <v>82</v>
      </c>
      <c r="W20" s="1">
        <v>68</v>
      </c>
      <c r="X20" s="1"/>
      <c r="Y20" s="1"/>
      <c r="Z20" s="1"/>
      <c r="AA20" s="1"/>
      <c r="AB20" s="1"/>
      <c r="AC20" s="1"/>
      <c r="AD20" s="1"/>
      <c r="AE20" s="18"/>
      <c r="AF20" s="1">
        <v>83</v>
      </c>
      <c r="AG20" s="1">
        <v>84</v>
      </c>
      <c r="AH20" s="1">
        <v>85</v>
      </c>
      <c r="AI20" s="1">
        <v>84</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3"/>
      <c r="FH20" s="44"/>
      <c r="FI20" s="44"/>
      <c r="FJ20" s="42"/>
      <c r="FK20" s="42"/>
    </row>
    <row r="21" spans="1:167" x14ac:dyDescent="0.25">
      <c r="A21" s="19">
        <v>11</v>
      </c>
      <c r="B21" s="19">
        <v>66898</v>
      </c>
      <c r="C21" s="19" t="s">
        <v>75</v>
      </c>
      <c r="D21" s="18"/>
      <c r="E21" s="36">
        <f t="shared" si="0"/>
        <v>80</v>
      </c>
      <c r="F21" s="28" t="str">
        <f t="shared" si="1"/>
        <v>B</v>
      </c>
      <c r="G21" s="28">
        <f>IF((COUNTA(T12:AC12)&gt;0),(ROUND((AVERAGE(T21:AD21)),0)),"")</f>
        <v>80</v>
      </c>
      <c r="H21" s="28" t="str">
        <f t="shared" si="2"/>
        <v>B</v>
      </c>
      <c r="I21" s="38">
        <v>3</v>
      </c>
      <c r="J21" s="28" t="str">
        <f t="shared" si="3"/>
        <v>Memiliki kemampuan menganalisis isi, struktur teks negosiasi, menganalisis aspek makna kebahasaan dalam teks biografi, dan analisis isi debat namun perlu peningkatan mengidentifikasi isi puisi.</v>
      </c>
      <c r="K21" s="36">
        <f t="shared" si="4"/>
        <v>83</v>
      </c>
      <c r="L21" s="28" t="str">
        <f t="shared" si="5"/>
        <v>B</v>
      </c>
      <c r="M21" s="28">
        <f t="shared" si="6"/>
        <v>83</v>
      </c>
      <c r="N21" s="28" t="str">
        <f t="shared" si="7"/>
        <v>B</v>
      </c>
      <c r="O21" s="38">
        <v>3</v>
      </c>
      <c r="P21"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1" s="40"/>
      <c r="R21" s="40"/>
      <c r="S21" s="18"/>
      <c r="T21" s="1">
        <v>85</v>
      </c>
      <c r="U21" s="1">
        <v>84</v>
      </c>
      <c r="V21" s="1">
        <v>80</v>
      </c>
      <c r="W21" s="1">
        <v>71</v>
      </c>
      <c r="X21" s="1"/>
      <c r="Y21" s="1"/>
      <c r="Z21" s="1"/>
      <c r="AA21" s="1"/>
      <c r="AB21" s="1"/>
      <c r="AC21" s="1"/>
      <c r="AD21" s="1"/>
      <c r="AE21" s="18"/>
      <c r="AF21" s="1">
        <v>83</v>
      </c>
      <c r="AG21" s="1">
        <v>83</v>
      </c>
      <c r="AH21" s="1">
        <v>82</v>
      </c>
      <c r="AI21" s="1">
        <v>84</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3">
        <v>5</v>
      </c>
      <c r="FH21" s="44"/>
      <c r="FI21" s="44"/>
      <c r="FJ21" s="42">
        <v>18005</v>
      </c>
      <c r="FK21" s="42">
        <v>18015</v>
      </c>
    </row>
    <row r="22" spans="1:167" x14ac:dyDescent="0.25">
      <c r="A22" s="19">
        <v>12</v>
      </c>
      <c r="B22" s="19">
        <v>66914</v>
      </c>
      <c r="C22" s="19" t="s">
        <v>76</v>
      </c>
      <c r="D22" s="18"/>
      <c r="E22" s="36">
        <f t="shared" si="0"/>
        <v>82</v>
      </c>
      <c r="F22" s="28" t="str">
        <f t="shared" si="1"/>
        <v>B</v>
      </c>
      <c r="G22" s="28">
        <f>IF((COUNTA(T12:AC12)&gt;0),(ROUND((AVERAGE(T22:AD22)),0)),"")</f>
        <v>82</v>
      </c>
      <c r="H22" s="28" t="str">
        <f t="shared" si="2"/>
        <v>B</v>
      </c>
      <c r="I22" s="38">
        <v>3</v>
      </c>
      <c r="J22" s="28" t="str">
        <f t="shared" si="3"/>
        <v>Memiliki kemampuan menganalisis isi, struktur teks negosiasi, menganalisis aspek makna kebahasaan dalam teks biografi, dan analisis isi debat namun perlu peningkatan mengidentifikasi isi puisi.</v>
      </c>
      <c r="K22" s="36">
        <f t="shared" si="4"/>
        <v>84.75</v>
      </c>
      <c r="L22" s="28" t="str">
        <f t="shared" si="5"/>
        <v>A</v>
      </c>
      <c r="M22" s="28">
        <f t="shared" si="6"/>
        <v>84.75</v>
      </c>
      <c r="N22" s="28" t="str">
        <f t="shared" si="7"/>
        <v>A</v>
      </c>
      <c r="O22" s="38">
        <v>3</v>
      </c>
      <c r="P22"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2" s="40"/>
      <c r="R22" s="40"/>
      <c r="S22" s="18"/>
      <c r="T22" s="1">
        <v>88</v>
      </c>
      <c r="U22" s="1">
        <v>84</v>
      </c>
      <c r="V22" s="1">
        <v>80</v>
      </c>
      <c r="W22" s="1">
        <v>77</v>
      </c>
      <c r="X22" s="1"/>
      <c r="Y22" s="1"/>
      <c r="Z22" s="1"/>
      <c r="AA22" s="1"/>
      <c r="AB22" s="1"/>
      <c r="AC22" s="1"/>
      <c r="AD22" s="1"/>
      <c r="AE22" s="18"/>
      <c r="AF22" s="1">
        <v>86</v>
      </c>
      <c r="AG22" s="1">
        <v>84</v>
      </c>
      <c r="AH22" s="1">
        <v>84</v>
      </c>
      <c r="AI22" s="1">
        <v>85</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3"/>
      <c r="FH22" s="44"/>
      <c r="FI22" s="44"/>
      <c r="FJ22" s="42"/>
      <c r="FK22" s="42"/>
    </row>
    <row r="23" spans="1:167" x14ac:dyDescent="0.25">
      <c r="A23" s="19">
        <v>13</v>
      </c>
      <c r="B23" s="19">
        <v>66930</v>
      </c>
      <c r="C23" s="19" t="s">
        <v>77</v>
      </c>
      <c r="D23" s="18"/>
      <c r="E23" s="36">
        <f t="shared" si="0"/>
        <v>76</v>
      </c>
      <c r="F23" s="28" t="str">
        <f t="shared" si="1"/>
        <v>B</v>
      </c>
      <c r="G23" s="28">
        <f>IF((COUNTA(T12:AC12)&gt;0),(ROUND((AVERAGE(T23:AD23)),0)),"")</f>
        <v>76</v>
      </c>
      <c r="H23" s="28" t="str">
        <f t="shared" si="2"/>
        <v>B</v>
      </c>
      <c r="I23" s="38">
        <v>2</v>
      </c>
      <c r="J23" s="28" t="str">
        <f t="shared" si="3"/>
        <v>Memiliki kemampuan menganalisis isi, struktur teks negosiasi dan menganalisis aspek makna kebahasaan dalam teks biografi namun perlu peningkatan analisis isi debat, dan mengidentifikasi isi puisi.</v>
      </c>
      <c r="K23" s="36">
        <f t="shared" si="4"/>
        <v>78</v>
      </c>
      <c r="L23" s="28" t="str">
        <f t="shared" si="5"/>
        <v>B</v>
      </c>
      <c r="M23" s="28">
        <f t="shared" si="6"/>
        <v>78</v>
      </c>
      <c r="N23" s="28" t="str">
        <f t="shared" si="7"/>
        <v>B</v>
      </c>
      <c r="O23" s="38">
        <v>2</v>
      </c>
      <c r="P23" s="28" t="str">
        <f t="shared" si="8"/>
        <v>Terampil mengungkapkan kembali hal-hal yang dapat diteladani  dari tokoh yang terdapat dalam teks biografi  yang dibaca secara tertulis tetapi perlu peningkatan dalam menyusun teks biografi tokoh.</v>
      </c>
      <c r="Q23" s="40"/>
      <c r="R23" s="40"/>
      <c r="S23" s="18"/>
      <c r="T23" s="1">
        <v>79</v>
      </c>
      <c r="U23" s="1">
        <v>82</v>
      </c>
      <c r="V23" s="1">
        <v>79</v>
      </c>
      <c r="W23" s="1">
        <v>64</v>
      </c>
      <c r="X23" s="1"/>
      <c r="Y23" s="1"/>
      <c r="Z23" s="1"/>
      <c r="AA23" s="1"/>
      <c r="AB23" s="1"/>
      <c r="AC23" s="1"/>
      <c r="AD23" s="1"/>
      <c r="AE23" s="18"/>
      <c r="AF23" s="1">
        <v>82</v>
      </c>
      <c r="AG23" s="1">
        <v>75</v>
      </c>
      <c r="AH23" s="1">
        <v>80</v>
      </c>
      <c r="AI23" s="1">
        <v>75</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3">
        <v>6</v>
      </c>
      <c r="FH23" s="44"/>
      <c r="FI23" s="44"/>
      <c r="FJ23" s="42">
        <v>18006</v>
      </c>
      <c r="FK23" s="42">
        <v>18016</v>
      </c>
    </row>
    <row r="24" spans="1:167" x14ac:dyDescent="0.25">
      <c r="A24" s="19">
        <v>14</v>
      </c>
      <c r="B24" s="19">
        <v>66946</v>
      </c>
      <c r="C24" s="19" t="s">
        <v>78</v>
      </c>
      <c r="D24" s="18"/>
      <c r="E24" s="36">
        <f t="shared" si="0"/>
        <v>79</v>
      </c>
      <c r="F24" s="28" t="str">
        <f t="shared" si="1"/>
        <v>B</v>
      </c>
      <c r="G24" s="28">
        <f>IF((COUNTA(T12:AC12)&gt;0),(ROUND((AVERAGE(T24:AD24)),0)),"")</f>
        <v>79</v>
      </c>
      <c r="H24" s="28" t="str">
        <f t="shared" si="2"/>
        <v>B</v>
      </c>
      <c r="I24" s="38">
        <v>3</v>
      </c>
      <c r="J24" s="28" t="str">
        <f t="shared" si="3"/>
        <v>Memiliki kemampuan menganalisis isi, struktur teks negosiasi, menganalisis aspek makna kebahasaan dalam teks biografi, dan analisis isi debat namun perlu peningkatan mengidentifikasi isi puisi.</v>
      </c>
      <c r="K24" s="36">
        <f t="shared" si="4"/>
        <v>83</v>
      </c>
      <c r="L24" s="28" t="str">
        <f t="shared" si="5"/>
        <v>B</v>
      </c>
      <c r="M24" s="28">
        <f t="shared" si="6"/>
        <v>83</v>
      </c>
      <c r="N24" s="28" t="str">
        <f t="shared" si="7"/>
        <v>B</v>
      </c>
      <c r="O24" s="38">
        <v>3</v>
      </c>
      <c r="P24"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4" s="40"/>
      <c r="R24" s="40"/>
      <c r="S24" s="18"/>
      <c r="T24" s="1">
        <v>87.4</v>
      </c>
      <c r="U24" s="1">
        <v>80.666666666666671</v>
      </c>
      <c r="V24" s="1">
        <v>72</v>
      </c>
      <c r="W24" s="1">
        <v>75</v>
      </c>
      <c r="X24" s="1"/>
      <c r="Y24" s="1"/>
      <c r="Z24" s="1"/>
      <c r="AA24" s="1"/>
      <c r="AB24" s="1"/>
      <c r="AC24" s="1"/>
      <c r="AD24" s="1"/>
      <c r="AE24" s="18"/>
      <c r="AF24" s="1">
        <v>83</v>
      </c>
      <c r="AG24" s="1">
        <v>82</v>
      </c>
      <c r="AH24" s="1">
        <v>84</v>
      </c>
      <c r="AI24" s="1">
        <v>83</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3"/>
      <c r="FH24" s="44"/>
      <c r="FI24" s="44"/>
      <c r="FJ24" s="42"/>
      <c r="FK24" s="42"/>
    </row>
    <row r="25" spans="1:167" x14ac:dyDescent="0.25">
      <c r="A25" s="19">
        <v>15</v>
      </c>
      <c r="B25" s="19">
        <v>66962</v>
      </c>
      <c r="C25" s="19" t="s">
        <v>79</v>
      </c>
      <c r="D25" s="18"/>
      <c r="E25" s="36">
        <f t="shared" si="0"/>
        <v>80</v>
      </c>
      <c r="F25" s="28" t="str">
        <f t="shared" si="1"/>
        <v>B</v>
      </c>
      <c r="G25" s="28">
        <f>IF((COUNTA(T12:AC12)&gt;0),(ROUND((AVERAGE(T25:AD25)),0)),"")</f>
        <v>80</v>
      </c>
      <c r="H25" s="28" t="str">
        <f t="shared" si="2"/>
        <v>B</v>
      </c>
      <c r="I25" s="38">
        <v>3</v>
      </c>
      <c r="J25" s="28" t="str">
        <f t="shared" si="3"/>
        <v>Memiliki kemampuan menganalisis isi, struktur teks negosiasi, menganalisis aspek makna kebahasaan dalam teks biografi, dan analisis isi debat namun perlu peningkatan mengidentifikasi isi puisi.</v>
      </c>
      <c r="K25" s="36">
        <f t="shared" si="4"/>
        <v>82.5</v>
      </c>
      <c r="L25" s="28" t="str">
        <f t="shared" si="5"/>
        <v>B</v>
      </c>
      <c r="M25" s="28">
        <f t="shared" si="6"/>
        <v>82.5</v>
      </c>
      <c r="N25" s="28" t="str">
        <f t="shared" si="7"/>
        <v>B</v>
      </c>
      <c r="O25" s="38">
        <v>3</v>
      </c>
      <c r="P25"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5" s="40"/>
      <c r="R25" s="40"/>
      <c r="S25" s="18"/>
      <c r="T25" s="1">
        <v>84</v>
      </c>
      <c r="U25" s="1">
        <v>80</v>
      </c>
      <c r="V25" s="1">
        <v>79</v>
      </c>
      <c r="W25" s="1">
        <v>76</v>
      </c>
      <c r="X25" s="1"/>
      <c r="Y25" s="1"/>
      <c r="Z25" s="1"/>
      <c r="AA25" s="1"/>
      <c r="AB25" s="1"/>
      <c r="AC25" s="1"/>
      <c r="AD25" s="1"/>
      <c r="AE25" s="18"/>
      <c r="AF25" s="1">
        <v>80</v>
      </c>
      <c r="AG25" s="1">
        <v>86</v>
      </c>
      <c r="AH25" s="1">
        <v>83</v>
      </c>
      <c r="AI25" s="1">
        <v>81</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80</v>
      </c>
      <c r="FD25" s="69"/>
      <c r="FE25" s="69"/>
      <c r="FG25" s="43">
        <v>7</v>
      </c>
      <c r="FH25" s="44"/>
      <c r="FI25" s="44"/>
      <c r="FJ25" s="42">
        <v>18007</v>
      </c>
      <c r="FK25" s="42">
        <v>18017</v>
      </c>
    </row>
    <row r="26" spans="1:167" x14ac:dyDescent="0.25">
      <c r="A26" s="19">
        <v>16</v>
      </c>
      <c r="B26" s="19">
        <v>66978</v>
      </c>
      <c r="C26" s="19" t="s">
        <v>81</v>
      </c>
      <c r="D26" s="18"/>
      <c r="E26" s="36">
        <f t="shared" si="0"/>
        <v>84</v>
      </c>
      <c r="F26" s="28" t="str">
        <f t="shared" si="1"/>
        <v>B</v>
      </c>
      <c r="G26" s="28">
        <f>IF((COUNTA(T12:AC12)&gt;0),(ROUND((AVERAGE(T26:AD26)),0)),"")</f>
        <v>84</v>
      </c>
      <c r="H26" s="28" t="str">
        <f t="shared" si="2"/>
        <v>B</v>
      </c>
      <c r="I26" s="38">
        <v>4</v>
      </c>
      <c r="J26" s="28" t="str">
        <f t="shared" si="3"/>
        <v>Memiliki kemampuan menganalisis isi, struktur teks negosiasi, menganalisis aspek makna kebahasaan dalam teks biografi, analisis isi debat, dan  mengidentifikasi isi puisi.</v>
      </c>
      <c r="K26" s="36">
        <f t="shared" si="4"/>
        <v>84</v>
      </c>
      <c r="L26" s="28" t="str">
        <f t="shared" si="5"/>
        <v>B</v>
      </c>
      <c r="M26" s="28">
        <f t="shared" si="6"/>
        <v>84</v>
      </c>
      <c r="N26" s="28" t="str">
        <f t="shared" si="7"/>
        <v>B</v>
      </c>
      <c r="O26" s="38">
        <v>1</v>
      </c>
      <c r="P26" s="28" t="str">
        <f t="shared" si="8"/>
        <v>Terampil mengonstruksi teks negosiasi dengan memerhatikan isi, struktur, dan kebahasaan, tetapi perlu peningkatan dalam menyampaikan pengajuan, penawaran, persetujuan, dan penutup dalam teks negosiasi.</v>
      </c>
      <c r="Q26" s="40"/>
      <c r="R26" s="40"/>
      <c r="S26" s="18"/>
      <c r="T26" s="1">
        <v>91.52000000000001</v>
      </c>
      <c r="U26" s="1">
        <v>86.333333333333329</v>
      </c>
      <c r="V26" s="1">
        <v>82</v>
      </c>
      <c r="W26" s="1">
        <v>76</v>
      </c>
      <c r="X26" s="1"/>
      <c r="Y26" s="1"/>
      <c r="Z26" s="1"/>
      <c r="AA26" s="1"/>
      <c r="AB26" s="1"/>
      <c r="AC26" s="1"/>
      <c r="AD26" s="1"/>
      <c r="AE26" s="18"/>
      <c r="AF26" s="1">
        <v>82</v>
      </c>
      <c r="AG26" s="1">
        <v>83</v>
      </c>
      <c r="AH26" s="1">
        <v>87</v>
      </c>
      <c r="AI26" s="1">
        <v>84</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3"/>
      <c r="FH26" s="44"/>
      <c r="FI26" s="44"/>
      <c r="FJ26" s="42"/>
      <c r="FK26" s="42"/>
    </row>
    <row r="27" spans="1:167" x14ac:dyDescent="0.25">
      <c r="A27" s="19">
        <v>17</v>
      </c>
      <c r="B27" s="19">
        <v>66994</v>
      </c>
      <c r="C27" s="19" t="s">
        <v>82</v>
      </c>
      <c r="D27" s="18"/>
      <c r="E27" s="36">
        <f t="shared" si="0"/>
        <v>80</v>
      </c>
      <c r="F27" s="28" t="str">
        <f t="shared" si="1"/>
        <v>B</v>
      </c>
      <c r="G27" s="28">
        <f>IF((COUNTA(T12:AC12)&gt;0),(ROUND((AVERAGE(T27:AD27)),0)),"")</f>
        <v>80</v>
      </c>
      <c r="H27" s="28" t="str">
        <f t="shared" si="2"/>
        <v>B</v>
      </c>
      <c r="I27" s="38">
        <v>3</v>
      </c>
      <c r="J27" s="28" t="str">
        <f t="shared" si="3"/>
        <v>Memiliki kemampuan menganalisis isi, struktur teks negosiasi, menganalisis aspek makna kebahasaan dalam teks biografi, dan analisis isi debat namun perlu peningkatan mengidentifikasi isi puisi.</v>
      </c>
      <c r="K27" s="36">
        <f t="shared" si="4"/>
        <v>82.75</v>
      </c>
      <c r="L27" s="28" t="str">
        <f t="shared" si="5"/>
        <v>B</v>
      </c>
      <c r="M27" s="28">
        <f t="shared" si="6"/>
        <v>82.75</v>
      </c>
      <c r="N27" s="28" t="str">
        <f t="shared" si="7"/>
        <v>B</v>
      </c>
      <c r="O27" s="38">
        <v>3</v>
      </c>
      <c r="P27"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7" s="40"/>
      <c r="R27" s="40"/>
      <c r="S27" s="18"/>
      <c r="T27" s="1">
        <v>79</v>
      </c>
      <c r="U27" s="1">
        <v>85</v>
      </c>
      <c r="V27" s="1">
        <v>81</v>
      </c>
      <c r="W27" s="1">
        <v>73</v>
      </c>
      <c r="X27" s="1"/>
      <c r="Y27" s="1"/>
      <c r="Z27" s="1"/>
      <c r="AA27" s="1"/>
      <c r="AB27" s="1"/>
      <c r="AC27" s="1"/>
      <c r="AD27" s="1"/>
      <c r="AE27" s="18"/>
      <c r="AF27" s="1">
        <v>83</v>
      </c>
      <c r="AG27" s="1">
        <v>84</v>
      </c>
      <c r="AH27" s="1">
        <v>82</v>
      </c>
      <c r="AI27" s="1">
        <v>82</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3">
        <v>8</v>
      </c>
      <c r="FH27" s="44"/>
      <c r="FI27" s="44"/>
      <c r="FJ27" s="42">
        <v>18008</v>
      </c>
      <c r="FK27" s="42">
        <v>18018</v>
      </c>
    </row>
    <row r="28" spans="1:167" x14ac:dyDescent="0.25">
      <c r="A28" s="19">
        <v>18</v>
      </c>
      <c r="B28" s="19">
        <v>67010</v>
      </c>
      <c r="C28" s="19" t="s">
        <v>83</v>
      </c>
      <c r="D28" s="18"/>
      <c r="E28" s="36">
        <f t="shared" si="0"/>
        <v>86</v>
      </c>
      <c r="F28" s="28" t="str">
        <f t="shared" si="1"/>
        <v>A</v>
      </c>
      <c r="G28" s="28">
        <f>IF((COUNTA(T12:AC12)&gt;0),(ROUND((AVERAGE(T28:AD28)),0)),"")</f>
        <v>86</v>
      </c>
      <c r="H28" s="28" t="str">
        <f t="shared" si="2"/>
        <v>A</v>
      </c>
      <c r="I28" s="38">
        <v>4</v>
      </c>
      <c r="J28" s="28" t="str">
        <f t="shared" si="3"/>
        <v>Memiliki kemampuan menganalisis isi, struktur teks negosiasi, menganalisis aspek makna kebahasaan dalam teks biografi, analisis isi debat, dan  mengidentifikasi isi puisi.</v>
      </c>
      <c r="K28" s="36">
        <f t="shared" si="4"/>
        <v>85</v>
      </c>
      <c r="L28" s="28" t="str">
        <f t="shared" si="5"/>
        <v>A</v>
      </c>
      <c r="M28" s="28">
        <f t="shared" si="6"/>
        <v>85</v>
      </c>
      <c r="N28" s="28" t="str">
        <f t="shared" si="7"/>
        <v>A</v>
      </c>
      <c r="O28" s="38">
        <v>1</v>
      </c>
      <c r="P28" s="28" t="str">
        <f t="shared" si="8"/>
        <v>Terampil mengonstruksi teks negosiasi dengan memerhatikan isi, struktur, dan kebahasaan, tetapi perlu peningkatan dalam menyampaikan pengajuan, penawaran, persetujuan, dan penutup dalam teks negosiasi.</v>
      </c>
      <c r="Q28" s="40"/>
      <c r="R28" s="40"/>
      <c r="S28" s="18"/>
      <c r="T28" s="1">
        <v>96.44</v>
      </c>
      <c r="U28" s="1">
        <v>87</v>
      </c>
      <c r="V28" s="1">
        <v>80</v>
      </c>
      <c r="W28" s="1">
        <v>79</v>
      </c>
      <c r="X28" s="1"/>
      <c r="Y28" s="1"/>
      <c r="Z28" s="1"/>
      <c r="AA28" s="1"/>
      <c r="AB28" s="1"/>
      <c r="AC28" s="1"/>
      <c r="AD28" s="1"/>
      <c r="AE28" s="18"/>
      <c r="AF28" s="1">
        <v>88</v>
      </c>
      <c r="AG28" s="1">
        <v>84</v>
      </c>
      <c r="AH28" s="1">
        <v>83</v>
      </c>
      <c r="AI28" s="1">
        <v>85</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3"/>
      <c r="FH28" s="44"/>
      <c r="FI28" s="44"/>
      <c r="FJ28" s="42"/>
      <c r="FK28" s="42"/>
    </row>
    <row r="29" spans="1:167" x14ac:dyDescent="0.25">
      <c r="A29" s="19">
        <v>19</v>
      </c>
      <c r="B29" s="19">
        <v>67026</v>
      </c>
      <c r="C29" s="19" t="s">
        <v>84</v>
      </c>
      <c r="D29" s="18"/>
      <c r="E29" s="36">
        <f t="shared" si="0"/>
        <v>85</v>
      </c>
      <c r="F29" s="28" t="str">
        <f t="shared" si="1"/>
        <v>A</v>
      </c>
      <c r="G29" s="28">
        <f>IF((COUNTA(T12:AC12)&gt;0),(ROUND((AVERAGE(T29:AD29)),0)),"")</f>
        <v>85</v>
      </c>
      <c r="H29" s="28" t="str">
        <f t="shared" si="2"/>
        <v>A</v>
      </c>
      <c r="I29" s="38">
        <v>4</v>
      </c>
      <c r="J29" s="28" t="str">
        <f t="shared" si="3"/>
        <v>Memiliki kemampuan menganalisis isi, struktur teks negosiasi, menganalisis aspek makna kebahasaan dalam teks biografi, analisis isi debat, dan  mengidentifikasi isi puisi.</v>
      </c>
      <c r="K29" s="36">
        <f t="shared" si="4"/>
        <v>85</v>
      </c>
      <c r="L29" s="28" t="str">
        <f t="shared" si="5"/>
        <v>A</v>
      </c>
      <c r="M29" s="28">
        <f t="shared" si="6"/>
        <v>85</v>
      </c>
      <c r="N29" s="28" t="str">
        <f t="shared" si="7"/>
        <v>A</v>
      </c>
      <c r="O29" s="38">
        <v>1</v>
      </c>
      <c r="P29" s="28" t="str">
        <f t="shared" si="8"/>
        <v>Terampil mengonstruksi teks negosiasi dengan memerhatikan isi, struktur, dan kebahasaan, tetapi perlu peningkatan dalam menyampaikan pengajuan, penawaran, persetujuan, dan penutup dalam teks negosiasi.</v>
      </c>
      <c r="Q29" s="40"/>
      <c r="R29" s="40"/>
      <c r="S29" s="18"/>
      <c r="T29" s="1">
        <v>90</v>
      </c>
      <c r="U29" s="1">
        <v>88</v>
      </c>
      <c r="V29" s="1">
        <v>84</v>
      </c>
      <c r="W29" s="1">
        <v>78</v>
      </c>
      <c r="X29" s="1"/>
      <c r="Y29" s="1"/>
      <c r="Z29" s="1"/>
      <c r="AA29" s="1"/>
      <c r="AB29" s="1"/>
      <c r="AC29" s="1"/>
      <c r="AD29" s="1"/>
      <c r="AE29" s="18"/>
      <c r="AF29" s="1">
        <v>87</v>
      </c>
      <c r="AG29" s="1">
        <v>85</v>
      </c>
      <c r="AH29" s="1">
        <v>83</v>
      </c>
      <c r="AI29" s="1">
        <v>85</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3">
        <v>9</v>
      </c>
      <c r="FH29" s="44"/>
      <c r="FI29" s="44"/>
      <c r="FJ29" s="42">
        <v>18009</v>
      </c>
      <c r="FK29" s="42">
        <v>18019</v>
      </c>
    </row>
    <row r="30" spans="1:167" x14ac:dyDescent="0.25">
      <c r="A30" s="19">
        <v>20</v>
      </c>
      <c r="B30" s="19">
        <v>67042</v>
      </c>
      <c r="C30" s="19" t="s">
        <v>85</v>
      </c>
      <c r="D30" s="18"/>
      <c r="E30" s="36">
        <f t="shared" si="0"/>
        <v>79</v>
      </c>
      <c r="F30" s="28" t="str">
        <f t="shared" si="1"/>
        <v>B</v>
      </c>
      <c r="G30" s="28">
        <f>IF((COUNTA(T12:AC12)&gt;0),(ROUND((AVERAGE(T30:AD30)),0)),"")</f>
        <v>79</v>
      </c>
      <c r="H30" s="28" t="str">
        <f t="shared" si="2"/>
        <v>B</v>
      </c>
      <c r="I30" s="38">
        <v>3</v>
      </c>
      <c r="J30" s="28" t="str">
        <f t="shared" si="3"/>
        <v>Memiliki kemampuan menganalisis isi, struktur teks negosiasi, menganalisis aspek makna kebahasaan dalam teks biografi, dan analisis isi debat namun perlu peningkatan mengidentifikasi isi puisi.</v>
      </c>
      <c r="K30" s="36">
        <f t="shared" si="4"/>
        <v>79.75</v>
      </c>
      <c r="L30" s="28" t="str">
        <f t="shared" si="5"/>
        <v>B</v>
      </c>
      <c r="M30" s="28">
        <f t="shared" si="6"/>
        <v>79.75</v>
      </c>
      <c r="N30" s="28" t="str">
        <f t="shared" si="7"/>
        <v>B</v>
      </c>
      <c r="O30" s="38">
        <v>3</v>
      </c>
      <c r="P30"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0" s="40"/>
      <c r="R30" s="40"/>
      <c r="S30" s="18"/>
      <c r="T30" s="1">
        <v>80.8</v>
      </c>
      <c r="U30" s="1">
        <v>83</v>
      </c>
      <c r="V30" s="1">
        <v>76</v>
      </c>
      <c r="W30" s="1">
        <v>76</v>
      </c>
      <c r="X30" s="1"/>
      <c r="Y30" s="1"/>
      <c r="Z30" s="1"/>
      <c r="AA30" s="1"/>
      <c r="AB30" s="1"/>
      <c r="AC30" s="1"/>
      <c r="AD30" s="1"/>
      <c r="AE30" s="18"/>
      <c r="AF30" s="1">
        <v>80</v>
      </c>
      <c r="AG30" s="1">
        <v>84</v>
      </c>
      <c r="AH30" s="1">
        <v>80</v>
      </c>
      <c r="AI30" s="1">
        <v>75</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3"/>
      <c r="FH30" s="44"/>
      <c r="FI30" s="44"/>
      <c r="FJ30" s="42"/>
      <c r="FK30" s="42"/>
    </row>
    <row r="31" spans="1:167" x14ac:dyDescent="0.25">
      <c r="A31" s="19">
        <v>21</v>
      </c>
      <c r="B31" s="19">
        <v>67058</v>
      </c>
      <c r="C31" s="19" t="s">
        <v>86</v>
      </c>
      <c r="D31" s="18"/>
      <c r="E31" s="36">
        <f t="shared" si="0"/>
        <v>82</v>
      </c>
      <c r="F31" s="28" t="str">
        <f t="shared" si="1"/>
        <v>B</v>
      </c>
      <c r="G31" s="28">
        <f>IF((COUNTA(T12:AC12)&gt;0),(ROUND((AVERAGE(T31:AD31)),0)),"")</f>
        <v>82</v>
      </c>
      <c r="H31" s="28" t="str">
        <f t="shared" si="2"/>
        <v>B</v>
      </c>
      <c r="I31" s="38">
        <v>3</v>
      </c>
      <c r="J31" s="28" t="str">
        <f t="shared" si="3"/>
        <v>Memiliki kemampuan menganalisis isi, struktur teks negosiasi, menganalisis aspek makna kebahasaan dalam teks biografi, dan analisis isi debat namun perlu peningkatan mengidentifikasi isi puisi.</v>
      </c>
      <c r="K31" s="36">
        <f t="shared" si="4"/>
        <v>82.75</v>
      </c>
      <c r="L31" s="28" t="str">
        <f t="shared" si="5"/>
        <v>B</v>
      </c>
      <c r="M31" s="28">
        <f t="shared" si="6"/>
        <v>82.75</v>
      </c>
      <c r="N31" s="28" t="str">
        <f t="shared" si="7"/>
        <v>B</v>
      </c>
      <c r="O31" s="38">
        <v>3</v>
      </c>
      <c r="P31"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1" s="40"/>
      <c r="R31" s="40"/>
      <c r="S31" s="18"/>
      <c r="T31" s="1">
        <v>88.2</v>
      </c>
      <c r="U31" s="1">
        <v>84</v>
      </c>
      <c r="V31" s="1">
        <v>84</v>
      </c>
      <c r="W31" s="1">
        <v>72</v>
      </c>
      <c r="X31" s="1"/>
      <c r="Y31" s="1"/>
      <c r="Z31" s="1"/>
      <c r="AA31" s="1"/>
      <c r="AB31" s="1"/>
      <c r="AC31" s="1"/>
      <c r="AD31" s="1"/>
      <c r="AE31" s="18"/>
      <c r="AF31" s="1">
        <v>80</v>
      </c>
      <c r="AG31" s="1">
        <v>81</v>
      </c>
      <c r="AH31" s="1">
        <v>83</v>
      </c>
      <c r="AI31" s="1">
        <v>87</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3">
        <v>10</v>
      </c>
      <c r="FH31" s="44"/>
      <c r="FI31" s="44"/>
      <c r="FJ31" s="42">
        <v>18010</v>
      </c>
      <c r="FK31" s="42">
        <v>18020</v>
      </c>
    </row>
    <row r="32" spans="1:167" x14ac:dyDescent="0.25">
      <c r="A32" s="19">
        <v>22</v>
      </c>
      <c r="B32" s="19">
        <v>67074</v>
      </c>
      <c r="C32" s="19" t="s">
        <v>87</v>
      </c>
      <c r="D32" s="18"/>
      <c r="E32" s="36">
        <f t="shared" si="0"/>
        <v>80</v>
      </c>
      <c r="F32" s="28" t="str">
        <f t="shared" si="1"/>
        <v>B</v>
      </c>
      <c r="G32" s="28">
        <f>IF((COUNTA(T12:AC12)&gt;0),(ROUND((AVERAGE(T32:AD32)),0)),"")</f>
        <v>80</v>
      </c>
      <c r="H32" s="28" t="str">
        <f t="shared" si="2"/>
        <v>B</v>
      </c>
      <c r="I32" s="38">
        <v>3</v>
      </c>
      <c r="J32" s="28" t="str">
        <f t="shared" si="3"/>
        <v>Memiliki kemampuan menganalisis isi, struktur teks negosiasi, menganalisis aspek makna kebahasaan dalam teks biografi, dan analisis isi debat namun perlu peningkatan mengidentifikasi isi puisi.</v>
      </c>
      <c r="K32" s="36">
        <f t="shared" si="4"/>
        <v>83.25</v>
      </c>
      <c r="L32" s="28" t="str">
        <f t="shared" si="5"/>
        <v>B</v>
      </c>
      <c r="M32" s="28">
        <f t="shared" si="6"/>
        <v>83.25</v>
      </c>
      <c r="N32" s="28" t="str">
        <f t="shared" si="7"/>
        <v>B</v>
      </c>
      <c r="O32" s="38">
        <v>3</v>
      </c>
      <c r="P32"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2" s="40"/>
      <c r="R32" s="40"/>
      <c r="S32" s="18"/>
      <c r="T32" s="1">
        <v>85.8</v>
      </c>
      <c r="U32" s="1">
        <v>86.333333333333329</v>
      </c>
      <c r="V32" s="1">
        <v>75</v>
      </c>
      <c r="W32" s="1">
        <v>71</v>
      </c>
      <c r="X32" s="1"/>
      <c r="Y32" s="1"/>
      <c r="Z32" s="1"/>
      <c r="AA32" s="1"/>
      <c r="AB32" s="1"/>
      <c r="AC32" s="1"/>
      <c r="AD32" s="1"/>
      <c r="AE32" s="18"/>
      <c r="AF32" s="1">
        <v>80</v>
      </c>
      <c r="AG32" s="1">
        <v>85</v>
      </c>
      <c r="AH32" s="1">
        <v>82</v>
      </c>
      <c r="AI32" s="1">
        <v>86</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3"/>
      <c r="FH32" s="42"/>
      <c r="FI32" s="42"/>
      <c r="FJ32" s="42"/>
      <c r="FK32" s="42"/>
    </row>
    <row r="33" spans="1:157" x14ac:dyDescent="0.25">
      <c r="A33" s="19">
        <v>23</v>
      </c>
      <c r="B33" s="19">
        <v>67090</v>
      </c>
      <c r="C33" s="19" t="s">
        <v>88</v>
      </c>
      <c r="D33" s="18"/>
      <c r="E33" s="36">
        <f t="shared" si="0"/>
        <v>79</v>
      </c>
      <c r="F33" s="28" t="str">
        <f t="shared" si="1"/>
        <v>B</v>
      </c>
      <c r="G33" s="28">
        <f>IF((COUNTA(T12:AC12)&gt;0),(ROUND((AVERAGE(T33:AD33)),0)),"")</f>
        <v>79</v>
      </c>
      <c r="H33" s="28" t="str">
        <f t="shared" si="2"/>
        <v>B</v>
      </c>
      <c r="I33" s="38">
        <v>3</v>
      </c>
      <c r="J33" s="28" t="str">
        <f t="shared" si="3"/>
        <v>Memiliki kemampuan menganalisis isi, struktur teks negosiasi, menganalisis aspek makna kebahasaan dalam teks biografi, dan analisis isi debat namun perlu peningkatan mengidentifikasi isi puisi.</v>
      </c>
      <c r="K33" s="36">
        <f t="shared" si="4"/>
        <v>82.25</v>
      </c>
      <c r="L33" s="28" t="str">
        <f t="shared" si="5"/>
        <v>B</v>
      </c>
      <c r="M33" s="28">
        <f t="shared" si="6"/>
        <v>82.25</v>
      </c>
      <c r="N33" s="28" t="str">
        <f t="shared" si="7"/>
        <v>B</v>
      </c>
      <c r="O33" s="38">
        <v>3</v>
      </c>
      <c r="P33"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3" s="40"/>
      <c r="R33" s="40"/>
      <c r="S33" s="18"/>
      <c r="T33" s="1">
        <v>75.2</v>
      </c>
      <c r="U33" s="1">
        <v>79</v>
      </c>
      <c r="V33" s="1">
        <v>80</v>
      </c>
      <c r="W33" s="1">
        <v>81</v>
      </c>
      <c r="X33" s="1"/>
      <c r="Y33" s="1"/>
      <c r="Z33" s="1"/>
      <c r="AA33" s="1"/>
      <c r="AB33" s="1"/>
      <c r="AC33" s="1"/>
      <c r="AD33" s="1"/>
      <c r="AE33" s="18"/>
      <c r="AF33" s="1">
        <v>80</v>
      </c>
      <c r="AG33" s="1">
        <v>84</v>
      </c>
      <c r="AH33" s="1">
        <v>80</v>
      </c>
      <c r="AI33" s="1">
        <v>85</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67106</v>
      </c>
      <c r="C34" s="19" t="s">
        <v>89</v>
      </c>
      <c r="D34" s="18"/>
      <c r="E34" s="36">
        <f t="shared" si="0"/>
        <v>78</v>
      </c>
      <c r="F34" s="28" t="str">
        <f t="shared" si="1"/>
        <v>B</v>
      </c>
      <c r="G34" s="28">
        <f>IF((COUNTA(T12:AC12)&gt;0),(ROUND((AVERAGE(T34:AD34)),0)),"")</f>
        <v>78</v>
      </c>
      <c r="H34" s="28" t="str">
        <f t="shared" si="2"/>
        <v>B</v>
      </c>
      <c r="I34" s="38">
        <v>2</v>
      </c>
      <c r="J34" s="28" t="str">
        <f t="shared" si="3"/>
        <v>Memiliki kemampuan menganalisis isi, struktur teks negosiasi dan menganalisis aspek makna kebahasaan dalam teks biografi namun perlu peningkatan analisis isi debat, dan mengidentifikasi isi puisi.</v>
      </c>
      <c r="K34" s="36">
        <f t="shared" si="4"/>
        <v>82.75</v>
      </c>
      <c r="L34" s="28" t="str">
        <f t="shared" si="5"/>
        <v>B</v>
      </c>
      <c r="M34" s="28">
        <f t="shared" si="6"/>
        <v>82.75</v>
      </c>
      <c r="N34" s="28" t="str">
        <f t="shared" si="7"/>
        <v>B</v>
      </c>
      <c r="O34" s="38">
        <v>2</v>
      </c>
      <c r="P34" s="28" t="str">
        <f t="shared" si="8"/>
        <v>Terampil mengungkapkan kembali hal-hal yang dapat diteladani  dari tokoh yang terdapat dalam teks biografi  yang dibaca secara tertulis tetapi perlu peningkatan dalam menyusun teks biografi tokoh.</v>
      </c>
      <c r="Q34" s="40"/>
      <c r="R34" s="40"/>
      <c r="S34" s="18"/>
      <c r="T34" s="1">
        <v>82</v>
      </c>
      <c r="U34" s="1">
        <v>80</v>
      </c>
      <c r="V34" s="1">
        <v>79</v>
      </c>
      <c r="W34" s="1">
        <v>70</v>
      </c>
      <c r="X34" s="1"/>
      <c r="Y34" s="1"/>
      <c r="Z34" s="1"/>
      <c r="AA34" s="1"/>
      <c r="AB34" s="1"/>
      <c r="AC34" s="1"/>
      <c r="AD34" s="1"/>
      <c r="AE34" s="18"/>
      <c r="AF34" s="1">
        <v>82</v>
      </c>
      <c r="AG34" s="1">
        <v>83</v>
      </c>
      <c r="AH34" s="1">
        <v>81</v>
      </c>
      <c r="AI34" s="1">
        <v>85</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67122</v>
      </c>
      <c r="C35" s="19" t="s">
        <v>90</v>
      </c>
      <c r="D35" s="18"/>
      <c r="E35" s="36">
        <f t="shared" si="0"/>
        <v>80</v>
      </c>
      <c r="F35" s="28" t="str">
        <f t="shared" si="1"/>
        <v>B</v>
      </c>
      <c r="G35" s="28">
        <f>IF((COUNTA(T12:AC12)&gt;0),(ROUND((AVERAGE(T35:AD35)),0)),"")</f>
        <v>80</v>
      </c>
      <c r="H35" s="28" t="str">
        <f t="shared" si="2"/>
        <v>B</v>
      </c>
      <c r="I35" s="38">
        <v>3</v>
      </c>
      <c r="J35" s="28" t="str">
        <f t="shared" si="3"/>
        <v>Memiliki kemampuan menganalisis isi, struktur teks negosiasi, menganalisis aspek makna kebahasaan dalam teks biografi, dan analisis isi debat namun perlu peningkatan mengidentifikasi isi puisi.</v>
      </c>
      <c r="K35" s="36">
        <f t="shared" si="4"/>
        <v>85.25</v>
      </c>
      <c r="L35" s="28" t="str">
        <f t="shared" si="5"/>
        <v>A</v>
      </c>
      <c r="M35" s="28">
        <f t="shared" si="6"/>
        <v>85.25</v>
      </c>
      <c r="N35" s="28" t="str">
        <f t="shared" si="7"/>
        <v>A</v>
      </c>
      <c r="O35" s="38">
        <v>3</v>
      </c>
      <c r="P35"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5" s="40"/>
      <c r="R35" s="40"/>
      <c r="S35" s="18"/>
      <c r="T35" s="1">
        <v>80</v>
      </c>
      <c r="U35" s="1">
        <v>80</v>
      </c>
      <c r="V35" s="1">
        <v>80</v>
      </c>
      <c r="W35" s="1">
        <v>81</v>
      </c>
      <c r="X35" s="1"/>
      <c r="Y35" s="1"/>
      <c r="Z35" s="1"/>
      <c r="AA35" s="1"/>
      <c r="AB35" s="1"/>
      <c r="AC35" s="1"/>
      <c r="AD35" s="1"/>
      <c r="AE35" s="18"/>
      <c r="AF35" s="1">
        <v>81</v>
      </c>
      <c r="AG35" s="1">
        <v>87</v>
      </c>
      <c r="AH35" s="1">
        <v>88</v>
      </c>
      <c r="AI35" s="1">
        <v>85</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67138</v>
      </c>
      <c r="C36" s="19" t="s">
        <v>91</v>
      </c>
      <c r="D36" s="18"/>
      <c r="E36" s="36">
        <f t="shared" si="0"/>
        <v>79</v>
      </c>
      <c r="F36" s="28" t="str">
        <f t="shared" si="1"/>
        <v>B</v>
      </c>
      <c r="G36" s="28">
        <f>IF((COUNTA(T12:AC12)&gt;0),(ROUND((AVERAGE(T36:AD36)),0)),"")</f>
        <v>79</v>
      </c>
      <c r="H36" s="28" t="str">
        <f t="shared" si="2"/>
        <v>B</v>
      </c>
      <c r="I36" s="38">
        <v>3</v>
      </c>
      <c r="J36" s="28" t="str">
        <f t="shared" si="3"/>
        <v>Memiliki kemampuan menganalisis isi, struktur teks negosiasi, menganalisis aspek makna kebahasaan dalam teks biografi, dan analisis isi debat namun perlu peningkatan mengidentifikasi isi puisi.</v>
      </c>
      <c r="K36" s="36">
        <f t="shared" si="4"/>
        <v>85</v>
      </c>
      <c r="L36" s="28" t="str">
        <f t="shared" si="5"/>
        <v>A</v>
      </c>
      <c r="M36" s="28">
        <f t="shared" si="6"/>
        <v>85</v>
      </c>
      <c r="N36" s="28" t="str">
        <f t="shared" si="7"/>
        <v>A</v>
      </c>
      <c r="O36" s="38">
        <v>3</v>
      </c>
      <c r="P36"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6" s="40"/>
      <c r="R36" s="40"/>
      <c r="S36" s="18"/>
      <c r="T36" s="1">
        <v>86.8</v>
      </c>
      <c r="U36" s="1">
        <v>82</v>
      </c>
      <c r="V36" s="1">
        <v>79</v>
      </c>
      <c r="W36" s="1">
        <v>68</v>
      </c>
      <c r="X36" s="1"/>
      <c r="Y36" s="1"/>
      <c r="Z36" s="1"/>
      <c r="AA36" s="1"/>
      <c r="AB36" s="1"/>
      <c r="AC36" s="1"/>
      <c r="AD36" s="1"/>
      <c r="AE36" s="18"/>
      <c r="AF36" s="1">
        <v>83</v>
      </c>
      <c r="AG36" s="1">
        <v>83</v>
      </c>
      <c r="AH36" s="1">
        <v>86</v>
      </c>
      <c r="AI36" s="1">
        <v>88</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67154</v>
      </c>
      <c r="C37" s="19" t="s">
        <v>92</v>
      </c>
      <c r="D37" s="18"/>
      <c r="E37" s="36">
        <f t="shared" si="0"/>
        <v>86</v>
      </c>
      <c r="F37" s="28" t="str">
        <f t="shared" si="1"/>
        <v>A</v>
      </c>
      <c r="G37" s="28">
        <f>IF((COUNTA(T12:AC12)&gt;0),(ROUND((AVERAGE(T37:AD37)),0)),"")</f>
        <v>86</v>
      </c>
      <c r="H37" s="28" t="str">
        <f t="shared" si="2"/>
        <v>A</v>
      </c>
      <c r="I37" s="38">
        <v>4</v>
      </c>
      <c r="J37" s="28" t="str">
        <f t="shared" si="3"/>
        <v>Memiliki kemampuan menganalisis isi, struktur teks negosiasi, menganalisis aspek makna kebahasaan dalam teks biografi, analisis isi debat, dan  mengidentifikasi isi puisi.</v>
      </c>
      <c r="K37" s="36">
        <f t="shared" si="4"/>
        <v>84.75</v>
      </c>
      <c r="L37" s="28" t="str">
        <f t="shared" si="5"/>
        <v>A</v>
      </c>
      <c r="M37" s="28">
        <f t="shared" si="6"/>
        <v>84.75</v>
      </c>
      <c r="N37" s="28" t="str">
        <f t="shared" si="7"/>
        <v>A</v>
      </c>
      <c r="O37" s="38">
        <v>1</v>
      </c>
      <c r="P37" s="28" t="str">
        <f t="shared" si="8"/>
        <v>Terampil mengonstruksi teks negosiasi dengan memerhatikan isi, struktur, dan kebahasaan, tetapi perlu peningkatan dalam menyampaikan pengajuan, penawaran, persetujuan, dan penutup dalam teks negosiasi.</v>
      </c>
      <c r="Q37" s="40"/>
      <c r="R37" s="40"/>
      <c r="S37" s="18"/>
      <c r="T37" s="1">
        <v>96</v>
      </c>
      <c r="U37" s="1">
        <v>89</v>
      </c>
      <c r="V37" s="1">
        <v>82</v>
      </c>
      <c r="W37" s="1">
        <v>76</v>
      </c>
      <c r="X37" s="1"/>
      <c r="Y37" s="1"/>
      <c r="Z37" s="1"/>
      <c r="AA37" s="1"/>
      <c r="AB37" s="1"/>
      <c r="AC37" s="1"/>
      <c r="AD37" s="1"/>
      <c r="AE37" s="18"/>
      <c r="AF37" s="1">
        <v>83</v>
      </c>
      <c r="AG37" s="1">
        <v>85</v>
      </c>
      <c r="AH37" s="1">
        <v>84</v>
      </c>
      <c r="AI37" s="1">
        <v>87</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67170</v>
      </c>
      <c r="C38" s="19" t="s">
        <v>93</v>
      </c>
      <c r="D38" s="18"/>
      <c r="E38" s="36">
        <f t="shared" si="0"/>
        <v>86</v>
      </c>
      <c r="F38" s="28" t="str">
        <f t="shared" si="1"/>
        <v>A</v>
      </c>
      <c r="G38" s="28">
        <f>IF((COUNTA(T12:AC12)&gt;0),(ROUND((AVERAGE(T38:AD38)),0)),"")</f>
        <v>86</v>
      </c>
      <c r="H38" s="28" t="str">
        <f t="shared" si="2"/>
        <v>A</v>
      </c>
      <c r="I38" s="38">
        <v>4</v>
      </c>
      <c r="J38" s="28" t="str">
        <f t="shared" si="3"/>
        <v>Memiliki kemampuan menganalisis isi, struktur teks negosiasi, menganalisis aspek makna kebahasaan dalam teks biografi, analisis isi debat, dan  mengidentifikasi isi puisi.</v>
      </c>
      <c r="K38" s="36">
        <f t="shared" si="4"/>
        <v>84.5</v>
      </c>
      <c r="L38" s="28" t="str">
        <f t="shared" si="5"/>
        <v>A</v>
      </c>
      <c r="M38" s="28">
        <f t="shared" si="6"/>
        <v>84.5</v>
      </c>
      <c r="N38" s="28" t="str">
        <f t="shared" si="7"/>
        <v>A</v>
      </c>
      <c r="O38" s="38">
        <v>1</v>
      </c>
      <c r="P38" s="28" t="str">
        <f t="shared" si="8"/>
        <v>Terampil mengonstruksi teks negosiasi dengan memerhatikan isi, struktur, dan kebahasaan, tetapi perlu peningkatan dalam menyampaikan pengajuan, penawaran, persetujuan, dan penutup dalam teks negosiasi.</v>
      </c>
      <c r="Q38" s="40"/>
      <c r="R38" s="40"/>
      <c r="S38" s="18"/>
      <c r="T38" s="1">
        <v>93</v>
      </c>
      <c r="U38" s="1">
        <v>86.666666666666671</v>
      </c>
      <c r="V38" s="1">
        <v>85</v>
      </c>
      <c r="W38" s="1">
        <v>79</v>
      </c>
      <c r="X38" s="1"/>
      <c r="Y38" s="1"/>
      <c r="Z38" s="1"/>
      <c r="AA38" s="1"/>
      <c r="AB38" s="1"/>
      <c r="AC38" s="1"/>
      <c r="AD38" s="1"/>
      <c r="AE38" s="18"/>
      <c r="AF38" s="1">
        <v>82</v>
      </c>
      <c r="AG38" s="1">
        <v>86</v>
      </c>
      <c r="AH38" s="1">
        <v>85</v>
      </c>
      <c r="AI38" s="1">
        <v>85</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67186</v>
      </c>
      <c r="C39" s="19" t="s">
        <v>94</v>
      </c>
      <c r="D39" s="18"/>
      <c r="E39" s="36">
        <f t="shared" si="0"/>
        <v>85</v>
      </c>
      <c r="F39" s="28" t="str">
        <f t="shared" si="1"/>
        <v>A</v>
      </c>
      <c r="G39" s="28">
        <f>IF((COUNTA(T12:AC12)&gt;0),(ROUND((AVERAGE(T39:AD39)),0)),"")</f>
        <v>85</v>
      </c>
      <c r="H39" s="28" t="str">
        <f t="shared" si="2"/>
        <v>A</v>
      </c>
      <c r="I39" s="38">
        <v>4</v>
      </c>
      <c r="J39" s="28" t="str">
        <f t="shared" si="3"/>
        <v>Memiliki kemampuan menganalisis isi, struktur teks negosiasi, menganalisis aspek makna kebahasaan dalam teks biografi, analisis isi debat, dan  mengidentifikasi isi puisi.</v>
      </c>
      <c r="K39" s="36">
        <f t="shared" si="4"/>
        <v>85</v>
      </c>
      <c r="L39" s="28" t="str">
        <f t="shared" si="5"/>
        <v>A</v>
      </c>
      <c r="M39" s="28">
        <f t="shared" si="6"/>
        <v>85</v>
      </c>
      <c r="N39" s="28" t="str">
        <f t="shared" si="7"/>
        <v>A</v>
      </c>
      <c r="O39" s="38">
        <v>1</v>
      </c>
      <c r="P39" s="28" t="str">
        <f t="shared" si="8"/>
        <v>Terampil mengonstruksi teks negosiasi dengan memerhatikan isi, struktur, dan kebahasaan, tetapi perlu peningkatan dalam menyampaikan pengajuan, penawaran, persetujuan, dan penutup dalam teks negosiasi.</v>
      </c>
      <c r="Q39" s="40"/>
      <c r="R39" s="40"/>
      <c r="S39" s="18"/>
      <c r="T39" s="1">
        <v>95.4</v>
      </c>
      <c r="U39" s="1">
        <v>88</v>
      </c>
      <c r="V39" s="1">
        <v>89</v>
      </c>
      <c r="W39" s="1">
        <v>67</v>
      </c>
      <c r="X39" s="1"/>
      <c r="Y39" s="1"/>
      <c r="Z39" s="1"/>
      <c r="AA39" s="1"/>
      <c r="AB39" s="1"/>
      <c r="AC39" s="1"/>
      <c r="AD39" s="1"/>
      <c r="AE39" s="18"/>
      <c r="AF39" s="1">
        <v>85</v>
      </c>
      <c r="AG39" s="1">
        <v>84</v>
      </c>
      <c r="AH39" s="1">
        <v>86</v>
      </c>
      <c r="AI39" s="1">
        <v>85</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67202</v>
      </c>
      <c r="C40" s="19" t="s">
        <v>95</v>
      </c>
      <c r="D40" s="18"/>
      <c r="E40" s="36">
        <f t="shared" si="0"/>
        <v>86</v>
      </c>
      <c r="F40" s="28" t="str">
        <f t="shared" si="1"/>
        <v>A</v>
      </c>
      <c r="G40" s="28">
        <f>IF((COUNTA(T12:AC12)&gt;0),(ROUND((AVERAGE(T40:AD40)),0)),"")</f>
        <v>86</v>
      </c>
      <c r="H40" s="28" t="str">
        <f t="shared" si="2"/>
        <v>A</v>
      </c>
      <c r="I40" s="38">
        <v>4</v>
      </c>
      <c r="J40" s="28" t="str">
        <f t="shared" si="3"/>
        <v>Memiliki kemampuan menganalisis isi, struktur teks negosiasi, menganalisis aspek makna kebahasaan dalam teks biografi, analisis isi debat, dan  mengidentifikasi isi puisi.</v>
      </c>
      <c r="K40" s="36">
        <f t="shared" si="4"/>
        <v>84.5</v>
      </c>
      <c r="L40" s="28" t="str">
        <f t="shared" si="5"/>
        <v>A</v>
      </c>
      <c r="M40" s="28">
        <f t="shared" si="6"/>
        <v>84.5</v>
      </c>
      <c r="N40" s="28" t="str">
        <f t="shared" si="7"/>
        <v>A</v>
      </c>
      <c r="O40" s="38">
        <v>1</v>
      </c>
      <c r="P40" s="28" t="str">
        <f t="shared" si="8"/>
        <v>Terampil mengonstruksi teks negosiasi dengan memerhatikan isi, struktur, dan kebahasaan, tetapi perlu peningkatan dalam menyampaikan pengajuan, penawaran, persetujuan, dan penutup dalam teks negosiasi.</v>
      </c>
      <c r="Q40" s="40"/>
      <c r="R40" s="40"/>
      <c r="S40" s="18"/>
      <c r="T40" s="1">
        <v>95.6</v>
      </c>
      <c r="U40" s="1">
        <v>90</v>
      </c>
      <c r="V40" s="1">
        <v>84</v>
      </c>
      <c r="W40" s="1">
        <v>76</v>
      </c>
      <c r="X40" s="1"/>
      <c r="Y40" s="1"/>
      <c r="Z40" s="1"/>
      <c r="AA40" s="1"/>
      <c r="AB40" s="1"/>
      <c r="AC40" s="1"/>
      <c r="AD40" s="1"/>
      <c r="AE40" s="18"/>
      <c r="AF40" s="1">
        <v>83</v>
      </c>
      <c r="AG40" s="1">
        <v>84</v>
      </c>
      <c r="AH40" s="1">
        <v>86</v>
      </c>
      <c r="AI40" s="1">
        <v>85</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67218</v>
      </c>
      <c r="C41" s="19" t="s">
        <v>96</v>
      </c>
      <c r="D41" s="18"/>
      <c r="E41" s="36">
        <f t="shared" si="0"/>
        <v>80</v>
      </c>
      <c r="F41" s="28" t="str">
        <f t="shared" si="1"/>
        <v>B</v>
      </c>
      <c r="G41" s="28">
        <f>IF((COUNTA(T12:AC12)&gt;0),(ROUND((AVERAGE(T41:AD41)),0)),"")</f>
        <v>80</v>
      </c>
      <c r="H41" s="28" t="str">
        <f t="shared" si="2"/>
        <v>B</v>
      </c>
      <c r="I41" s="38">
        <v>3</v>
      </c>
      <c r="J41" s="28" t="str">
        <f t="shared" si="3"/>
        <v>Memiliki kemampuan menganalisis isi, struktur teks negosiasi, menganalisis aspek makna kebahasaan dalam teks biografi, dan analisis isi debat namun perlu peningkatan mengidentifikasi isi puisi.</v>
      </c>
      <c r="K41" s="36">
        <f t="shared" si="4"/>
        <v>83.75</v>
      </c>
      <c r="L41" s="28" t="str">
        <f t="shared" si="5"/>
        <v>B</v>
      </c>
      <c r="M41" s="28">
        <f t="shared" si="6"/>
        <v>83.75</v>
      </c>
      <c r="N41" s="28" t="str">
        <f t="shared" si="7"/>
        <v>B</v>
      </c>
      <c r="O41" s="38">
        <v>3</v>
      </c>
      <c r="P41"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1" s="40"/>
      <c r="R41" s="40"/>
      <c r="S41" s="18"/>
      <c r="T41" s="1">
        <v>82</v>
      </c>
      <c r="U41" s="1">
        <v>79</v>
      </c>
      <c r="V41" s="1">
        <v>84</v>
      </c>
      <c r="W41" s="1">
        <v>73</v>
      </c>
      <c r="X41" s="1"/>
      <c r="Y41" s="1"/>
      <c r="Z41" s="1"/>
      <c r="AA41" s="1"/>
      <c r="AB41" s="1"/>
      <c r="AC41" s="1"/>
      <c r="AD41" s="1"/>
      <c r="AE41" s="18"/>
      <c r="AF41" s="1">
        <v>80</v>
      </c>
      <c r="AG41" s="1">
        <v>84</v>
      </c>
      <c r="AH41" s="1">
        <v>85</v>
      </c>
      <c r="AI41" s="1">
        <v>86</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67234</v>
      </c>
      <c r="C42" s="19" t="s">
        <v>97</v>
      </c>
      <c r="D42" s="18"/>
      <c r="E42" s="36">
        <f t="shared" si="0"/>
        <v>81</v>
      </c>
      <c r="F42" s="28" t="str">
        <f t="shared" si="1"/>
        <v>B</v>
      </c>
      <c r="G42" s="28">
        <f>IF((COUNTA(T12:AC12)&gt;0),(ROUND((AVERAGE(T42:AD42)),0)),"")</f>
        <v>81</v>
      </c>
      <c r="H42" s="28" t="str">
        <f t="shared" si="2"/>
        <v>B</v>
      </c>
      <c r="I42" s="38">
        <v>3</v>
      </c>
      <c r="J42" s="28" t="str">
        <f t="shared" si="3"/>
        <v>Memiliki kemampuan menganalisis isi, struktur teks negosiasi, menganalisis aspek makna kebahasaan dalam teks biografi, dan analisis isi debat namun perlu peningkatan mengidentifikasi isi puisi.</v>
      </c>
      <c r="K42" s="36">
        <f t="shared" si="4"/>
        <v>81</v>
      </c>
      <c r="L42" s="28" t="str">
        <f t="shared" si="5"/>
        <v>B</v>
      </c>
      <c r="M42" s="28">
        <f t="shared" si="6"/>
        <v>81</v>
      </c>
      <c r="N42" s="28" t="str">
        <f t="shared" si="7"/>
        <v>B</v>
      </c>
      <c r="O42" s="38">
        <v>3</v>
      </c>
      <c r="P42"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2" s="40"/>
      <c r="R42" s="40"/>
      <c r="S42" s="18"/>
      <c r="T42" s="1">
        <v>87.4</v>
      </c>
      <c r="U42" s="1">
        <v>84</v>
      </c>
      <c r="V42" s="1">
        <v>80</v>
      </c>
      <c r="W42" s="1">
        <v>73</v>
      </c>
      <c r="X42" s="1"/>
      <c r="Y42" s="1"/>
      <c r="Z42" s="1"/>
      <c r="AA42" s="1"/>
      <c r="AB42" s="1"/>
      <c r="AC42" s="1"/>
      <c r="AD42" s="1"/>
      <c r="AE42" s="18"/>
      <c r="AF42" s="1">
        <v>80</v>
      </c>
      <c r="AG42" s="1">
        <v>81</v>
      </c>
      <c r="AH42" s="1">
        <v>80</v>
      </c>
      <c r="AI42" s="1">
        <v>83</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67250</v>
      </c>
      <c r="C43" s="19" t="s">
        <v>98</v>
      </c>
      <c r="D43" s="18"/>
      <c r="E43" s="36">
        <f t="shared" si="0"/>
        <v>80</v>
      </c>
      <c r="F43" s="28" t="str">
        <f t="shared" si="1"/>
        <v>B</v>
      </c>
      <c r="G43" s="28">
        <f>IF((COUNTA(T12:AC12)&gt;0),(ROUND((AVERAGE(T43:AD43)),0)),"")</f>
        <v>80</v>
      </c>
      <c r="H43" s="28" t="str">
        <f t="shared" si="2"/>
        <v>B</v>
      </c>
      <c r="I43" s="38">
        <v>3</v>
      </c>
      <c r="J43" s="28" t="str">
        <f t="shared" si="3"/>
        <v>Memiliki kemampuan menganalisis isi, struktur teks negosiasi, menganalisis aspek makna kebahasaan dalam teks biografi, dan analisis isi debat namun perlu peningkatan mengidentifikasi isi puisi.</v>
      </c>
      <c r="K43" s="36">
        <f t="shared" si="4"/>
        <v>82.875</v>
      </c>
      <c r="L43" s="28" t="str">
        <f t="shared" si="5"/>
        <v>B</v>
      </c>
      <c r="M43" s="28">
        <f t="shared" si="6"/>
        <v>82.875</v>
      </c>
      <c r="N43" s="28" t="str">
        <f t="shared" si="7"/>
        <v>B</v>
      </c>
      <c r="O43" s="38">
        <v>3</v>
      </c>
      <c r="P43" s="28" t="str">
        <f t="shared" si="8"/>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3" s="40"/>
      <c r="R43" s="40"/>
      <c r="S43" s="18"/>
      <c r="T43" s="1">
        <v>85.6</v>
      </c>
      <c r="U43" s="1">
        <v>78.333333333333329</v>
      </c>
      <c r="V43" s="1">
        <v>75</v>
      </c>
      <c r="W43" s="1">
        <v>81</v>
      </c>
      <c r="X43" s="1"/>
      <c r="Y43" s="1"/>
      <c r="Z43" s="1"/>
      <c r="AA43" s="1"/>
      <c r="AB43" s="1"/>
      <c r="AC43" s="1"/>
      <c r="AD43" s="1"/>
      <c r="AE43" s="18"/>
      <c r="AF43" s="1">
        <v>81</v>
      </c>
      <c r="AG43" s="1">
        <v>85</v>
      </c>
      <c r="AH43" s="1">
        <v>82</v>
      </c>
      <c r="AI43" s="1">
        <v>83.5</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67266</v>
      </c>
      <c r="C44" s="19" t="s">
        <v>99</v>
      </c>
      <c r="D44" s="18"/>
      <c r="E44" s="36">
        <f t="shared" si="0"/>
        <v>86</v>
      </c>
      <c r="F44" s="28" t="str">
        <f t="shared" si="1"/>
        <v>A</v>
      </c>
      <c r="G44" s="28">
        <f>IF((COUNTA(T12:AC12)&gt;0),(ROUND((AVERAGE(T44:AD44)),0)),"")</f>
        <v>86</v>
      </c>
      <c r="H44" s="28" t="str">
        <f t="shared" si="2"/>
        <v>A</v>
      </c>
      <c r="I44" s="38">
        <v>4</v>
      </c>
      <c r="J44" s="28" t="str">
        <f t="shared" si="3"/>
        <v>Memiliki kemampuan menganalisis isi, struktur teks negosiasi, menganalisis aspek makna kebahasaan dalam teks biografi, analisis isi debat, dan  mengidentifikasi isi puisi.</v>
      </c>
      <c r="K44" s="36">
        <f t="shared" si="4"/>
        <v>82.5</v>
      </c>
      <c r="L44" s="28" t="str">
        <f t="shared" si="5"/>
        <v>B</v>
      </c>
      <c r="M44" s="28">
        <f t="shared" si="6"/>
        <v>82.5</v>
      </c>
      <c r="N44" s="28" t="str">
        <f t="shared" si="7"/>
        <v>B</v>
      </c>
      <c r="O44" s="38">
        <v>1</v>
      </c>
      <c r="P44" s="28" t="str">
        <f t="shared" si="8"/>
        <v>Terampil mengonstruksi teks negosiasi dengan memerhatikan isi, struktur, dan kebahasaan, tetapi perlu peningkatan dalam menyampaikan pengajuan, penawaran, persetujuan, dan penutup dalam teks negosiasi.</v>
      </c>
      <c r="Q44" s="40"/>
      <c r="R44" s="40"/>
      <c r="S44" s="18"/>
      <c r="T44" s="1">
        <v>89</v>
      </c>
      <c r="U44" s="1">
        <v>90</v>
      </c>
      <c r="V44" s="1">
        <v>88</v>
      </c>
      <c r="W44" s="1">
        <v>76</v>
      </c>
      <c r="X44" s="1"/>
      <c r="Y44" s="1"/>
      <c r="Z44" s="1"/>
      <c r="AA44" s="1"/>
      <c r="AB44" s="1"/>
      <c r="AC44" s="1"/>
      <c r="AD44" s="1"/>
      <c r="AE44" s="18"/>
      <c r="AF44" s="1">
        <v>81</v>
      </c>
      <c r="AG44" s="1">
        <v>81</v>
      </c>
      <c r="AH44" s="1">
        <v>82</v>
      </c>
      <c r="AI44" s="1">
        <v>86</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c r="B45" s="19"/>
      <c r="C45" s="19"/>
      <c r="D45" s="18"/>
      <c r="E45" s="36" t="str">
        <f t="shared" si="0"/>
        <v/>
      </c>
      <c r="F45" s="28" t="str">
        <f t="shared" si="1"/>
        <v/>
      </c>
      <c r="G45" s="28" t="e">
        <f>IF((COUNTA(T12:AC12)&gt;0),(ROUND((AVERAGE(T45:AD45)),0)),"")</f>
        <v>#DIV/0!</v>
      </c>
      <c r="H45" s="28" t="e">
        <f t="shared" si="2"/>
        <v>#DIV/0!</v>
      </c>
      <c r="I45" s="38"/>
      <c r="J45" s="28" t="str">
        <f t="shared" si="3"/>
        <v/>
      </c>
      <c r="K45" s="36" t="str">
        <f t="shared" si="4"/>
        <v/>
      </c>
      <c r="L45" s="28" t="str">
        <f t="shared" si="5"/>
        <v/>
      </c>
      <c r="M45" s="28" t="str">
        <f t="shared" si="6"/>
        <v/>
      </c>
      <c r="N45" s="28" t="str">
        <f t="shared" si="7"/>
        <v/>
      </c>
      <c r="O45" s="38"/>
      <c r="P45" s="28" t="str">
        <f t="shared" si="8"/>
        <v/>
      </c>
      <c r="Q45" s="40"/>
      <c r="R45" s="40"/>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36" t="str">
        <f t="shared" si="0"/>
        <v/>
      </c>
      <c r="F46" s="28" t="str">
        <f t="shared" si="1"/>
        <v/>
      </c>
      <c r="G46" s="28" t="e">
        <f>IF((COUNTA(T12:AC12)&gt;0),(ROUND((AVERAGE(T46:AD46)),0)),"")</f>
        <v>#DIV/0!</v>
      </c>
      <c r="H46" s="28" t="e">
        <f t="shared" si="2"/>
        <v>#DIV/0!</v>
      </c>
      <c r="I46" s="38"/>
      <c r="J46" s="28" t="str">
        <f t="shared" si="3"/>
        <v/>
      </c>
      <c r="K46" s="36" t="str">
        <f t="shared" si="4"/>
        <v/>
      </c>
      <c r="L46" s="28" t="str">
        <f t="shared" si="5"/>
        <v/>
      </c>
      <c r="M46" s="28" t="str">
        <f t="shared" si="6"/>
        <v/>
      </c>
      <c r="N46" s="28" t="str">
        <f t="shared" si="7"/>
        <v/>
      </c>
      <c r="O46" s="38"/>
      <c r="P46" s="28" t="str">
        <f t="shared" si="8"/>
        <v/>
      </c>
      <c r="Q46" s="40"/>
      <c r="R46" s="40"/>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36" t="str">
        <f t="shared" si="0"/>
        <v/>
      </c>
      <c r="F47" s="28" t="str">
        <f t="shared" si="1"/>
        <v/>
      </c>
      <c r="G47" s="28" t="e">
        <f>IF((COUNTA(T12:AC12)&gt;0),(ROUND((AVERAGE(T47:AD47)),0)),"")</f>
        <v>#DIV/0!</v>
      </c>
      <c r="H47" s="28" t="e">
        <f t="shared" si="2"/>
        <v>#DIV/0!</v>
      </c>
      <c r="I47" s="38"/>
      <c r="J47" s="28" t="str">
        <f t="shared" si="3"/>
        <v/>
      </c>
      <c r="K47" s="36" t="str">
        <f t="shared" si="4"/>
        <v/>
      </c>
      <c r="L47" s="28" t="str">
        <f t="shared" si="5"/>
        <v/>
      </c>
      <c r="M47" s="28" t="str">
        <f t="shared" si="6"/>
        <v/>
      </c>
      <c r="N47" s="28" t="str">
        <f t="shared" si="7"/>
        <v/>
      </c>
      <c r="O47" s="38"/>
      <c r="P47" s="28" t="str">
        <f t="shared" si="8"/>
        <v/>
      </c>
      <c r="Q47" s="40"/>
      <c r="R47" s="40"/>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36" t="str">
        <f t="shared" si="0"/>
        <v/>
      </c>
      <c r="F48" s="28" t="str">
        <f t="shared" si="1"/>
        <v/>
      </c>
      <c r="G48" s="28" t="e">
        <f>IF((COUNTA(T12:AC12)&gt;0),(ROUND((AVERAGE(T48:AD48)),0)),"")</f>
        <v>#DIV/0!</v>
      </c>
      <c r="H48" s="28" t="e">
        <f t="shared" si="2"/>
        <v>#DIV/0!</v>
      </c>
      <c r="I48" s="38"/>
      <c r="J48" s="28" t="str">
        <f t="shared" si="3"/>
        <v/>
      </c>
      <c r="K48" s="36" t="str">
        <f t="shared" si="4"/>
        <v/>
      </c>
      <c r="L48" s="28" t="str">
        <f t="shared" si="5"/>
        <v/>
      </c>
      <c r="M48" s="28" t="str">
        <f t="shared" si="6"/>
        <v/>
      </c>
      <c r="N48" s="28" t="str">
        <f t="shared" si="7"/>
        <v/>
      </c>
      <c r="O48" s="38"/>
      <c r="P48" s="28" t="str">
        <f t="shared" si="8"/>
        <v/>
      </c>
      <c r="Q48" s="40"/>
      <c r="R48" s="40"/>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36" t="str">
        <f t="shared" si="0"/>
        <v/>
      </c>
      <c r="F49" s="28" t="str">
        <f t="shared" si="1"/>
        <v/>
      </c>
      <c r="G49" s="28" t="e">
        <f>IF((COUNTA(T12:AC12)&gt;0),(ROUND((AVERAGE(T49:AD49)),0)),"")</f>
        <v>#DIV/0!</v>
      </c>
      <c r="H49" s="28" t="e">
        <f t="shared" si="2"/>
        <v>#DIV/0!</v>
      </c>
      <c r="I49" s="38"/>
      <c r="J49" s="28" t="str">
        <f t="shared" si="3"/>
        <v/>
      </c>
      <c r="K49" s="36" t="str">
        <f t="shared" si="4"/>
        <v/>
      </c>
      <c r="L49" s="28" t="str">
        <f t="shared" si="5"/>
        <v/>
      </c>
      <c r="M49" s="28" t="str">
        <f t="shared" si="6"/>
        <v/>
      </c>
      <c r="N49" s="28" t="str">
        <f t="shared" si="7"/>
        <v/>
      </c>
      <c r="O49" s="38"/>
      <c r="P49" s="28" t="str">
        <f t="shared" si="8"/>
        <v/>
      </c>
      <c r="Q49" s="40"/>
      <c r="R49" s="40"/>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36" t="str">
        <f t="shared" si="0"/>
        <v/>
      </c>
      <c r="F50" s="28" t="str">
        <f t="shared" si="1"/>
        <v/>
      </c>
      <c r="G50" s="28" t="e">
        <f>IF((COUNTA(T12:AC12)&gt;0),(ROUND((AVERAGE(T50:AD50)),0)),"")</f>
        <v>#DIV/0!</v>
      </c>
      <c r="H50" s="28" t="e">
        <f t="shared" si="2"/>
        <v>#DIV/0!</v>
      </c>
      <c r="I50" s="38"/>
      <c r="J50" s="28" t="str">
        <f t="shared" si="3"/>
        <v/>
      </c>
      <c r="K50" s="36" t="str">
        <f t="shared" si="4"/>
        <v/>
      </c>
      <c r="L50" s="28" t="str">
        <f t="shared" si="5"/>
        <v/>
      </c>
      <c r="M50" s="28" t="str">
        <f t="shared" si="6"/>
        <v/>
      </c>
      <c r="N50" s="28" t="str">
        <f t="shared" si="7"/>
        <v/>
      </c>
      <c r="O50" s="38"/>
      <c r="P50" s="28" t="str">
        <f t="shared" si="8"/>
        <v/>
      </c>
      <c r="Q50" s="40"/>
      <c r="R50" s="40"/>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37"/>
      <c r="F51" s="18"/>
      <c r="G51" s="18"/>
      <c r="H51" s="18"/>
      <c r="I51" s="37"/>
      <c r="J51" s="18"/>
      <c r="K51" s="37"/>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100</v>
      </c>
      <c r="D52" s="18"/>
      <c r="E52" s="37"/>
      <c r="F52" s="18" t="s">
        <v>101</v>
      </c>
      <c r="G52" s="18"/>
      <c r="H52" s="18"/>
      <c r="I52" s="39"/>
      <c r="J52" s="30"/>
      <c r="K52" s="37" t="e">
        <f>IF(COUNTBLANK($G$11:$G$50)=40,"",MAX($G$11:$G$50))</f>
        <v>#DIV/0!</v>
      </c>
      <c r="L52" s="18"/>
      <c r="M52" s="18"/>
      <c r="N52" s="18"/>
      <c r="O52" s="37"/>
      <c r="P52" s="18"/>
      <c r="Q52" s="37" t="s">
        <v>102</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103</v>
      </c>
      <c r="D53" s="18"/>
      <c r="E53" s="37"/>
      <c r="F53" s="18" t="s">
        <v>104</v>
      </c>
      <c r="G53" s="18"/>
      <c r="H53" s="18"/>
      <c r="I53" s="39"/>
      <c r="J53" s="30"/>
      <c r="K53" s="37" t="e">
        <f>IF(COUNTBLANK($G$11:$G$50)=40,"",MIN($G$11:$G$50))</f>
        <v>#DIV/0!</v>
      </c>
      <c r="L53" s="18"/>
      <c r="M53" s="18"/>
      <c r="N53" s="18"/>
      <c r="O53" s="37"/>
      <c r="P53" s="18"/>
      <c r="Q53" s="37" t="s">
        <v>105</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37"/>
      <c r="F54" s="18" t="s">
        <v>106</v>
      </c>
      <c r="G54" s="18"/>
      <c r="H54" s="18"/>
      <c r="I54" s="39"/>
      <c r="J54" s="30"/>
      <c r="K54" s="37" t="e">
        <f>IF(COUNTBLANK($G$11:$G$50)=40,"",AVERAGE($G$11:$G$50))</f>
        <v>#DIV/0!</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37"/>
      <c r="F55" s="18" t="s">
        <v>107</v>
      </c>
      <c r="G55" s="18"/>
      <c r="H55" s="18"/>
      <c r="I55" s="39"/>
      <c r="J55" s="30"/>
      <c r="K55" s="37"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108</v>
      </c>
      <c r="D56" s="18"/>
      <c r="E56" s="37"/>
      <c r="F56" s="18"/>
      <c r="G56" s="18"/>
      <c r="H56" s="18"/>
      <c r="I56" s="37"/>
      <c r="J56" s="18"/>
      <c r="K56" s="37"/>
      <c r="L56" s="18"/>
      <c r="M56" s="18" t="s">
        <v>2</v>
      </c>
      <c r="N56" s="18"/>
      <c r="O56" s="37"/>
      <c r="P56" s="18"/>
      <c r="Q56" s="37" t="s">
        <v>109</v>
      </c>
      <c r="R56" s="37"/>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110</v>
      </c>
      <c r="D57" s="18"/>
      <c r="E57" s="37"/>
      <c r="F57" s="18"/>
      <c r="G57" s="18"/>
      <c r="H57" s="18"/>
      <c r="I57" s="37"/>
      <c r="J57" s="18"/>
      <c r="K57" s="37"/>
      <c r="L57" s="18"/>
      <c r="M57" s="18" t="s">
        <v>111</v>
      </c>
      <c r="N57" s="18"/>
      <c r="O57" s="37"/>
      <c r="P57" s="18"/>
      <c r="Q57" s="37" t="s">
        <v>112</v>
      </c>
      <c r="R57" s="37"/>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37"/>
      <c r="F58" s="18"/>
      <c r="G58" s="18"/>
      <c r="H58" s="18"/>
      <c r="I58" s="37"/>
      <c r="J58" s="18"/>
      <c r="K58" s="37"/>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37"/>
      <c r="F59" s="18"/>
      <c r="G59" s="18"/>
      <c r="H59" s="18"/>
      <c r="I59" s="37"/>
      <c r="J59" s="18"/>
      <c r="K59" s="37"/>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37"/>
      <c r="F60" s="18"/>
      <c r="G60" s="18"/>
      <c r="H60" s="18"/>
      <c r="I60" s="37"/>
      <c r="J60" s="18"/>
      <c r="K60" s="37"/>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X-MIPA 7</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asus</cp:lastModifiedBy>
  <dcterms:created xsi:type="dcterms:W3CDTF">2015-09-01T09:01:01Z</dcterms:created>
  <dcterms:modified xsi:type="dcterms:W3CDTF">2018-06-04T03:16:56Z</dcterms:modified>
  <cp:category/>
</cp:coreProperties>
</file>