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390" yWindow="585" windowWidth="19815" windowHeight="6855" activeTab="1"/>
  </bookViews>
  <sheets>
    <sheet name="X-MIPA 1" sheetId="1" r:id="rId1"/>
    <sheet name="X-MIPA 2" sheetId="2" r:id="rId2"/>
    <sheet name="X-MIPA 3" sheetId="3" r:id="rId3"/>
  </sheets>
  <calcPr calcId="144525"/>
</workbook>
</file>

<file path=xl/calcChain.xml><?xml version="1.0" encoding="utf-8"?>
<calcChain xmlns="http://schemas.openxmlformats.org/spreadsheetml/2006/main">
  <c r="K55" i="3" l="1"/>
  <c r="P50" i="3"/>
  <c r="M50" i="3"/>
  <c r="N50" i="3" s="1"/>
  <c r="K50" i="3"/>
  <c r="L50" i="3" s="1"/>
  <c r="J50" i="3"/>
  <c r="G50" i="3"/>
  <c r="H50" i="3" s="1"/>
  <c r="F50" i="3"/>
  <c r="E50" i="3"/>
  <c r="P49" i="3"/>
  <c r="N49" i="3"/>
  <c r="M49" i="3"/>
  <c r="K49" i="3"/>
  <c r="L49" i="3" s="1"/>
  <c r="J49" i="3"/>
  <c r="G49" i="3"/>
  <c r="H49" i="3" s="1"/>
  <c r="E49" i="3"/>
  <c r="F49" i="3" s="1"/>
  <c r="P48" i="3"/>
  <c r="N48" i="3"/>
  <c r="M48" i="3"/>
  <c r="L48" i="3"/>
  <c r="K48" i="3"/>
  <c r="J48" i="3"/>
  <c r="G48" i="3"/>
  <c r="H48" i="3" s="1"/>
  <c r="F48" i="3"/>
  <c r="E48" i="3"/>
  <c r="P47" i="3"/>
  <c r="M47" i="3"/>
  <c r="N47" i="3" s="1"/>
  <c r="L47" i="3"/>
  <c r="K47" i="3"/>
  <c r="J47" i="3"/>
  <c r="G47" i="3"/>
  <c r="H47" i="3" s="1"/>
  <c r="E47" i="3"/>
  <c r="F47" i="3" s="1"/>
  <c r="P46" i="3"/>
  <c r="N46" i="3"/>
  <c r="M46" i="3"/>
  <c r="K46" i="3"/>
  <c r="L46" i="3" s="1"/>
  <c r="J46" i="3"/>
  <c r="G46" i="3"/>
  <c r="H46" i="3" s="1"/>
  <c r="E46" i="3"/>
  <c r="F46" i="3" s="1"/>
  <c r="P45" i="3"/>
  <c r="M45" i="3"/>
  <c r="N45" i="3" s="1"/>
  <c r="K45" i="3"/>
  <c r="L45" i="3" s="1"/>
  <c r="J45" i="3"/>
  <c r="G45" i="3"/>
  <c r="H45" i="3" s="1"/>
  <c r="E45" i="3"/>
  <c r="F45" i="3" s="1"/>
  <c r="P44" i="3"/>
  <c r="M44" i="3"/>
  <c r="N44" i="3" s="1"/>
  <c r="K44" i="3"/>
  <c r="L44" i="3" s="1"/>
  <c r="J44" i="3"/>
  <c r="G44" i="3"/>
  <c r="H44" i="3" s="1"/>
  <c r="E44" i="3"/>
  <c r="F44" i="3" s="1"/>
  <c r="P43" i="3"/>
  <c r="M43" i="3"/>
  <c r="N43" i="3" s="1"/>
  <c r="K43" i="3"/>
  <c r="L43" i="3" s="1"/>
  <c r="J43" i="3"/>
  <c r="G43" i="3"/>
  <c r="H43" i="3" s="1"/>
  <c r="E43" i="3"/>
  <c r="F43" i="3" s="1"/>
  <c r="P42" i="3"/>
  <c r="M42" i="3"/>
  <c r="N42" i="3" s="1"/>
  <c r="K42" i="3"/>
  <c r="L42" i="3" s="1"/>
  <c r="J42" i="3"/>
  <c r="G42" i="3"/>
  <c r="H42" i="3" s="1"/>
  <c r="E42" i="3"/>
  <c r="F42" i="3" s="1"/>
  <c r="P41" i="3"/>
  <c r="M41" i="3"/>
  <c r="N41" i="3" s="1"/>
  <c r="K41" i="3"/>
  <c r="L41" i="3" s="1"/>
  <c r="J41" i="3"/>
  <c r="G41" i="3"/>
  <c r="H41" i="3" s="1"/>
  <c r="E41" i="3"/>
  <c r="F41" i="3" s="1"/>
  <c r="P40" i="3"/>
  <c r="M40" i="3"/>
  <c r="N40" i="3" s="1"/>
  <c r="K40" i="3"/>
  <c r="L40" i="3" s="1"/>
  <c r="J40" i="3"/>
  <c r="G40" i="3"/>
  <c r="H40" i="3" s="1"/>
  <c r="E40" i="3"/>
  <c r="F40" i="3" s="1"/>
  <c r="P39" i="3"/>
  <c r="M39" i="3"/>
  <c r="N39" i="3" s="1"/>
  <c r="K39" i="3"/>
  <c r="L39" i="3" s="1"/>
  <c r="J39" i="3"/>
  <c r="G39" i="3"/>
  <c r="H39" i="3" s="1"/>
  <c r="E39" i="3"/>
  <c r="F39" i="3" s="1"/>
  <c r="P38" i="3"/>
  <c r="M38" i="3"/>
  <c r="N38" i="3" s="1"/>
  <c r="K38" i="3"/>
  <c r="L38" i="3" s="1"/>
  <c r="J38" i="3"/>
  <c r="G38" i="3"/>
  <c r="H38" i="3" s="1"/>
  <c r="E38" i="3"/>
  <c r="F38" i="3" s="1"/>
  <c r="P37" i="3"/>
  <c r="M37" i="3"/>
  <c r="N37" i="3" s="1"/>
  <c r="K37" i="3"/>
  <c r="L37" i="3" s="1"/>
  <c r="J37" i="3"/>
  <c r="G37" i="3"/>
  <c r="H37" i="3" s="1"/>
  <c r="E37" i="3"/>
  <c r="F37" i="3" s="1"/>
  <c r="P36" i="3"/>
  <c r="M36" i="3"/>
  <c r="N36" i="3" s="1"/>
  <c r="K36" i="3"/>
  <c r="L36" i="3" s="1"/>
  <c r="J36" i="3"/>
  <c r="G36" i="3"/>
  <c r="H36" i="3" s="1"/>
  <c r="E36" i="3"/>
  <c r="F36" i="3" s="1"/>
  <c r="P35" i="3"/>
  <c r="M35" i="3"/>
  <c r="N35" i="3" s="1"/>
  <c r="K35" i="3"/>
  <c r="L35" i="3" s="1"/>
  <c r="J35" i="3"/>
  <c r="G35" i="3"/>
  <c r="H35" i="3" s="1"/>
  <c r="E35" i="3"/>
  <c r="F35" i="3" s="1"/>
  <c r="P34" i="3"/>
  <c r="M34" i="3"/>
  <c r="N34" i="3" s="1"/>
  <c r="K34" i="3"/>
  <c r="L34" i="3" s="1"/>
  <c r="J34" i="3"/>
  <c r="G34" i="3"/>
  <c r="H34" i="3" s="1"/>
  <c r="E34" i="3"/>
  <c r="F34" i="3" s="1"/>
  <c r="P33" i="3"/>
  <c r="M33" i="3"/>
  <c r="N33" i="3" s="1"/>
  <c r="K33" i="3"/>
  <c r="L33" i="3" s="1"/>
  <c r="J33" i="3"/>
  <c r="G33" i="3"/>
  <c r="H33" i="3" s="1"/>
  <c r="E33" i="3"/>
  <c r="F33" i="3" s="1"/>
  <c r="P32" i="3"/>
  <c r="M32" i="3"/>
  <c r="N32" i="3" s="1"/>
  <c r="K32" i="3"/>
  <c r="L32" i="3" s="1"/>
  <c r="J32" i="3"/>
  <c r="G32" i="3"/>
  <c r="H32" i="3" s="1"/>
  <c r="E32" i="3"/>
  <c r="F32" i="3" s="1"/>
  <c r="P31" i="3"/>
  <c r="M31" i="3"/>
  <c r="N31" i="3" s="1"/>
  <c r="K31" i="3"/>
  <c r="L31" i="3" s="1"/>
  <c r="J31" i="3"/>
  <c r="G31" i="3"/>
  <c r="H31" i="3" s="1"/>
  <c r="E31" i="3"/>
  <c r="F31" i="3" s="1"/>
  <c r="P30" i="3"/>
  <c r="M30" i="3"/>
  <c r="N30" i="3" s="1"/>
  <c r="K30" i="3"/>
  <c r="L30" i="3" s="1"/>
  <c r="J30" i="3"/>
  <c r="G30" i="3"/>
  <c r="H30" i="3" s="1"/>
  <c r="E30" i="3"/>
  <c r="F30" i="3" s="1"/>
  <c r="P29" i="3"/>
  <c r="M29" i="3"/>
  <c r="N29" i="3" s="1"/>
  <c r="K29" i="3"/>
  <c r="L29" i="3" s="1"/>
  <c r="J29" i="3"/>
  <c r="G29" i="3"/>
  <c r="H29" i="3" s="1"/>
  <c r="E29" i="3"/>
  <c r="F29" i="3" s="1"/>
  <c r="P28" i="3"/>
  <c r="M28" i="3"/>
  <c r="N28" i="3" s="1"/>
  <c r="K28" i="3"/>
  <c r="L28" i="3" s="1"/>
  <c r="J28" i="3"/>
  <c r="G28" i="3"/>
  <c r="H28" i="3" s="1"/>
  <c r="E28" i="3"/>
  <c r="F28" i="3" s="1"/>
  <c r="P27" i="3"/>
  <c r="M27" i="3"/>
  <c r="N27" i="3" s="1"/>
  <c r="K27" i="3"/>
  <c r="L27" i="3" s="1"/>
  <c r="J27" i="3"/>
  <c r="G27" i="3"/>
  <c r="H27" i="3" s="1"/>
  <c r="E27" i="3"/>
  <c r="F27" i="3" s="1"/>
  <c r="P26" i="3"/>
  <c r="M26" i="3"/>
  <c r="N26" i="3" s="1"/>
  <c r="K26" i="3"/>
  <c r="L26" i="3" s="1"/>
  <c r="J26" i="3"/>
  <c r="G26" i="3"/>
  <c r="H26" i="3" s="1"/>
  <c r="E26" i="3"/>
  <c r="F26" i="3" s="1"/>
  <c r="P25" i="3"/>
  <c r="M25" i="3"/>
  <c r="N25" i="3" s="1"/>
  <c r="K25" i="3"/>
  <c r="L25" i="3" s="1"/>
  <c r="J25" i="3"/>
  <c r="G25" i="3"/>
  <c r="H25" i="3" s="1"/>
  <c r="E25" i="3"/>
  <c r="F25" i="3" s="1"/>
  <c r="P24" i="3"/>
  <c r="M24" i="3"/>
  <c r="N24" i="3" s="1"/>
  <c r="K24" i="3"/>
  <c r="L24" i="3" s="1"/>
  <c r="J24" i="3"/>
  <c r="G24" i="3"/>
  <c r="H24" i="3" s="1"/>
  <c r="E24" i="3"/>
  <c r="F24" i="3" s="1"/>
  <c r="P23" i="3"/>
  <c r="M23" i="3"/>
  <c r="N23" i="3" s="1"/>
  <c r="K23" i="3"/>
  <c r="L23" i="3" s="1"/>
  <c r="J23" i="3"/>
  <c r="G23" i="3"/>
  <c r="H23" i="3" s="1"/>
  <c r="E23" i="3"/>
  <c r="F23" i="3" s="1"/>
  <c r="P22" i="3"/>
  <c r="M22" i="3"/>
  <c r="N22" i="3" s="1"/>
  <c r="K22" i="3"/>
  <c r="L22" i="3" s="1"/>
  <c r="J22" i="3"/>
  <c r="G22" i="3"/>
  <c r="H22" i="3" s="1"/>
  <c r="E22" i="3"/>
  <c r="F22" i="3" s="1"/>
  <c r="P21" i="3"/>
  <c r="M21" i="3"/>
  <c r="N21" i="3" s="1"/>
  <c r="K21" i="3"/>
  <c r="L21" i="3" s="1"/>
  <c r="J21" i="3"/>
  <c r="G21" i="3"/>
  <c r="H21" i="3" s="1"/>
  <c r="E21" i="3"/>
  <c r="F21" i="3" s="1"/>
  <c r="P20" i="3"/>
  <c r="M20" i="3"/>
  <c r="N20" i="3" s="1"/>
  <c r="K20" i="3"/>
  <c r="L20" i="3" s="1"/>
  <c r="J20" i="3"/>
  <c r="G20" i="3"/>
  <c r="H20" i="3" s="1"/>
  <c r="E20" i="3"/>
  <c r="F20" i="3" s="1"/>
  <c r="P19" i="3"/>
  <c r="M19" i="3"/>
  <c r="N19" i="3" s="1"/>
  <c r="K19" i="3"/>
  <c r="L19" i="3" s="1"/>
  <c r="J19" i="3"/>
  <c r="G19" i="3"/>
  <c r="H19" i="3" s="1"/>
  <c r="E19" i="3"/>
  <c r="F19" i="3" s="1"/>
  <c r="P18" i="3"/>
  <c r="M18" i="3"/>
  <c r="N18" i="3" s="1"/>
  <c r="K18" i="3"/>
  <c r="L18" i="3" s="1"/>
  <c r="J18" i="3"/>
  <c r="G18" i="3"/>
  <c r="H18" i="3" s="1"/>
  <c r="E18" i="3"/>
  <c r="F18" i="3" s="1"/>
  <c r="P17" i="3"/>
  <c r="M17" i="3"/>
  <c r="N17" i="3" s="1"/>
  <c r="K17" i="3"/>
  <c r="L17" i="3" s="1"/>
  <c r="J17" i="3"/>
  <c r="G17" i="3"/>
  <c r="H17" i="3" s="1"/>
  <c r="E17" i="3"/>
  <c r="F17" i="3" s="1"/>
  <c r="P16" i="3"/>
  <c r="M16" i="3"/>
  <c r="N16" i="3" s="1"/>
  <c r="K16" i="3"/>
  <c r="L16" i="3" s="1"/>
  <c r="J16" i="3"/>
  <c r="G16" i="3"/>
  <c r="H16" i="3" s="1"/>
  <c r="E16" i="3"/>
  <c r="F16" i="3" s="1"/>
  <c r="P15" i="3"/>
  <c r="M15" i="3"/>
  <c r="N15" i="3" s="1"/>
  <c r="K15" i="3"/>
  <c r="L15" i="3" s="1"/>
  <c r="J15" i="3"/>
  <c r="G15" i="3"/>
  <c r="H15" i="3" s="1"/>
  <c r="E15" i="3"/>
  <c r="F15" i="3" s="1"/>
  <c r="P14" i="3"/>
  <c r="M14" i="3"/>
  <c r="N14" i="3" s="1"/>
  <c r="K14" i="3"/>
  <c r="L14" i="3" s="1"/>
  <c r="J14" i="3"/>
  <c r="G14" i="3"/>
  <c r="H14" i="3" s="1"/>
  <c r="F14" i="3"/>
  <c r="E14" i="3"/>
  <c r="P13" i="3"/>
  <c r="M13" i="3"/>
  <c r="N13" i="3" s="1"/>
  <c r="K13" i="3"/>
  <c r="L13" i="3" s="1"/>
  <c r="J13" i="3"/>
  <c r="G13" i="3"/>
  <c r="H13" i="3" s="1"/>
  <c r="E13" i="3"/>
  <c r="F13" i="3" s="1"/>
  <c r="P12" i="3"/>
  <c r="M12" i="3"/>
  <c r="N12" i="3" s="1"/>
  <c r="K12" i="3"/>
  <c r="L12" i="3" s="1"/>
  <c r="J12" i="3"/>
  <c r="G12" i="3"/>
  <c r="H12" i="3" s="1"/>
  <c r="E12" i="3"/>
  <c r="F12" i="3" s="1"/>
  <c r="P11" i="3"/>
  <c r="M11" i="3"/>
  <c r="N11" i="3" s="1"/>
  <c r="K11" i="3"/>
  <c r="L11" i="3" s="1"/>
  <c r="J11" i="3"/>
  <c r="G11" i="3"/>
  <c r="E11" i="3"/>
  <c r="F11" i="3" s="1"/>
  <c r="K55" i="2"/>
  <c r="P50" i="2"/>
  <c r="N50" i="2"/>
  <c r="M50" i="2"/>
  <c r="K50" i="2"/>
  <c r="L50" i="2" s="1"/>
  <c r="J50" i="2"/>
  <c r="G50" i="2"/>
  <c r="H50" i="2" s="1"/>
  <c r="E50" i="2"/>
  <c r="F50" i="2" s="1"/>
  <c r="P49" i="2"/>
  <c r="M49" i="2"/>
  <c r="N49" i="2" s="1"/>
  <c r="L49" i="2"/>
  <c r="K49" i="2"/>
  <c r="J49" i="2"/>
  <c r="G49" i="2"/>
  <c r="H49" i="2" s="1"/>
  <c r="E49" i="2"/>
  <c r="F49" i="2" s="1"/>
  <c r="P48" i="2"/>
  <c r="N48" i="2"/>
  <c r="M48" i="2"/>
  <c r="L48" i="2"/>
  <c r="K48" i="2"/>
  <c r="J48" i="2"/>
  <c r="G48" i="2"/>
  <c r="H48" i="2" s="1"/>
  <c r="F48" i="2"/>
  <c r="E48" i="2"/>
  <c r="P47" i="2"/>
  <c r="N47" i="2"/>
  <c r="M47" i="2"/>
  <c r="L47" i="2"/>
  <c r="K47" i="2"/>
  <c r="J47" i="2"/>
  <c r="G47" i="2"/>
  <c r="H47" i="2" s="1"/>
  <c r="E47" i="2"/>
  <c r="F47" i="2" s="1"/>
  <c r="P46" i="2"/>
  <c r="M46" i="2"/>
  <c r="N46" i="2" s="1"/>
  <c r="K46" i="2"/>
  <c r="L46" i="2" s="1"/>
  <c r="J46" i="2"/>
  <c r="G46" i="2"/>
  <c r="H46" i="2" s="1"/>
  <c r="E46" i="2"/>
  <c r="F46" i="2" s="1"/>
  <c r="P45" i="2"/>
  <c r="M45" i="2"/>
  <c r="N45" i="2" s="1"/>
  <c r="L45" i="2"/>
  <c r="K45" i="2"/>
  <c r="J45" i="2"/>
  <c r="G45" i="2"/>
  <c r="H45" i="2" s="1"/>
  <c r="E45" i="2"/>
  <c r="F45" i="2" s="1"/>
  <c r="P44" i="2"/>
  <c r="M44" i="2"/>
  <c r="N44" i="2" s="1"/>
  <c r="K44" i="2"/>
  <c r="L44" i="2" s="1"/>
  <c r="J44" i="2"/>
  <c r="G44" i="2"/>
  <c r="H44" i="2" s="1"/>
  <c r="E44" i="2"/>
  <c r="F44" i="2" s="1"/>
  <c r="P43" i="2"/>
  <c r="M43" i="2"/>
  <c r="N43" i="2" s="1"/>
  <c r="K43" i="2"/>
  <c r="L43" i="2" s="1"/>
  <c r="J43" i="2"/>
  <c r="G43" i="2"/>
  <c r="H43" i="2" s="1"/>
  <c r="E43" i="2"/>
  <c r="F43" i="2" s="1"/>
  <c r="P42" i="2"/>
  <c r="M42" i="2"/>
  <c r="N42" i="2" s="1"/>
  <c r="K42" i="2"/>
  <c r="L42" i="2" s="1"/>
  <c r="J42" i="2"/>
  <c r="G42" i="2"/>
  <c r="H42" i="2" s="1"/>
  <c r="E42" i="2"/>
  <c r="F42" i="2" s="1"/>
  <c r="P41" i="2"/>
  <c r="M41" i="2"/>
  <c r="N41" i="2" s="1"/>
  <c r="K41" i="2"/>
  <c r="L41" i="2" s="1"/>
  <c r="J41" i="2"/>
  <c r="G41" i="2"/>
  <c r="H41" i="2" s="1"/>
  <c r="E41" i="2"/>
  <c r="F41" i="2" s="1"/>
  <c r="P40" i="2"/>
  <c r="M40" i="2"/>
  <c r="N40" i="2" s="1"/>
  <c r="K40" i="2"/>
  <c r="L40" i="2" s="1"/>
  <c r="J40" i="2"/>
  <c r="G40" i="2"/>
  <c r="H40" i="2" s="1"/>
  <c r="E40" i="2"/>
  <c r="F40" i="2" s="1"/>
  <c r="P39" i="2"/>
  <c r="M39" i="2"/>
  <c r="N39" i="2" s="1"/>
  <c r="K39" i="2"/>
  <c r="L39" i="2" s="1"/>
  <c r="J39" i="2"/>
  <c r="G39" i="2"/>
  <c r="H39" i="2" s="1"/>
  <c r="E39" i="2"/>
  <c r="F39" i="2" s="1"/>
  <c r="P38" i="2"/>
  <c r="M38" i="2"/>
  <c r="N38" i="2" s="1"/>
  <c r="K38" i="2"/>
  <c r="L38" i="2" s="1"/>
  <c r="J38" i="2"/>
  <c r="G38" i="2"/>
  <c r="H38" i="2" s="1"/>
  <c r="E38" i="2"/>
  <c r="F38" i="2" s="1"/>
  <c r="P37" i="2"/>
  <c r="M37" i="2"/>
  <c r="N37" i="2" s="1"/>
  <c r="K37" i="2"/>
  <c r="L37" i="2" s="1"/>
  <c r="J37" i="2"/>
  <c r="G37" i="2"/>
  <c r="H37" i="2" s="1"/>
  <c r="E37" i="2"/>
  <c r="F37" i="2" s="1"/>
  <c r="P36" i="2"/>
  <c r="M36" i="2"/>
  <c r="N36" i="2" s="1"/>
  <c r="K36" i="2"/>
  <c r="L36" i="2" s="1"/>
  <c r="J36" i="2"/>
  <c r="G36" i="2"/>
  <c r="H36" i="2" s="1"/>
  <c r="E36" i="2"/>
  <c r="F36" i="2" s="1"/>
  <c r="P35" i="2"/>
  <c r="M35" i="2"/>
  <c r="N35" i="2" s="1"/>
  <c r="K35" i="2"/>
  <c r="L35" i="2" s="1"/>
  <c r="J35" i="2"/>
  <c r="G35" i="2"/>
  <c r="H35" i="2" s="1"/>
  <c r="E35" i="2"/>
  <c r="F35" i="2" s="1"/>
  <c r="P34" i="2"/>
  <c r="M34" i="2"/>
  <c r="N34" i="2" s="1"/>
  <c r="K34" i="2"/>
  <c r="L34" i="2" s="1"/>
  <c r="J34" i="2"/>
  <c r="G34" i="2"/>
  <c r="H34" i="2" s="1"/>
  <c r="E34" i="2"/>
  <c r="F34" i="2" s="1"/>
  <c r="P33" i="2"/>
  <c r="M33" i="2"/>
  <c r="N33" i="2" s="1"/>
  <c r="K33" i="2"/>
  <c r="L33" i="2" s="1"/>
  <c r="J33" i="2"/>
  <c r="G33" i="2"/>
  <c r="H33" i="2" s="1"/>
  <c r="E33" i="2"/>
  <c r="F33" i="2" s="1"/>
  <c r="P32" i="2"/>
  <c r="M32" i="2"/>
  <c r="N32" i="2" s="1"/>
  <c r="K32" i="2"/>
  <c r="L32" i="2" s="1"/>
  <c r="J32" i="2"/>
  <c r="G32" i="2"/>
  <c r="H32" i="2" s="1"/>
  <c r="E32" i="2"/>
  <c r="F32" i="2" s="1"/>
  <c r="P31" i="2"/>
  <c r="M31" i="2"/>
  <c r="N31" i="2" s="1"/>
  <c r="K31" i="2"/>
  <c r="L31" i="2" s="1"/>
  <c r="J31" i="2"/>
  <c r="G31" i="2"/>
  <c r="H31" i="2" s="1"/>
  <c r="E31" i="2"/>
  <c r="F31" i="2" s="1"/>
  <c r="P30" i="2"/>
  <c r="M30" i="2"/>
  <c r="N30" i="2" s="1"/>
  <c r="K30" i="2"/>
  <c r="L30" i="2" s="1"/>
  <c r="J30" i="2"/>
  <c r="G30" i="2"/>
  <c r="H30" i="2" s="1"/>
  <c r="E30" i="2"/>
  <c r="F30" i="2" s="1"/>
  <c r="P29" i="2"/>
  <c r="M29" i="2"/>
  <c r="N29" i="2" s="1"/>
  <c r="K29" i="2"/>
  <c r="L29" i="2" s="1"/>
  <c r="J29" i="2"/>
  <c r="H29" i="2"/>
  <c r="G29" i="2"/>
  <c r="E29" i="2"/>
  <c r="F29" i="2" s="1"/>
  <c r="P28" i="2"/>
  <c r="M28" i="2"/>
  <c r="N28" i="2" s="1"/>
  <c r="K28" i="2"/>
  <c r="L28" i="2" s="1"/>
  <c r="J28" i="2"/>
  <c r="G28" i="2"/>
  <c r="H28" i="2" s="1"/>
  <c r="E28" i="2"/>
  <c r="F28" i="2" s="1"/>
  <c r="P27" i="2"/>
  <c r="M27" i="2"/>
  <c r="N27" i="2" s="1"/>
  <c r="K27" i="2"/>
  <c r="L27" i="2" s="1"/>
  <c r="J27" i="2"/>
  <c r="G27" i="2"/>
  <c r="H27" i="2" s="1"/>
  <c r="E27" i="2"/>
  <c r="F27" i="2" s="1"/>
  <c r="P26" i="2"/>
  <c r="M26" i="2"/>
  <c r="N26" i="2" s="1"/>
  <c r="K26" i="2"/>
  <c r="L26" i="2" s="1"/>
  <c r="J26" i="2"/>
  <c r="G26" i="2"/>
  <c r="H26" i="2" s="1"/>
  <c r="E26" i="2"/>
  <c r="F26" i="2" s="1"/>
  <c r="P25" i="2"/>
  <c r="M25" i="2"/>
  <c r="N25" i="2" s="1"/>
  <c r="K25" i="2"/>
  <c r="L25" i="2" s="1"/>
  <c r="J25" i="2"/>
  <c r="G25" i="2"/>
  <c r="H25" i="2" s="1"/>
  <c r="E25" i="2"/>
  <c r="F25" i="2" s="1"/>
  <c r="P24" i="2"/>
  <c r="M24" i="2"/>
  <c r="N24" i="2" s="1"/>
  <c r="K24" i="2"/>
  <c r="L24" i="2" s="1"/>
  <c r="J24" i="2"/>
  <c r="G24" i="2"/>
  <c r="H24" i="2" s="1"/>
  <c r="E24" i="2"/>
  <c r="F24" i="2" s="1"/>
  <c r="P23" i="2"/>
  <c r="M23" i="2"/>
  <c r="N23" i="2" s="1"/>
  <c r="K23" i="2"/>
  <c r="L23" i="2" s="1"/>
  <c r="J23" i="2"/>
  <c r="G23" i="2"/>
  <c r="H23" i="2" s="1"/>
  <c r="E23" i="2"/>
  <c r="F23" i="2" s="1"/>
  <c r="P22" i="2"/>
  <c r="N22" i="2"/>
  <c r="M22" i="2"/>
  <c r="K22" i="2"/>
  <c r="L22" i="2" s="1"/>
  <c r="J22" i="2"/>
  <c r="G22" i="2"/>
  <c r="H22" i="2" s="1"/>
  <c r="E22" i="2"/>
  <c r="F22" i="2" s="1"/>
  <c r="P21" i="2"/>
  <c r="M21" i="2"/>
  <c r="N21" i="2" s="1"/>
  <c r="L21" i="2"/>
  <c r="K21" i="2"/>
  <c r="J21" i="2"/>
  <c r="G21" i="2"/>
  <c r="H21" i="2" s="1"/>
  <c r="E21" i="2"/>
  <c r="F21" i="2" s="1"/>
  <c r="P20" i="2"/>
  <c r="M20" i="2"/>
  <c r="N20" i="2" s="1"/>
  <c r="K20" i="2"/>
  <c r="L20" i="2" s="1"/>
  <c r="J20" i="2"/>
  <c r="G20" i="2"/>
  <c r="H20" i="2" s="1"/>
  <c r="E20" i="2"/>
  <c r="F20" i="2" s="1"/>
  <c r="P19" i="2"/>
  <c r="M19" i="2"/>
  <c r="N19" i="2" s="1"/>
  <c r="K19" i="2"/>
  <c r="L19" i="2" s="1"/>
  <c r="J19" i="2"/>
  <c r="G19" i="2"/>
  <c r="H19" i="2" s="1"/>
  <c r="E19" i="2"/>
  <c r="F19" i="2" s="1"/>
  <c r="P18" i="2"/>
  <c r="M18" i="2"/>
  <c r="N18" i="2" s="1"/>
  <c r="K18" i="2"/>
  <c r="L18" i="2" s="1"/>
  <c r="J18" i="2"/>
  <c r="G18" i="2"/>
  <c r="H18" i="2" s="1"/>
  <c r="E18" i="2"/>
  <c r="F18" i="2" s="1"/>
  <c r="P17" i="2"/>
  <c r="M17" i="2"/>
  <c r="N17" i="2" s="1"/>
  <c r="K17" i="2"/>
  <c r="L17" i="2" s="1"/>
  <c r="J17" i="2"/>
  <c r="G17" i="2"/>
  <c r="H17" i="2" s="1"/>
  <c r="E17" i="2"/>
  <c r="F17" i="2" s="1"/>
  <c r="P16" i="2"/>
  <c r="M16" i="2"/>
  <c r="N16" i="2" s="1"/>
  <c r="K16" i="2"/>
  <c r="L16" i="2" s="1"/>
  <c r="J16" i="2"/>
  <c r="G16" i="2"/>
  <c r="H16" i="2" s="1"/>
  <c r="E16" i="2"/>
  <c r="F16" i="2" s="1"/>
  <c r="P15" i="2"/>
  <c r="M15" i="2"/>
  <c r="N15" i="2" s="1"/>
  <c r="K15" i="2"/>
  <c r="L15" i="2" s="1"/>
  <c r="J15" i="2"/>
  <c r="G15" i="2"/>
  <c r="H15" i="2" s="1"/>
  <c r="E15" i="2"/>
  <c r="F15" i="2" s="1"/>
  <c r="P14" i="2"/>
  <c r="M14" i="2"/>
  <c r="N14" i="2" s="1"/>
  <c r="K14" i="2"/>
  <c r="L14" i="2" s="1"/>
  <c r="J14" i="2"/>
  <c r="G14" i="2"/>
  <c r="H14" i="2" s="1"/>
  <c r="E14" i="2"/>
  <c r="F14" i="2" s="1"/>
  <c r="P13" i="2"/>
  <c r="M13" i="2"/>
  <c r="N13" i="2" s="1"/>
  <c r="K13" i="2"/>
  <c r="L13" i="2" s="1"/>
  <c r="J13" i="2"/>
  <c r="G13" i="2"/>
  <c r="H13" i="2" s="1"/>
  <c r="E13" i="2"/>
  <c r="F13" i="2" s="1"/>
  <c r="P12" i="2"/>
  <c r="M12" i="2"/>
  <c r="N12" i="2" s="1"/>
  <c r="K12" i="2"/>
  <c r="L12" i="2" s="1"/>
  <c r="J12" i="2"/>
  <c r="G12" i="2"/>
  <c r="H12" i="2" s="1"/>
  <c r="E12" i="2"/>
  <c r="F12" i="2" s="1"/>
  <c r="P11" i="2"/>
  <c r="M11" i="2"/>
  <c r="N11" i="2" s="1"/>
  <c r="K11" i="2"/>
  <c r="L11" i="2" s="1"/>
  <c r="J11" i="2"/>
  <c r="G11" i="2"/>
  <c r="H11" i="2" s="1"/>
  <c r="E11" i="2"/>
  <c r="F11" i="2" s="1"/>
  <c r="K55" i="1"/>
  <c r="P50" i="1"/>
  <c r="N50" i="1"/>
  <c r="M50" i="1"/>
  <c r="K50" i="1"/>
  <c r="L50" i="1" s="1"/>
  <c r="J50" i="1"/>
  <c r="G50" i="1"/>
  <c r="H50" i="1" s="1"/>
  <c r="E50" i="1"/>
  <c r="F50" i="1" s="1"/>
  <c r="P49" i="1"/>
  <c r="N49" i="1"/>
  <c r="M49" i="1"/>
  <c r="L49" i="1"/>
  <c r="K49" i="1"/>
  <c r="J49" i="1"/>
  <c r="G49" i="1"/>
  <c r="H49" i="1" s="1"/>
  <c r="E49" i="1"/>
  <c r="F49" i="1" s="1"/>
  <c r="P48" i="1"/>
  <c r="M48" i="1"/>
  <c r="N48" i="1" s="1"/>
  <c r="L48" i="1"/>
  <c r="K48" i="1"/>
  <c r="J48" i="1"/>
  <c r="G48" i="1"/>
  <c r="H48" i="1" s="1"/>
  <c r="F48" i="1"/>
  <c r="E48" i="1"/>
  <c r="P47" i="1"/>
  <c r="N47" i="1"/>
  <c r="M47" i="1"/>
  <c r="K47" i="1"/>
  <c r="L47" i="1" s="1"/>
  <c r="J47" i="1"/>
  <c r="G47" i="1"/>
  <c r="H47" i="1" s="1"/>
  <c r="E47" i="1"/>
  <c r="F47" i="1" s="1"/>
  <c r="P46" i="1"/>
  <c r="M46" i="1"/>
  <c r="N46" i="1" s="1"/>
  <c r="K46" i="1"/>
  <c r="L46" i="1" s="1"/>
  <c r="J46" i="1"/>
  <c r="G46" i="1"/>
  <c r="H46" i="1" s="1"/>
  <c r="E46" i="1"/>
  <c r="F46" i="1" s="1"/>
  <c r="P45" i="1"/>
  <c r="M45" i="1"/>
  <c r="N45" i="1" s="1"/>
  <c r="K45" i="1"/>
  <c r="L45" i="1" s="1"/>
  <c r="J45" i="1"/>
  <c r="G45" i="1"/>
  <c r="H45" i="1" s="1"/>
  <c r="E45" i="1"/>
  <c r="F45" i="1" s="1"/>
  <c r="P44" i="1"/>
  <c r="M44" i="1"/>
  <c r="N44" i="1" s="1"/>
  <c r="K44" i="1"/>
  <c r="L44" i="1" s="1"/>
  <c r="J44" i="1"/>
  <c r="G44" i="1"/>
  <c r="H44" i="1" s="1"/>
  <c r="F44" i="1"/>
  <c r="E44" i="1"/>
  <c r="P43" i="1"/>
  <c r="M43" i="1"/>
  <c r="N43" i="1" s="1"/>
  <c r="K43" i="1"/>
  <c r="L43" i="1" s="1"/>
  <c r="J43" i="1"/>
  <c r="G43" i="1"/>
  <c r="H43" i="1" s="1"/>
  <c r="E43" i="1"/>
  <c r="F43" i="1" s="1"/>
  <c r="P42" i="1"/>
  <c r="M42" i="1"/>
  <c r="N42" i="1" s="1"/>
  <c r="K42" i="1"/>
  <c r="L42" i="1" s="1"/>
  <c r="J42" i="1"/>
  <c r="G42" i="1"/>
  <c r="H42" i="1" s="1"/>
  <c r="E42" i="1"/>
  <c r="F42" i="1" s="1"/>
  <c r="P41" i="1"/>
  <c r="M41" i="1"/>
  <c r="N41" i="1" s="1"/>
  <c r="K41" i="1"/>
  <c r="L41" i="1" s="1"/>
  <c r="J41" i="1"/>
  <c r="G41" i="1"/>
  <c r="H41" i="1" s="1"/>
  <c r="E41" i="1"/>
  <c r="F41" i="1" s="1"/>
  <c r="P40" i="1"/>
  <c r="M40" i="1"/>
  <c r="N40" i="1" s="1"/>
  <c r="K40" i="1"/>
  <c r="L40" i="1" s="1"/>
  <c r="J40" i="1"/>
  <c r="G40" i="1"/>
  <c r="H40" i="1" s="1"/>
  <c r="E40" i="1"/>
  <c r="F40" i="1" s="1"/>
  <c r="P39" i="1"/>
  <c r="M39" i="1"/>
  <c r="N39" i="1" s="1"/>
  <c r="K39" i="1"/>
  <c r="L39" i="1" s="1"/>
  <c r="J39" i="1"/>
  <c r="G39" i="1"/>
  <c r="H39" i="1" s="1"/>
  <c r="E39" i="1"/>
  <c r="F39" i="1" s="1"/>
  <c r="P38" i="1"/>
  <c r="M38" i="1"/>
  <c r="N38" i="1" s="1"/>
  <c r="K38" i="1"/>
  <c r="L38" i="1" s="1"/>
  <c r="J38" i="1"/>
  <c r="G38" i="1"/>
  <c r="H38" i="1" s="1"/>
  <c r="E38" i="1"/>
  <c r="F38" i="1" s="1"/>
  <c r="P37" i="1"/>
  <c r="M37" i="1"/>
  <c r="N37" i="1" s="1"/>
  <c r="K37" i="1"/>
  <c r="L37" i="1" s="1"/>
  <c r="J37" i="1"/>
  <c r="G37" i="1"/>
  <c r="H37" i="1" s="1"/>
  <c r="E37" i="1"/>
  <c r="F37" i="1" s="1"/>
  <c r="P36" i="1"/>
  <c r="M36" i="1"/>
  <c r="N36" i="1" s="1"/>
  <c r="K36" i="1"/>
  <c r="L36" i="1" s="1"/>
  <c r="J36" i="1"/>
  <c r="G36" i="1"/>
  <c r="H36" i="1" s="1"/>
  <c r="E36" i="1"/>
  <c r="F36" i="1" s="1"/>
  <c r="P35" i="1"/>
  <c r="M35" i="1"/>
  <c r="N35" i="1" s="1"/>
  <c r="K35" i="1"/>
  <c r="L35" i="1" s="1"/>
  <c r="J35" i="1"/>
  <c r="G35" i="1"/>
  <c r="H35" i="1" s="1"/>
  <c r="E35" i="1"/>
  <c r="F35" i="1" s="1"/>
  <c r="P34" i="1"/>
  <c r="M34" i="1"/>
  <c r="N34" i="1" s="1"/>
  <c r="K34" i="1"/>
  <c r="L34" i="1" s="1"/>
  <c r="J34" i="1"/>
  <c r="G34" i="1"/>
  <c r="H34" i="1" s="1"/>
  <c r="E34" i="1"/>
  <c r="F34" i="1" s="1"/>
  <c r="P33" i="1"/>
  <c r="M33" i="1"/>
  <c r="N33" i="1" s="1"/>
  <c r="K33" i="1"/>
  <c r="L33" i="1" s="1"/>
  <c r="J33" i="1"/>
  <c r="G33" i="1"/>
  <c r="H33" i="1" s="1"/>
  <c r="E33" i="1"/>
  <c r="F33" i="1" s="1"/>
  <c r="P32" i="1"/>
  <c r="M32" i="1"/>
  <c r="N32" i="1" s="1"/>
  <c r="K32" i="1"/>
  <c r="L32" i="1" s="1"/>
  <c r="J32" i="1"/>
  <c r="G32" i="1"/>
  <c r="H32" i="1" s="1"/>
  <c r="E32" i="1"/>
  <c r="F32" i="1" s="1"/>
  <c r="P31" i="1"/>
  <c r="M31" i="1"/>
  <c r="N31" i="1" s="1"/>
  <c r="K31" i="1"/>
  <c r="L31" i="1" s="1"/>
  <c r="J31" i="1"/>
  <c r="G31" i="1"/>
  <c r="H31" i="1" s="1"/>
  <c r="E31" i="1"/>
  <c r="F31" i="1" s="1"/>
  <c r="P30" i="1"/>
  <c r="M30" i="1"/>
  <c r="N30" i="1" s="1"/>
  <c r="K30" i="1"/>
  <c r="L30" i="1" s="1"/>
  <c r="J30" i="1"/>
  <c r="G30" i="1"/>
  <c r="H30" i="1" s="1"/>
  <c r="E30" i="1"/>
  <c r="F30" i="1" s="1"/>
  <c r="P29" i="1"/>
  <c r="M29" i="1"/>
  <c r="N29" i="1" s="1"/>
  <c r="K29" i="1"/>
  <c r="L29" i="1" s="1"/>
  <c r="J29" i="1"/>
  <c r="G29" i="1"/>
  <c r="H29" i="1" s="1"/>
  <c r="E29" i="1"/>
  <c r="F29" i="1" s="1"/>
  <c r="P28" i="1"/>
  <c r="M28" i="1"/>
  <c r="N28" i="1" s="1"/>
  <c r="K28" i="1"/>
  <c r="L28" i="1" s="1"/>
  <c r="J28" i="1"/>
  <c r="G28" i="1"/>
  <c r="H28" i="1" s="1"/>
  <c r="E28" i="1"/>
  <c r="F28" i="1" s="1"/>
  <c r="P27" i="1"/>
  <c r="M27" i="1"/>
  <c r="N27" i="1" s="1"/>
  <c r="K27" i="1"/>
  <c r="L27" i="1" s="1"/>
  <c r="J27" i="1"/>
  <c r="G27" i="1"/>
  <c r="H27" i="1" s="1"/>
  <c r="E27" i="1"/>
  <c r="F27" i="1" s="1"/>
  <c r="P26" i="1"/>
  <c r="M26" i="1"/>
  <c r="N26" i="1" s="1"/>
  <c r="K26" i="1"/>
  <c r="L26" i="1" s="1"/>
  <c r="J26" i="1"/>
  <c r="G26" i="1"/>
  <c r="H26" i="1" s="1"/>
  <c r="E26" i="1"/>
  <c r="F26" i="1" s="1"/>
  <c r="P25" i="1"/>
  <c r="M25" i="1"/>
  <c r="N25" i="1" s="1"/>
  <c r="K25" i="1"/>
  <c r="L25" i="1" s="1"/>
  <c r="J25" i="1"/>
  <c r="G25" i="1"/>
  <c r="H25" i="1" s="1"/>
  <c r="E25" i="1"/>
  <c r="F25" i="1" s="1"/>
  <c r="P24" i="1"/>
  <c r="M24" i="1"/>
  <c r="N24" i="1" s="1"/>
  <c r="K24" i="1"/>
  <c r="L24" i="1" s="1"/>
  <c r="J24" i="1"/>
  <c r="G24" i="1"/>
  <c r="H24" i="1" s="1"/>
  <c r="E24" i="1"/>
  <c r="F24" i="1" s="1"/>
  <c r="P23" i="1"/>
  <c r="M23" i="1"/>
  <c r="N23" i="1" s="1"/>
  <c r="K23" i="1"/>
  <c r="L23" i="1" s="1"/>
  <c r="J23" i="1"/>
  <c r="G23" i="1"/>
  <c r="H23" i="1" s="1"/>
  <c r="E23" i="1"/>
  <c r="F23" i="1" s="1"/>
  <c r="P22" i="1"/>
  <c r="M22" i="1"/>
  <c r="N22" i="1" s="1"/>
  <c r="K22" i="1"/>
  <c r="L22" i="1" s="1"/>
  <c r="J22" i="1"/>
  <c r="G22" i="1"/>
  <c r="H22" i="1" s="1"/>
  <c r="E22" i="1"/>
  <c r="F22" i="1" s="1"/>
  <c r="P21" i="1"/>
  <c r="M21" i="1"/>
  <c r="N21" i="1" s="1"/>
  <c r="K21" i="1"/>
  <c r="L21" i="1" s="1"/>
  <c r="J21" i="1"/>
  <c r="G21" i="1"/>
  <c r="H21" i="1" s="1"/>
  <c r="E21" i="1"/>
  <c r="F21" i="1" s="1"/>
  <c r="P20" i="1"/>
  <c r="M20" i="1"/>
  <c r="N20" i="1" s="1"/>
  <c r="K20" i="1"/>
  <c r="L20" i="1" s="1"/>
  <c r="J20" i="1"/>
  <c r="G20" i="1"/>
  <c r="H20" i="1" s="1"/>
  <c r="E20" i="1"/>
  <c r="F20" i="1" s="1"/>
  <c r="P19" i="1"/>
  <c r="M19" i="1"/>
  <c r="N19" i="1" s="1"/>
  <c r="K19" i="1"/>
  <c r="L19" i="1" s="1"/>
  <c r="J19" i="1"/>
  <c r="G19" i="1"/>
  <c r="H19" i="1" s="1"/>
  <c r="E19" i="1"/>
  <c r="F19" i="1" s="1"/>
  <c r="P18" i="1"/>
  <c r="M18" i="1"/>
  <c r="N18" i="1" s="1"/>
  <c r="K18" i="1"/>
  <c r="L18" i="1" s="1"/>
  <c r="J18" i="1"/>
  <c r="G18" i="1"/>
  <c r="H18" i="1" s="1"/>
  <c r="E18" i="1"/>
  <c r="F18" i="1" s="1"/>
  <c r="P17" i="1"/>
  <c r="M17" i="1"/>
  <c r="N17" i="1" s="1"/>
  <c r="K17" i="1"/>
  <c r="L17" i="1" s="1"/>
  <c r="J17" i="1"/>
  <c r="G17" i="1"/>
  <c r="H17" i="1" s="1"/>
  <c r="E17" i="1"/>
  <c r="F17" i="1" s="1"/>
  <c r="P16" i="1"/>
  <c r="M16" i="1"/>
  <c r="N16" i="1" s="1"/>
  <c r="K16" i="1"/>
  <c r="L16" i="1" s="1"/>
  <c r="J16" i="1"/>
  <c r="G16" i="1"/>
  <c r="H16" i="1" s="1"/>
  <c r="F16" i="1"/>
  <c r="E16" i="1"/>
  <c r="P15" i="1"/>
  <c r="M15" i="1"/>
  <c r="N15" i="1" s="1"/>
  <c r="K15" i="1"/>
  <c r="L15" i="1" s="1"/>
  <c r="J15" i="1"/>
  <c r="G15" i="1"/>
  <c r="H15" i="1" s="1"/>
  <c r="E15" i="1"/>
  <c r="F15" i="1" s="1"/>
  <c r="P14" i="1"/>
  <c r="M14" i="1"/>
  <c r="N14" i="1" s="1"/>
  <c r="K14" i="1"/>
  <c r="L14" i="1" s="1"/>
  <c r="J14" i="1"/>
  <c r="G14" i="1"/>
  <c r="H14" i="1" s="1"/>
  <c r="E14" i="1"/>
  <c r="F14" i="1" s="1"/>
  <c r="P13" i="1"/>
  <c r="M13" i="1"/>
  <c r="N13" i="1" s="1"/>
  <c r="K13" i="1"/>
  <c r="L13" i="1" s="1"/>
  <c r="J13" i="1"/>
  <c r="G13" i="1"/>
  <c r="H13" i="1" s="1"/>
  <c r="E13" i="1"/>
  <c r="F13" i="1" s="1"/>
  <c r="P12" i="1"/>
  <c r="M12" i="1"/>
  <c r="N12" i="1" s="1"/>
  <c r="K12" i="1"/>
  <c r="L12" i="1" s="1"/>
  <c r="J12" i="1"/>
  <c r="G12" i="1"/>
  <c r="H12" i="1" s="1"/>
  <c r="E12" i="1"/>
  <c r="F12" i="1" s="1"/>
  <c r="P11" i="1"/>
  <c r="M11" i="1"/>
  <c r="N11" i="1" s="1"/>
  <c r="K11" i="1"/>
  <c r="L11" i="1" s="1"/>
  <c r="J11" i="1"/>
  <c r="G11" i="1"/>
  <c r="H11" i="1" s="1"/>
  <c r="E11" i="1"/>
  <c r="F11" i="1" s="1"/>
  <c r="K52" i="2" l="1"/>
  <c r="K54" i="3"/>
  <c r="K53" i="3"/>
  <c r="K52" i="3"/>
  <c r="H11" i="3"/>
  <c r="K53" i="1"/>
  <c r="K52" i="1"/>
  <c r="K53" i="2"/>
  <c r="K54" i="2"/>
  <c r="K54" i="1"/>
</calcChain>
</file>

<file path=xl/sharedStrings.xml><?xml version="1.0" encoding="utf-8"?>
<sst xmlns="http://schemas.openxmlformats.org/spreadsheetml/2006/main" count="669" uniqueCount="197">
  <si>
    <t>DAFTAR NILAI SISWA SMAN 9 SEMARANG SEMESTER GENAP TAHUN PELAJARAN 2017/2018</t>
  </si>
  <si>
    <t>Guru :</t>
  </si>
  <si>
    <t>Rokhis Rukhiyanto S.Pd.Gr.</t>
  </si>
  <si>
    <t>Kelas X-MIPA 1</t>
  </si>
  <si>
    <t>Mapel :</t>
  </si>
  <si>
    <t>Bahasa Indonesia [ Kelompok A (Wajib) ]</t>
  </si>
  <si>
    <t>didownload 25/05/2018</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</si>
  <si>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</si>
  <si>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</si>
  <si>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</si>
  <si>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</si>
  <si>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</si>
  <si>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</si>
  <si>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</si>
  <si>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</si>
  <si>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</si>
  <si>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</si>
  <si>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</si>
  <si>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</si>
  <si>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</si>
  <si>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</si>
  <si>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</si>
  <si>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</si>
  <si>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</si>
  <si>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</si>
  <si>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</si>
  <si>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</si>
  <si>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</si>
  <si>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</si>
  <si>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</si>
  <si>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</si>
  <si>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</si>
  <si>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</si>
  <si>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</si>
  <si>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</si>
  <si>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</si>
  <si>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</si>
  <si>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</si>
  <si>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</si>
  <si>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</si>
  <si>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</si>
  <si>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</si>
  <si>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</si>
  <si>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</si>
  <si>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</si>
  <si>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</si>
  <si>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</si>
  <si>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</si>
  <si>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</si>
  <si>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</si>
  <si>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</si>
  <si>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</si>
  <si>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</si>
  <si>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</si>
  <si>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</si>
  <si>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ADELYA NASYWA KURNIAWAN</t>
  </si>
  <si>
    <t>Predikat &amp; Deskripsi Pengetahuan</t>
  </si>
  <si>
    <t>ACUAN MENGISI DESKRIPSI</t>
  </si>
  <si>
    <t>ADINDA WULANDANI RAMADHAN</t>
  </si>
  <si>
    <t>Minimal</t>
  </si>
  <si>
    <t>Maximal</t>
  </si>
  <si>
    <t>Predikat</t>
  </si>
  <si>
    <t xml:space="preserve">KODE </t>
  </si>
  <si>
    <t>PENGETAHUAN (SILAHKAN DI GANTI)</t>
  </si>
  <si>
    <t>KETRERAMPILAN (SILAHKAN DI GANTI)</t>
  </si>
  <si>
    <t>ID TEORI</t>
  </si>
  <si>
    <t>ID PRAKTEK</t>
  </si>
  <si>
    <t>AFIFA FATIMAH</t>
  </si>
  <si>
    <t>ALMAS DEWI SARASWATI HARTONO</t>
  </si>
  <si>
    <t>AMELIA AISYAH INDRA CAHYANI</t>
  </si>
  <si>
    <t>ANNA PUTRI WIDAYATI</t>
  </si>
  <si>
    <t>BONAR ZAIDAN OKTAVIAN</t>
  </si>
  <si>
    <t>DAFFA RIZQI JASHARI</t>
  </si>
  <si>
    <t>DESTYA FITRIANI</t>
  </si>
  <si>
    <t>EZRA FARID RIF`AT</t>
  </si>
  <si>
    <t>FACHRUROZI NURRAFLI KURNIAWAN</t>
  </si>
  <si>
    <t>FARID KHOIRUL BURHAN</t>
  </si>
  <si>
    <t>FAZA AULIA DESTHAMAYLA</t>
  </si>
  <si>
    <t>FEYZA ALEVIA FANSURI</t>
  </si>
  <si>
    <t>IMARA NAIFA SALSABILA</t>
  </si>
  <si>
    <t>Predikat &amp; Deskripsi Keterampilan</t>
  </si>
  <si>
    <t>MARANTHIKA FONY ZUL FATMA</t>
  </si>
  <si>
    <t>MAYA ANDIRA</t>
  </si>
  <si>
    <t>MIFTAKHUL KUSUMA HIDAYAT</t>
  </si>
  <si>
    <t>MOCHAMMAD ALFIONANDA PUTRA LAGA</t>
  </si>
  <si>
    <t>MUHAMMAD AZZAKY RIZKY FIRDAUSI</t>
  </si>
  <si>
    <t>MUHAMMAD FIKRY ALIFIANSYAH</t>
  </si>
  <si>
    <t>MUHAMMAD THIRAFI AMITHYA SAPUTRA</t>
  </si>
  <si>
    <t>MUHAMMAD ZIDAN BAGAS SAPUTRA</t>
  </si>
  <si>
    <t>MUZAKI AKBAR TSALASA MUHAMMAD</t>
  </si>
  <si>
    <t>NABIILAH NOVIANTY FACHRUDDIN</t>
  </si>
  <si>
    <t>NABILA ZAKIYYATUL AF`IDAH</t>
  </si>
  <si>
    <t>NAFI` WIDIAFURI</t>
  </si>
  <si>
    <t>RIDA AMELIA CITRADEWI</t>
  </si>
  <si>
    <t>RIZAL KURNIA LAZUARDI</t>
  </si>
  <si>
    <t>RIZALDI FAUZI</t>
  </si>
  <si>
    <t>RIZQI NOUVADA FAJRI</t>
  </si>
  <si>
    <t>SALWA NURHALIZA</t>
  </si>
  <si>
    <t>SILVIANA CANDRA KARTIKA</t>
  </si>
  <si>
    <t>TEGAR ZULFAN ADI SURYA</t>
  </si>
  <si>
    <t>ZAHRA WAFI ATHIRA DARMAWAN</t>
  </si>
  <si>
    <t>RENDHIKA TRISNA PRATAMA</t>
  </si>
  <si>
    <t>Mengetahui</t>
  </si>
  <si>
    <t>N.Tertinggi Kog Akhir</t>
  </si>
  <si>
    <t xml:space="preserve">Semarang, </t>
  </si>
  <si>
    <t>Kepala Sekolah</t>
  </si>
  <si>
    <t>N.Terendah Kog Akhir</t>
  </si>
  <si>
    <t>Guru Mata Pelajaran</t>
  </si>
  <si>
    <t>N.Rata-rata Kog Akhir</t>
  </si>
  <si>
    <t>N.Rata-rata UAS</t>
  </si>
  <si>
    <t>Dr. Siswanto, M. Pd.</t>
  </si>
  <si>
    <t>Guru</t>
  </si>
  <si>
    <t>NIP. 19660608 199512 1 001</t>
  </si>
  <si>
    <t>Nip. 77889900</t>
  </si>
  <si>
    <t>Nip</t>
  </si>
  <si>
    <t>Kelas X-MIPA 2</t>
  </si>
  <si>
    <t>ADI PUTRA PRASETYA</t>
  </si>
  <si>
    <t>ADLAN JINGGLANG ATTHARIQ</t>
  </si>
  <si>
    <t>ALYA FERNANDA KHAIRANI</t>
  </si>
  <si>
    <t>ARISHA AMALIA PUTRI</t>
  </si>
  <si>
    <t>BAGAS MIFTAHUN NA`IM</t>
  </si>
  <si>
    <t>BINTANG DIEGA FERNANDA</t>
  </si>
  <si>
    <t>CANDRIKA ALFA CLARISSA</t>
  </si>
  <si>
    <t>DAFFA ZAKY RAMADHANI</t>
  </si>
  <si>
    <t>DANIEL SYARIEF KURNIAWAN</t>
  </si>
  <si>
    <t>DYAH RAMADHANI</t>
  </si>
  <si>
    <t>FADILLA FEBRIANNA</t>
  </si>
  <si>
    <t>FAISAL SATRIO BAWONO</t>
  </si>
  <si>
    <t>FANDINA ISTICHA NOOR</t>
  </si>
  <si>
    <t>FATHIN HANIFAH</t>
  </si>
  <si>
    <t>HAIDAR ALLAM PRAKOSO</t>
  </si>
  <si>
    <t>INE RAMADHANI AMELIA</t>
  </si>
  <si>
    <t>LELY WIKAN UTAMI</t>
  </si>
  <si>
    <t>LUTFIA FRISANTI</t>
  </si>
  <si>
    <t>MARTHA ANINDYA PADANG</t>
  </si>
  <si>
    <t>MIRA NADZKUROKA</t>
  </si>
  <si>
    <t>MUHAMMAD ACHBAR PAMBUDI</t>
  </si>
  <si>
    <t>MUHAMMAD ARRIZAL IBNU RAMADHAN</t>
  </si>
  <si>
    <t>MUHAMMAD MAULLANA IBRAHIM</t>
  </si>
  <si>
    <t>NABILA MUTIARA PUSPITASARI</t>
  </si>
  <si>
    <t>NURUL HIDAYAH</t>
  </si>
  <si>
    <t>PUTIKU ALUNAIDA KALISTA ANDALINI JULIAROSE</t>
  </si>
  <si>
    <t>QOLBU KUMALA JATI</t>
  </si>
  <si>
    <t>RAMA CANDRA WIJAYA</t>
  </si>
  <si>
    <t>RIHANSYAH ILHAM MAGHRIBI</t>
  </si>
  <si>
    <t>RISMA AYU PUSPITA</t>
  </si>
  <si>
    <t>RIZAL RAJA BAKKARA</t>
  </si>
  <si>
    <t>SALSABILA TRISKA AILSA</t>
  </si>
  <si>
    <t>SILVANIA RISANTI KHAIRUNNISA</t>
  </si>
  <si>
    <t>SOFI CAHYANING PERTIWI</t>
  </si>
  <si>
    <t>WIDYA SABTA PITALOKA SETYA KARTIKA PALUPI</t>
  </si>
  <si>
    <t>YOUMA NOOR RACHMA</t>
  </si>
  <si>
    <t>Kelas X-MIPA 3</t>
  </si>
  <si>
    <t>ADELIA YUNI ANTIKA</t>
  </si>
  <si>
    <t>ADITYA ANUGERAH PRATAMA PUTRA</t>
  </si>
  <si>
    <t>AHMAD IQBAL MARHAENDARNOTO N.M</t>
  </si>
  <si>
    <t>AKBAR YUDA FEBRIYANTO</t>
  </si>
  <si>
    <t>ALIFIA FEBRIANA PUTRI</t>
  </si>
  <si>
    <t>ANDIEN DIAN PARAMASTRI</t>
  </si>
  <si>
    <t>ANINDYA RISTA AMESTI</t>
  </si>
  <si>
    <t>ARIFANTI RAHMA NARULITA</t>
  </si>
  <si>
    <t>ARSYA KUNKHA YOAN ASTRI SKEVIETZCHA</t>
  </si>
  <si>
    <t>ATHALIA DIANI FEBRYANTI</t>
  </si>
  <si>
    <t>AVRILINO REYHAN ROMERO</t>
  </si>
  <si>
    <t>BAGAS VIERI SURYA PUTRA</t>
  </si>
  <si>
    <t>CALYA SEKAR GAYATRI</t>
  </si>
  <si>
    <t>CLARA SYIFA ANDREA</t>
  </si>
  <si>
    <t>DINASTIALAMAL YUSRON</t>
  </si>
  <si>
    <t>FARA ASTIA</t>
  </si>
  <si>
    <t>FARAH ANDIRA DEYANANTA PUTRI</t>
  </si>
  <si>
    <t>FARHANUSA ADITYA DHARMA SAPUTRA</t>
  </si>
  <si>
    <t>FIDIA SAFA RAMADHANI</t>
  </si>
  <si>
    <t>GALANG MAULANA ARIASHANDY</t>
  </si>
  <si>
    <t>HAFIDZ `ALAHUDIN</t>
  </si>
  <si>
    <t>MARETA DWI PRASASTI</t>
  </si>
  <si>
    <t>NILA RIZKA KAUTSAR</t>
  </si>
  <si>
    <t>NURFIAN DWI NOVIANI</t>
  </si>
  <si>
    <t>NURLITA HIDAYAH</t>
  </si>
  <si>
    <t>OKTALINA PUTRI SANDIANI</t>
  </si>
  <si>
    <t>PRAMADITYA PUTRA KOMALA DEWA</t>
  </si>
  <si>
    <t>PRIMADINDA WAHYU ARZETY</t>
  </si>
  <si>
    <t>RAFI DANY RASYAD</t>
  </si>
  <si>
    <t>RIFKY REZA ANDYKA</t>
  </si>
  <si>
    <t>RIO SETYAWAN</t>
  </si>
  <si>
    <t>RIZKI ZULFIKAR</t>
  </si>
  <si>
    <t>SITA ANINDYA LARASATI</t>
  </si>
  <si>
    <t>TARISHA PUTRI WIDIANINGSIH</t>
  </si>
  <si>
    <t>VANNIA ARDELIA AMANDA</t>
  </si>
  <si>
    <t>YOLA DIVA RAHMAISCHA</t>
  </si>
  <si>
    <t>Memiliki kemampuan menganalisis isi, struktur teks negosiasi, menganalisis aspek makna kebahasaan dalam teks biografi, analisis isi debat, dan mengidentifikasi isi puisi.</t>
  </si>
  <si>
    <t>Terampil mengonstruksi teks negosiasi dengan memerhatikan isi, struktur, dan kebahasaan, tetapi perlu peningkatan dalam menyampaikan pengajuan, penawaran, persetujuan, dan penutup dalam teks negosiasi.</t>
  </si>
  <si>
    <t>Terampil mengonstruksi permasalahan atau isu, sudut pandang, argumen beberapa pihak, dan simpulan dari debat secara lisan untuk menunjukkan esensi dari debat, tetapi perlu peningkatan mengembangkan permasalahan atau isu dari berbagai sudut pandang yang dilengkapi argumen dalam debat.</t>
  </si>
  <si>
    <t>Terampil menulis puisi dengan memerhatikan unsur pembangunnya</t>
  </si>
  <si>
    <t>Terampil mengungkapkan kembali hal-hal yang dapat diteladani  dari tokoh yang terdapat dalam teks biografi  yang dibaca secara tertulis tetapi perlu peningkatan dalam menyusun teks biografi tokoh.</t>
  </si>
  <si>
    <t>Memiliki kemampuan menganalisis isi, struktur teks negosiasi, namun perlu peningkatan menganalisis aspek makna kebahasaan dalam teks biografi, analisis isi debat dan mengidentifikasi isi puisi.</t>
  </si>
  <si>
    <t>Memiliki kemampuan menganalisis isi, struktur teks negosiasi, menganalisis aspek makna kebahasaan dalam teks biografi, dan analisis isi debat. Namun, perlu peningkatan mengidentifikasi isi puisi.</t>
  </si>
  <si>
    <t>Memiliki kemampuan menganalisis isi, struktur teks negosiasi dan menganalisis aspek makna kebahasaan dalam teks biografi. Namun, perlu peningkatan analisis isi debat dan mengidentifikasi isi puisi</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</si>
</sst>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s>
  <fills count="17">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
      <patternFill patternType="solid">
        <fgColor theme="8" tint="0.59999389629810485"/>
        <bgColor indexed="64"/>
      </patternFill>
    </fill>
  </fills>
  <borders count="11">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2">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6" borderId="2" xfId="0" applyFill="1" applyBorder="1" applyProtection="1">
      <protection locked="0"/>
    </xf>
    <xf numFmtId="0" fontId="0" fillId="2" borderId="0" xfId="0" applyFill="1" applyProtection="1">
      <protection locked="0"/>
    </xf>
    <xf numFmtId="0" fontId="0" fillId="2" borderId="2" xfId="0" applyFill="1" applyBorder="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0" fillId="16" borderId="10" xfId="0" applyFill="1" applyBorder="1" applyAlignment="1" applyProtection="1">
      <alignment horizontal="right"/>
      <protection locked="0"/>
    </xf>
    <xf numFmtId="0" fontId="0" fillId="0" borderId="10" xfId="0" applyBorder="1" applyAlignment="1" applyProtection="1">
      <alignment horizontal="right"/>
      <protection locked="0"/>
    </xf>
    <xf numFmtId="0" fontId="0" fillId="15" borderId="2" xfId="0" quotePrefix="1" applyFill="1" applyBorder="1" applyProtection="1">
      <protection locked="0"/>
    </xf>
    <xf numFmtId="0" fontId="0" fillId="2" borderId="2" xfId="0" applyFill="1" applyBorder="1" applyAlignment="1">
      <alignment horizontal="center"/>
    </xf>
    <xf numFmtId="0" fontId="0" fillId="6" borderId="2" xfId="0" applyFill="1" applyBorder="1" applyAlignment="1">
      <alignment horizontal="center" vertical="center"/>
    </xf>
    <xf numFmtId="0" fontId="0" fillId="2" borderId="2" xfId="0" applyFill="1" applyBorder="1" applyAlignment="1" applyProtection="1">
      <alignment horizontal="center"/>
      <protection locked="0"/>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2" fillId="7" borderId="2" xfId="0" applyFont="1" applyFill="1" applyBorder="1" applyAlignment="1">
      <alignment horizontal="center"/>
    </xf>
    <xf numFmtId="0" fontId="0" fillId="3" borderId="2" xfId="0" applyFill="1" applyBorder="1" applyAlignment="1">
      <alignment horizont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cellXfs>
  <cellStyles count="1">
    <cellStyle name="Normal" xfId="0" builtinId="0"/>
  </cellStyles>
  <dxfs count="492">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zoomScale="70" zoomScaleNormal="70" workbookViewId="0">
      <pane xSplit="3" ySplit="10" topLeftCell="E11" activePane="bottomRight" state="frozen"/>
      <selection pane="topRight"/>
      <selection pane="bottomLeft"/>
      <selection pane="bottomRight" activeCell="W1" sqref="W1"/>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473</v>
      </c>
      <c r="B1" s="20"/>
      <c r="C1" s="54" t="s">
        <v>0</v>
      </c>
      <c r="D1" s="54"/>
      <c r="E1" s="54"/>
      <c r="F1" s="54"/>
      <c r="G1" s="54"/>
      <c r="H1" s="54"/>
      <c r="I1" s="54"/>
      <c r="J1" s="54"/>
      <c r="K1" s="54"/>
      <c r="L1" s="54"/>
      <c r="M1" s="54"/>
      <c r="N1" s="54"/>
      <c r="O1" s="54"/>
      <c r="P1" s="54"/>
      <c r="Q1" s="54"/>
      <c r="R1" s="54"/>
      <c r="S1" s="54"/>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473</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1">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114</v>
      </c>
      <c r="C7" s="18"/>
      <c r="D7" s="18"/>
      <c r="E7" s="55" t="s">
        <v>13</v>
      </c>
      <c r="F7" s="55"/>
      <c r="G7" s="55"/>
      <c r="H7" s="55"/>
      <c r="I7" s="55"/>
      <c r="J7" s="55"/>
      <c r="K7" s="55"/>
      <c r="L7" s="55"/>
      <c r="M7" s="55"/>
      <c r="N7" s="55"/>
      <c r="O7" s="55"/>
      <c r="P7" s="55"/>
      <c r="Q7" s="55"/>
      <c r="R7" s="55"/>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2" t="s">
        <v>14</v>
      </c>
      <c r="B8" s="53" t="s">
        <v>15</v>
      </c>
      <c r="C8" s="52" t="s">
        <v>16</v>
      </c>
      <c r="D8" s="18"/>
      <c r="E8" s="63" t="s">
        <v>17</v>
      </c>
      <c r="F8" s="64"/>
      <c r="G8" s="64"/>
      <c r="H8" s="64"/>
      <c r="I8" s="64"/>
      <c r="J8" s="65"/>
      <c r="K8" s="60" t="s">
        <v>18</v>
      </c>
      <c r="L8" s="61"/>
      <c r="M8" s="61"/>
      <c r="N8" s="61"/>
      <c r="O8" s="61"/>
      <c r="P8" s="62"/>
      <c r="Q8" s="79" t="s">
        <v>19</v>
      </c>
      <c r="R8" s="79"/>
      <c r="S8" s="18"/>
      <c r="T8" s="78" t="s">
        <v>20</v>
      </c>
      <c r="U8" s="78"/>
      <c r="V8" s="78"/>
      <c r="W8" s="78"/>
      <c r="X8" s="78"/>
      <c r="Y8" s="78"/>
      <c r="Z8" s="78"/>
      <c r="AA8" s="78"/>
      <c r="AB8" s="78"/>
      <c r="AC8" s="78"/>
      <c r="AD8" s="78"/>
      <c r="AE8" s="34"/>
      <c r="AF8" s="73" t="s">
        <v>21</v>
      </c>
      <c r="AG8" s="73"/>
      <c r="AH8" s="73"/>
      <c r="AI8" s="73"/>
      <c r="AJ8" s="73"/>
      <c r="AK8" s="73"/>
      <c r="AL8" s="73"/>
      <c r="AM8" s="73"/>
      <c r="AN8" s="73"/>
      <c r="AO8" s="73"/>
      <c r="AP8" s="34"/>
      <c r="AQ8" s="75" t="s">
        <v>19</v>
      </c>
      <c r="AR8" s="75"/>
      <c r="AS8" s="75"/>
      <c r="AT8" s="75"/>
      <c r="AU8" s="75"/>
      <c r="AV8" s="75"/>
      <c r="AW8" s="75"/>
      <c r="AX8" s="75"/>
      <c r="AY8" s="75"/>
      <c r="AZ8" s="75"/>
      <c r="BA8" s="76"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2"/>
      <c r="B9" s="53"/>
      <c r="C9" s="52"/>
      <c r="D9" s="18"/>
      <c r="E9" s="78" t="s">
        <v>23</v>
      </c>
      <c r="F9" s="78"/>
      <c r="G9" s="66" t="s">
        <v>24</v>
      </c>
      <c r="H9" s="67"/>
      <c r="I9" s="67"/>
      <c r="J9" s="68"/>
      <c r="K9" s="56" t="s">
        <v>23</v>
      </c>
      <c r="L9" s="57"/>
      <c r="M9" s="69" t="s">
        <v>24</v>
      </c>
      <c r="N9" s="70"/>
      <c r="O9" s="70"/>
      <c r="P9" s="71"/>
      <c r="Q9" s="58" t="s">
        <v>23</v>
      </c>
      <c r="R9" s="58" t="s">
        <v>24</v>
      </c>
      <c r="S9" s="18"/>
      <c r="T9" s="80" t="s">
        <v>25</v>
      </c>
      <c r="U9" s="80" t="s">
        <v>26</v>
      </c>
      <c r="V9" s="80" t="s">
        <v>27</v>
      </c>
      <c r="W9" s="80" t="s">
        <v>28</v>
      </c>
      <c r="X9" s="80" t="s">
        <v>29</v>
      </c>
      <c r="Y9" s="80" t="s">
        <v>30</v>
      </c>
      <c r="Z9" s="80" t="s">
        <v>31</v>
      </c>
      <c r="AA9" s="80" t="s">
        <v>32</v>
      </c>
      <c r="AB9" s="80" t="s">
        <v>33</v>
      </c>
      <c r="AC9" s="80" t="s">
        <v>34</v>
      </c>
      <c r="AD9" s="77" t="s">
        <v>35</v>
      </c>
      <c r="AE9" s="34"/>
      <c r="AF9" s="48" t="s">
        <v>36</v>
      </c>
      <c r="AG9" s="48" t="s">
        <v>37</v>
      </c>
      <c r="AH9" s="48" t="s">
        <v>38</v>
      </c>
      <c r="AI9" s="48" t="s">
        <v>39</v>
      </c>
      <c r="AJ9" s="48" t="s">
        <v>40</v>
      </c>
      <c r="AK9" s="48" t="s">
        <v>41</v>
      </c>
      <c r="AL9" s="48" t="s">
        <v>42</v>
      </c>
      <c r="AM9" s="48" t="s">
        <v>43</v>
      </c>
      <c r="AN9" s="48" t="s">
        <v>44</v>
      </c>
      <c r="AO9" s="48" t="s">
        <v>45</v>
      </c>
      <c r="AP9" s="34"/>
      <c r="AQ9" s="74" t="s">
        <v>46</v>
      </c>
      <c r="AR9" s="74"/>
      <c r="AS9" s="74" t="s">
        <v>47</v>
      </c>
      <c r="AT9" s="74"/>
      <c r="AU9" s="74" t="s">
        <v>48</v>
      </c>
      <c r="AV9" s="74"/>
      <c r="AW9" s="74"/>
      <c r="AX9" s="74" t="s">
        <v>49</v>
      </c>
      <c r="AY9" s="74"/>
      <c r="AZ9" s="74"/>
      <c r="BA9" s="76"/>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2"/>
      <c r="B10" s="53"/>
      <c r="C10" s="52"/>
      <c r="D10" s="18"/>
      <c r="E10" s="27" t="s">
        <v>50</v>
      </c>
      <c r="F10" s="27" t="s">
        <v>51</v>
      </c>
      <c r="G10" s="27" t="s">
        <v>50</v>
      </c>
      <c r="H10" s="27" t="s">
        <v>51</v>
      </c>
      <c r="I10" s="29" t="s">
        <v>52</v>
      </c>
      <c r="J10" s="27" t="s">
        <v>53</v>
      </c>
      <c r="K10" s="31" t="s">
        <v>50</v>
      </c>
      <c r="L10" s="31" t="s">
        <v>51</v>
      </c>
      <c r="M10" s="31" t="s">
        <v>50</v>
      </c>
      <c r="N10" s="31" t="s">
        <v>51</v>
      </c>
      <c r="O10" s="29" t="s">
        <v>52</v>
      </c>
      <c r="P10" s="31" t="s">
        <v>53</v>
      </c>
      <c r="Q10" s="59"/>
      <c r="R10" s="59"/>
      <c r="S10" s="18"/>
      <c r="T10" s="81"/>
      <c r="U10" s="81"/>
      <c r="V10" s="81"/>
      <c r="W10" s="81"/>
      <c r="X10" s="81"/>
      <c r="Y10" s="81"/>
      <c r="Z10" s="81"/>
      <c r="AA10" s="81"/>
      <c r="AB10" s="81"/>
      <c r="AC10" s="81"/>
      <c r="AD10" s="77"/>
      <c r="AE10" s="34"/>
      <c r="AF10" s="49"/>
      <c r="AG10" s="49"/>
      <c r="AH10" s="49"/>
      <c r="AI10" s="49"/>
      <c r="AJ10" s="49"/>
      <c r="AK10" s="49"/>
      <c r="AL10" s="49"/>
      <c r="AM10" s="49"/>
      <c r="AN10" s="49"/>
      <c r="AO10" s="49"/>
      <c r="AP10" s="34"/>
      <c r="AQ10" s="35" t="s">
        <v>54</v>
      </c>
      <c r="AR10" s="35" t="s">
        <v>24</v>
      </c>
      <c r="AS10" s="35" t="s">
        <v>54</v>
      </c>
      <c r="AT10" s="35" t="s">
        <v>24</v>
      </c>
      <c r="AU10" s="35">
        <v>1</v>
      </c>
      <c r="AV10" s="35">
        <v>2</v>
      </c>
      <c r="AW10" s="35">
        <v>3</v>
      </c>
      <c r="AX10" s="35">
        <v>1</v>
      </c>
      <c r="AY10" s="35">
        <v>2</v>
      </c>
      <c r="AZ10" s="35">
        <v>3</v>
      </c>
      <c r="BA10" s="76"/>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63330</v>
      </c>
      <c r="C11" s="19" t="s">
        <v>55</v>
      </c>
      <c r="D11" s="18"/>
      <c r="E11" s="36">
        <f t="shared" ref="E11:E50" si="0">IF((COUNTA(T11:AC11)&gt;0),(ROUND((AVERAGE(T11:AC11)),0)),"")</f>
        <v>85</v>
      </c>
      <c r="F11" s="28" t="str">
        <f t="shared" ref="F11:F50" si="1">IF(AND(ISNUMBER(E11),E11&gt;=1),IF(E11&lt;=$FD$13,$FE$13,IF(E11&lt;=$FD$14,$FE$14,IF(E11&lt;=$FD$15,$FE$15,IF(E11&lt;=$FD$16,$FE$16,)))), "")</f>
        <v>A</v>
      </c>
      <c r="G11" s="28">
        <f>IF((COUNTA(T11:AC11)&gt;0),(ROUND((AVERAGE(T11:AD11)),0)),"")</f>
        <v>85</v>
      </c>
      <c r="H11" s="28" t="str">
        <f t="shared" ref="H11:H50" si="2">IF(AND(ISNUMBER(G11),G11&gt;=1),IF(G11&lt;=$FD$13,$FE$13,IF(G11&lt;=$FD$14,$FE$14,IF(G11&lt;=$FD$15,$FE$15,IF(G11&lt;=$FD$16,$FE$16,)))), "")</f>
        <v>A</v>
      </c>
      <c r="I11" s="38">
        <v>4</v>
      </c>
      <c r="J11" s="28" t="str">
        <f t="shared" ref="J11:J50" si="3">IF(I11=$FG$13,$FH$13,IF(I11=$FG$15,$FH$15,IF(I11=$FG$17,$FH$17,IF(I11=$FG$19,$FH$19,IF(I11=$FG$21,$FH$21,IF(I11=$FG$23,$FH$23,IF(I11=$FG$25,$FH$25,IF(I11=$FG$27,$FH$27,IF(I11=$FG$29,$FH$29,IF(I11=$FG$31,$FH$31,""))))))))))</f>
        <v>Memiliki kemampuan menganalisis isi, struktur teks negosiasi, menganalisis aspek makna kebahasaan dalam teks biografi, analisis isi debat, dan mengidentifikasi isi puisi.</v>
      </c>
      <c r="K11" s="36">
        <f t="shared" ref="K11:K50" si="4">IF((COUNTA(AF11:AO11)&gt;0),AVERAGE(AF11:AO11),"")</f>
        <v>84.8</v>
      </c>
      <c r="L11" s="28" t="str">
        <f t="shared" ref="L11:L50" si="5">IF(AND(ISNUMBER(K11),K11&gt;=1), IF(K11&lt;=$FD$27,$FE$27,IF(K11&lt;=$FD$28,$FE$28,IF(K11&lt;=$FD$29,$FE$29,IF(K11&lt;=$FD$30,$FE$30,)))), "")</f>
        <v>A</v>
      </c>
      <c r="M11" s="28">
        <f t="shared" ref="M11:M50" si="6">IF((COUNTA(AF11:AO11)&gt;0),AVERAGE(AF11:AO11),"")</f>
        <v>84.8</v>
      </c>
      <c r="N11" s="28" t="str">
        <f t="shared" ref="N11:N50" si="7">IF(AND(ISNUMBER(M11),M11&gt;=1), IF(M11&lt;=$FD$27,$FE$27,IF(M11&lt;=$FD$28,$FE$28,IF(M11&lt;=$FD$29,$FE$29,IF(M11&lt;=$FD$30,$FE$30,)))), "")</f>
        <v>A</v>
      </c>
      <c r="O11" s="38">
        <v>4</v>
      </c>
      <c r="P11" s="28" t="str">
        <f t="shared" ref="P11:P50" si="8">IF(O11=$FG$13,$FI$13,IF(O11=$FG$15,$FI$15,IF(O11=$FG$17,$FI$17,IF(O11=$FG$19,$FI$19,IF(O11=$FG$21,$FI$21,IF(O11=$FG$23,$FI$23,IF(O11=$FG$25,$FI$25,IF(O11=$FG$27,$FI$27,IF(O11=$FG$29,$FI$29,IF(O11=$FG$31,$FI$31,""))))))))))</f>
        <v>Terampil menulis puisi dengan memerhatikan unsur pembangunnya</v>
      </c>
      <c r="Q11" s="40" t="s">
        <v>8</v>
      </c>
      <c r="R11" s="44" t="s">
        <v>8</v>
      </c>
      <c r="S11" s="18"/>
      <c r="T11" s="1">
        <v>81</v>
      </c>
      <c r="U11" s="1">
        <v>81</v>
      </c>
      <c r="V11" s="1">
        <v>81</v>
      </c>
      <c r="W11" s="42">
        <v>90</v>
      </c>
      <c r="X11" s="42">
        <v>90</v>
      </c>
      <c r="Y11" s="1"/>
      <c r="Z11" s="1"/>
      <c r="AA11" s="1"/>
      <c r="AB11" s="1"/>
      <c r="AC11" s="1"/>
      <c r="AD11" s="1"/>
      <c r="AE11" s="18"/>
      <c r="AF11" s="1">
        <v>80</v>
      </c>
      <c r="AG11" s="1">
        <v>80</v>
      </c>
      <c r="AH11" s="1">
        <v>80</v>
      </c>
      <c r="AI11" s="42">
        <v>92</v>
      </c>
      <c r="AJ11" s="42">
        <v>92</v>
      </c>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51" t="s">
        <v>56</v>
      </c>
      <c r="FD11" s="51"/>
      <c r="FE11" s="51"/>
      <c r="FG11" s="50" t="s">
        <v>57</v>
      </c>
      <c r="FH11" s="50"/>
      <c r="FI11" s="50"/>
    </row>
    <row r="12" spans="1:167" x14ac:dyDescent="0.25">
      <c r="A12" s="19">
        <v>2</v>
      </c>
      <c r="B12" s="19">
        <v>63346</v>
      </c>
      <c r="C12" s="19" t="s">
        <v>58</v>
      </c>
      <c r="D12" s="18"/>
      <c r="E12" s="36">
        <f t="shared" si="0"/>
        <v>85</v>
      </c>
      <c r="F12" s="28" t="str">
        <f t="shared" si="1"/>
        <v>A</v>
      </c>
      <c r="G12" s="28">
        <f>IF((COUNTA(T12:AC12)&gt;0),(ROUND((AVERAGE(T12:AD12)),0)),"")</f>
        <v>85</v>
      </c>
      <c r="H12" s="28" t="str">
        <f t="shared" si="2"/>
        <v>A</v>
      </c>
      <c r="I12" s="38">
        <v>4</v>
      </c>
      <c r="J12" s="28" t="str">
        <f t="shared" si="3"/>
        <v>Memiliki kemampuan menganalisis isi, struktur teks negosiasi, menganalisis aspek makna kebahasaan dalam teks biografi, analisis isi debat, dan mengidentifikasi isi puisi.</v>
      </c>
      <c r="K12" s="36">
        <f t="shared" si="4"/>
        <v>84.6</v>
      </c>
      <c r="L12" s="28" t="str">
        <f t="shared" si="5"/>
        <v>A</v>
      </c>
      <c r="M12" s="28">
        <f t="shared" si="6"/>
        <v>84.6</v>
      </c>
      <c r="N12" s="28" t="str">
        <f t="shared" si="7"/>
        <v>A</v>
      </c>
      <c r="O12" s="38">
        <v>4</v>
      </c>
      <c r="P12" s="28" t="str">
        <f t="shared" si="8"/>
        <v>Terampil menulis puisi dengan memerhatikan unsur pembangunnya</v>
      </c>
      <c r="Q12" s="40" t="s">
        <v>8</v>
      </c>
      <c r="R12" s="44" t="s">
        <v>8</v>
      </c>
      <c r="S12" s="18"/>
      <c r="T12" s="1">
        <v>76</v>
      </c>
      <c r="U12" s="1">
        <v>76</v>
      </c>
      <c r="V12" s="1">
        <v>76</v>
      </c>
      <c r="W12" s="42">
        <v>98</v>
      </c>
      <c r="X12" s="42">
        <v>98</v>
      </c>
      <c r="Y12" s="1"/>
      <c r="Z12" s="1"/>
      <c r="AA12" s="1"/>
      <c r="AB12" s="1"/>
      <c r="AC12" s="1"/>
      <c r="AD12" s="1"/>
      <c r="AE12" s="18"/>
      <c r="AF12" s="1">
        <v>81</v>
      </c>
      <c r="AG12" s="1">
        <v>81</v>
      </c>
      <c r="AH12" s="1">
        <v>81</v>
      </c>
      <c r="AI12" s="42">
        <v>90</v>
      </c>
      <c r="AJ12" s="42">
        <v>90</v>
      </c>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63362</v>
      </c>
      <c r="C13" s="19" t="s">
        <v>67</v>
      </c>
      <c r="D13" s="18"/>
      <c r="E13" s="36">
        <f t="shared" si="0"/>
        <v>85</v>
      </c>
      <c r="F13" s="28" t="str">
        <f t="shared" si="1"/>
        <v>A</v>
      </c>
      <c r="G13" s="28">
        <f>IF((COUNTA(T12:AC12)&gt;0),(ROUND((AVERAGE(T13:AD13)),0)),"")</f>
        <v>85</v>
      </c>
      <c r="H13" s="28" t="str">
        <f t="shared" si="2"/>
        <v>A</v>
      </c>
      <c r="I13" s="38">
        <v>4</v>
      </c>
      <c r="J13" s="28" t="str">
        <f t="shared" si="3"/>
        <v>Memiliki kemampuan menganalisis isi, struktur teks negosiasi, menganalisis aspek makna kebahasaan dalam teks biografi, analisis isi debat, dan mengidentifikasi isi puisi.</v>
      </c>
      <c r="K13" s="36">
        <f t="shared" si="4"/>
        <v>84.6</v>
      </c>
      <c r="L13" s="28" t="str">
        <f t="shared" si="5"/>
        <v>A</v>
      </c>
      <c r="M13" s="28">
        <f t="shared" si="6"/>
        <v>84.6</v>
      </c>
      <c r="N13" s="28" t="str">
        <f t="shared" si="7"/>
        <v>A</v>
      </c>
      <c r="O13" s="38">
        <v>4</v>
      </c>
      <c r="P13" s="28" t="str">
        <f t="shared" si="8"/>
        <v>Terampil menulis puisi dengan memerhatikan unsur pembangunnya</v>
      </c>
      <c r="Q13" s="40" t="s">
        <v>8</v>
      </c>
      <c r="R13" s="44" t="s">
        <v>8</v>
      </c>
      <c r="S13" s="18"/>
      <c r="T13" s="1">
        <v>84</v>
      </c>
      <c r="U13" s="1">
        <v>84</v>
      </c>
      <c r="V13" s="1">
        <v>84</v>
      </c>
      <c r="W13" s="43">
        <v>87</v>
      </c>
      <c r="X13" s="43">
        <v>87</v>
      </c>
      <c r="Y13" s="1"/>
      <c r="Z13" s="1"/>
      <c r="AA13" s="1"/>
      <c r="AB13" s="1"/>
      <c r="AC13" s="1"/>
      <c r="AD13" s="1"/>
      <c r="AE13" s="18"/>
      <c r="AF13" s="1">
        <v>83</v>
      </c>
      <c r="AG13" s="1">
        <v>83</v>
      </c>
      <c r="AH13" s="1">
        <v>83</v>
      </c>
      <c r="AI13" s="43">
        <v>87</v>
      </c>
      <c r="AJ13" s="43">
        <v>87</v>
      </c>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6">
        <v>1</v>
      </c>
      <c r="FH13" s="47" t="s">
        <v>194</v>
      </c>
      <c r="FI13" s="47" t="s">
        <v>190</v>
      </c>
      <c r="FJ13" s="45">
        <v>16981</v>
      </c>
      <c r="FK13" s="45">
        <v>16991</v>
      </c>
    </row>
    <row r="14" spans="1:167" x14ac:dyDescent="0.25">
      <c r="A14" s="19">
        <v>4</v>
      </c>
      <c r="B14" s="19">
        <v>63378</v>
      </c>
      <c r="C14" s="19" t="s">
        <v>68</v>
      </c>
      <c r="D14" s="18"/>
      <c r="E14" s="36">
        <f t="shared" si="0"/>
        <v>85</v>
      </c>
      <c r="F14" s="28" t="str">
        <f t="shared" si="1"/>
        <v>A</v>
      </c>
      <c r="G14" s="28">
        <f>IF((COUNTA(T12:AC12)&gt;0),(ROUND((AVERAGE(T14:AD14)),0)),"")</f>
        <v>85</v>
      </c>
      <c r="H14" s="28" t="str">
        <f t="shared" si="2"/>
        <v>A</v>
      </c>
      <c r="I14" s="38">
        <v>4</v>
      </c>
      <c r="J14" s="28" t="str">
        <f t="shared" si="3"/>
        <v>Memiliki kemampuan menganalisis isi, struktur teks negosiasi, menganalisis aspek makna kebahasaan dalam teks biografi, analisis isi debat, dan mengidentifikasi isi puisi.</v>
      </c>
      <c r="K14" s="36">
        <f t="shared" si="4"/>
        <v>85.2</v>
      </c>
      <c r="L14" s="28" t="str">
        <f t="shared" si="5"/>
        <v>A</v>
      </c>
      <c r="M14" s="28">
        <f t="shared" si="6"/>
        <v>85.2</v>
      </c>
      <c r="N14" s="28" t="str">
        <f t="shared" si="7"/>
        <v>A</v>
      </c>
      <c r="O14" s="38">
        <v>4</v>
      </c>
      <c r="P14" s="28" t="str">
        <f t="shared" si="8"/>
        <v>Terampil menulis puisi dengan memerhatikan unsur pembangunnya</v>
      </c>
      <c r="Q14" s="40" t="s">
        <v>8</v>
      </c>
      <c r="R14" s="44" t="s">
        <v>8</v>
      </c>
      <c r="S14" s="18"/>
      <c r="T14" s="1">
        <v>82</v>
      </c>
      <c r="U14" s="1">
        <v>82</v>
      </c>
      <c r="V14" s="1">
        <v>82</v>
      </c>
      <c r="W14" s="42">
        <v>90</v>
      </c>
      <c r="X14" s="42">
        <v>90</v>
      </c>
      <c r="Y14" s="1"/>
      <c r="Z14" s="1"/>
      <c r="AA14" s="1"/>
      <c r="AB14" s="1"/>
      <c r="AC14" s="1"/>
      <c r="AD14" s="1"/>
      <c r="AE14" s="18"/>
      <c r="AF14" s="1">
        <v>82</v>
      </c>
      <c r="AG14" s="1">
        <v>82</v>
      </c>
      <c r="AH14" s="1">
        <v>82</v>
      </c>
      <c r="AI14" s="42">
        <v>90</v>
      </c>
      <c r="AJ14" s="42">
        <v>90</v>
      </c>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6"/>
      <c r="FH14" s="47"/>
      <c r="FI14" s="47"/>
      <c r="FJ14" s="45"/>
      <c r="FK14" s="45"/>
    </row>
    <row r="15" spans="1:167" x14ac:dyDescent="0.25">
      <c r="A15" s="19">
        <v>5</v>
      </c>
      <c r="B15" s="19">
        <v>63394</v>
      </c>
      <c r="C15" s="19" t="s">
        <v>69</v>
      </c>
      <c r="D15" s="18"/>
      <c r="E15" s="36">
        <f t="shared" si="0"/>
        <v>85</v>
      </c>
      <c r="F15" s="28" t="str">
        <f t="shared" si="1"/>
        <v>A</v>
      </c>
      <c r="G15" s="28">
        <f>IF((COUNTA(T12:AC12)&gt;0),(ROUND((AVERAGE(T15:AD15)),0)),"")</f>
        <v>85</v>
      </c>
      <c r="H15" s="28" t="str">
        <f t="shared" si="2"/>
        <v>A</v>
      </c>
      <c r="I15" s="38">
        <v>4</v>
      </c>
      <c r="J15" s="28" t="str">
        <f t="shared" si="3"/>
        <v>Memiliki kemampuan menganalisis isi, struktur teks negosiasi, menganalisis aspek makna kebahasaan dalam teks biografi, analisis isi debat, dan mengidentifikasi isi puisi.</v>
      </c>
      <c r="K15" s="36">
        <f t="shared" si="4"/>
        <v>85.2</v>
      </c>
      <c r="L15" s="28" t="str">
        <f t="shared" si="5"/>
        <v>A</v>
      </c>
      <c r="M15" s="28">
        <f t="shared" si="6"/>
        <v>85.2</v>
      </c>
      <c r="N15" s="28" t="str">
        <f t="shared" si="7"/>
        <v>A</v>
      </c>
      <c r="O15" s="38">
        <v>4</v>
      </c>
      <c r="P15" s="28" t="str">
        <f t="shared" si="8"/>
        <v>Terampil menulis puisi dengan memerhatikan unsur pembangunnya</v>
      </c>
      <c r="Q15" s="40" t="s">
        <v>8</v>
      </c>
      <c r="R15" s="44" t="s">
        <v>8</v>
      </c>
      <c r="S15" s="18"/>
      <c r="T15" s="1">
        <v>80</v>
      </c>
      <c r="U15" s="1">
        <v>80</v>
      </c>
      <c r="V15" s="1">
        <v>80</v>
      </c>
      <c r="W15" s="42">
        <v>92</v>
      </c>
      <c r="X15" s="42">
        <v>92</v>
      </c>
      <c r="Y15" s="1"/>
      <c r="Z15" s="1"/>
      <c r="AA15" s="1"/>
      <c r="AB15" s="1"/>
      <c r="AC15" s="1"/>
      <c r="AD15" s="1"/>
      <c r="AE15" s="18"/>
      <c r="AF15" s="1">
        <v>82</v>
      </c>
      <c r="AG15" s="1">
        <v>82</v>
      </c>
      <c r="AH15" s="1">
        <v>82</v>
      </c>
      <c r="AI15" s="42">
        <v>90</v>
      </c>
      <c r="AJ15" s="42">
        <v>90</v>
      </c>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6">
        <v>2</v>
      </c>
      <c r="FH15" s="47" t="s">
        <v>196</v>
      </c>
      <c r="FI15" s="47" t="s">
        <v>193</v>
      </c>
      <c r="FJ15" s="45">
        <v>16982</v>
      </c>
      <c r="FK15" s="45">
        <v>16992</v>
      </c>
    </row>
    <row r="16" spans="1:167" x14ac:dyDescent="0.25">
      <c r="A16" s="19">
        <v>6</v>
      </c>
      <c r="B16" s="19">
        <v>63410</v>
      </c>
      <c r="C16" s="19" t="s">
        <v>70</v>
      </c>
      <c r="D16" s="18"/>
      <c r="E16" s="36">
        <f t="shared" si="0"/>
        <v>81</v>
      </c>
      <c r="F16" s="28" t="str">
        <f t="shared" si="1"/>
        <v>B</v>
      </c>
      <c r="G16" s="28">
        <f>IF((COUNTA(T12:AC12)&gt;0),(ROUND((AVERAGE(T16:AD16)),0)),"")</f>
        <v>81</v>
      </c>
      <c r="H16" s="28" t="str">
        <f t="shared" si="2"/>
        <v>B</v>
      </c>
      <c r="I16" s="38">
        <v>4</v>
      </c>
      <c r="J16" s="28" t="str">
        <f t="shared" si="3"/>
        <v>Memiliki kemampuan menganalisis isi, struktur teks negosiasi, menganalisis aspek makna kebahasaan dalam teks biografi, analisis isi debat, dan mengidentifikasi isi puisi.</v>
      </c>
      <c r="K16" s="36">
        <f t="shared" si="4"/>
        <v>80.8</v>
      </c>
      <c r="L16" s="28" t="str">
        <f t="shared" si="5"/>
        <v>B</v>
      </c>
      <c r="M16" s="28">
        <f t="shared" si="6"/>
        <v>80.8</v>
      </c>
      <c r="N16" s="28" t="str">
        <f t="shared" si="7"/>
        <v>B</v>
      </c>
      <c r="O16" s="38">
        <v>3</v>
      </c>
      <c r="P16"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6" s="40" t="s">
        <v>8</v>
      </c>
      <c r="R16" s="44" t="s">
        <v>8</v>
      </c>
      <c r="S16" s="18"/>
      <c r="T16" s="1">
        <v>78</v>
      </c>
      <c r="U16" s="1">
        <v>78</v>
      </c>
      <c r="V16" s="1">
        <v>78</v>
      </c>
      <c r="W16" s="43">
        <v>85</v>
      </c>
      <c r="X16" s="43">
        <v>85</v>
      </c>
      <c r="Y16" s="1"/>
      <c r="Z16" s="1"/>
      <c r="AA16" s="1"/>
      <c r="AB16" s="1"/>
      <c r="AC16" s="1"/>
      <c r="AD16" s="1"/>
      <c r="AE16" s="18"/>
      <c r="AF16" s="1">
        <v>78</v>
      </c>
      <c r="AG16" s="1">
        <v>78</v>
      </c>
      <c r="AH16" s="1">
        <v>78</v>
      </c>
      <c r="AI16" s="43">
        <v>85</v>
      </c>
      <c r="AJ16" s="43">
        <v>85</v>
      </c>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6"/>
      <c r="FH16" s="47"/>
      <c r="FI16" s="47"/>
      <c r="FJ16" s="45"/>
      <c r="FK16" s="45"/>
    </row>
    <row r="17" spans="1:167" x14ac:dyDescent="0.25">
      <c r="A17" s="19">
        <v>7</v>
      </c>
      <c r="B17" s="19">
        <v>63426</v>
      </c>
      <c r="C17" s="19" t="s">
        <v>71</v>
      </c>
      <c r="D17" s="18"/>
      <c r="E17" s="36">
        <f t="shared" si="0"/>
        <v>80</v>
      </c>
      <c r="F17" s="28" t="str">
        <f t="shared" si="1"/>
        <v>B</v>
      </c>
      <c r="G17" s="28">
        <f>IF((COUNTA(T12:AC12)&gt;0),(ROUND((AVERAGE(T17:AD17)),0)),"")</f>
        <v>80</v>
      </c>
      <c r="H17" s="28" t="str">
        <f t="shared" si="2"/>
        <v>B</v>
      </c>
      <c r="I17" s="38">
        <v>3</v>
      </c>
      <c r="J17" s="28" t="str">
        <f t="shared" si="3"/>
        <v>Memiliki kemampuan menganalisis isi, struktur teks negosiasi, menganalisis aspek makna kebahasaan dalam teks biografi, dan analisis isi debat. Namun, perlu peningkatan mengidentifikasi isi puisi.</v>
      </c>
      <c r="K17" s="36">
        <f t="shared" si="4"/>
        <v>81.2</v>
      </c>
      <c r="L17" s="28" t="str">
        <f t="shared" si="5"/>
        <v>B</v>
      </c>
      <c r="M17" s="28">
        <f t="shared" si="6"/>
        <v>81.2</v>
      </c>
      <c r="N17" s="28" t="str">
        <f t="shared" si="7"/>
        <v>B</v>
      </c>
      <c r="O17" s="38">
        <v>4</v>
      </c>
      <c r="P17" s="28" t="str">
        <f t="shared" si="8"/>
        <v>Terampil menulis puisi dengan memerhatikan unsur pembangunnya</v>
      </c>
      <c r="Q17" s="40" t="s">
        <v>8</v>
      </c>
      <c r="R17" s="44" t="s">
        <v>8</v>
      </c>
      <c r="S17" s="18"/>
      <c r="T17" s="1">
        <v>78</v>
      </c>
      <c r="U17" s="1">
        <v>78</v>
      </c>
      <c r="V17" s="1">
        <v>78</v>
      </c>
      <c r="W17" s="43">
        <v>83</v>
      </c>
      <c r="X17" s="43">
        <v>83</v>
      </c>
      <c r="Y17" s="1"/>
      <c r="Z17" s="1"/>
      <c r="AA17" s="1"/>
      <c r="AB17" s="1"/>
      <c r="AC17" s="1"/>
      <c r="AD17" s="1"/>
      <c r="AE17" s="18"/>
      <c r="AF17" s="1">
        <v>82</v>
      </c>
      <c r="AG17" s="1">
        <v>82</v>
      </c>
      <c r="AH17" s="1">
        <v>82</v>
      </c>
      <c r="AI17" s="43">
        <v>80</v>
      </c>
      <c r="AJ17" s="43">
        <v>80</v>
      </c>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6">
        <v>3</v>
      </c>
      <c r="FH17" s="47" t="s">
        <v>195</v>
      </c>
      <c r="FI17" s="47" t="s">
        <v>191</v>
      </c>
      <c r="FJ17" s="45">
        <v>16983</v>
      </c>
      <c r="FK17" s="45">
        <v>16993</v>
      </c>
    </row>
    <row r="18" spans="1:167" x14ac:dyDescent="0.25">
      <c r="A18" s="19">
        <v>8</v>
      </c>
      <c r="B18" s="19">
        <v>63442</v>
      </c>
      <c r="C18" s="19" t="s">
        <v>72</v>
      </c>
      <c r="D18" s="18"/>
      <c r="E18" s="36">
        <f t="shared" si="0"/>
        <v>83</v>
      </c>
      <c r="F18" s="28" t="str">
        <f t="shared" si="1"/>
        <v>B</v>
      </c>
      <c r="G18" s="28">
        <f>IF((COUNTA(T12:AC12)&gt;0),(ROUND((AVERAGE(T18:AD18)),0)),"")</f>
        <v>83</v>
      </c>
      <c r="H18" s="28" t="str">
        <f t="shared" si="2"/>
        <v>B</v>
      </c>
      <c r="I18" s="38">
        <v>3</v>
      </c>
      <c r="J18" s="28" t="str">
        <f t="shared" si="3"/>
        <v>Memiliki kemampuan menganalisis isi, struktur teks negosiasi, menganalisis aspek makna kebahasaan dalam teks biografi, dan analisis isi debat. Namun, perlu peningkatan mengidentifikasi isi puisi.</v>
      </c>
      <c r="K18" s="36">
        <f t="shared" si="4"/>
        <v>78.8</v>
      </c>
      <c r="L18" s="28" t="str">
        <f t="shared" si="5"/>
        <v>B</v>
      </c>
      <c r="M18" s="28">
        <f t="shared" si="6"/>
        <v>78.8</v>
      </c>
      <c r="N18" s="28" t="str">
        <f t="shared" si="7"/>
        <v>B</v>
      </c>
      <c r="O18" s="38">
        <v>3</v>
      </c>
      <c r="P18"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8" s="40" t="s">
        <v>8</v>
      </c>
      <c r="R18" s="44" t="s">
        <v>8</v>
      </c>
      <c r="S18" s="18"/>
      <c r="T18" s="1">
        <v>76</v>
      </c>
      <c r="U18" s="1">
        <v>76</v>
      </c>
      <c r="V18" s="1">
        <v>76</v>
      </c>
      <c r="W18" s="43">
        <v>93</v>
      </c>
      <c r="X18" s="43">
        <v>94</v>
      </c>
      <c r="Y18" s="1"/>
      <c r="Z18" s="1"/>
      <c r="AA18" s="1"/>
      <c r="AB18" s="1"/>
      <c r="AC18" s="1"/>
      <c r="AD18" s="1"/>
      <c r="AE18" s="18"/>
      <c r="AF18" s="1">
        <v>78</v>
      </c>
      <c r="AG18" s="1">
        <v>78</v>
      </c>
      <c r="AH18" s="1">
        <v>78</v>
      </c>
      <c r="AI18" s="43">
        <v>80</v>
      </c>
      <c r="AJ18" s="43">
        <v>80</v>
      </c>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6"/>
      <c r="FH18" s="47"/>
      <c r="FI18" s="47"/>
      <c r="FJ18" s="45"/>
      <c r="FK18" s="45"/>
    </row>
    <row r="19" spans="1:167" x14ac:dyDescent="0.25">
      <c r="A19" s="19">
        <v>9</v>
      </c>
      <c r="B19" s="19">
        <v>63458</v>
      </c>
      <c r="C19" s="19" t="s">
        <v>73</v>
      </c>
      <c r="D19" s="18"/>
      <c r="E19" s="36">
        <f t="shared" si="0"/>
        <v>85</v>
      </c>
      <c r="F19" s="28" t="str">
        <f t="shared" si="1"/>
        <v>A</v>
      </c>
      <c r="G19" s="28">
        <f>IF((COUNTA(T12:AC12)&gt;0),(ROUND((AVERAGE(T19:AD19)),0)),"")</f>
        <v>85</v>
      </c>
      <c r="H19" s="28" t="str">
        <f t="shared" si="2"/>
        <v>A</v>
      </c>
      <c r="I19" s="38">
        <v>4</v>
      </c>
      <c r="J19" s="28" t="str">
        <f t="shared" si="3"/>
        <v>Memiliki kemampuan menganalisis isi, struktur teks negosiasi, menganalisis aspek makna kebahasaan dalam teks biografi, analisis isi debat, dan mengidentifikasi isi puisi.</v>
      </c>
      <c r="K19" s="36">
        <f t="shared" si="4"/>
        <v>82.2</v>
      </c>
      <c r="L19" s="28" t="str">
        <f t="shared" si="5"/>
        <v>B</v>
      </c>
      <c r="M19" s="28">
        <f t="shared" si="6"/>
        <v>82.2</v>
      </c>
      <c r="N19" s="28" t="str">
        <f t="shared" si="7"/>
        <v>B</v>
      </c>
      <c r="O19" s="38">
        <v>4</v>
      </c>
      <c r="P19" s="28" t="str">
        <f t="shared" si="8"/>
        <v>Terampil menulis puisi dengan memerhatikan unsur pembangunnya</v>
      </c>
      <c r="Q19" s="40" t="s">
        <v>8</v>
      </c>
      <c r="R19" s="44" t="s">
        <v>8</v>
      </c>
      <c r="S19" s="18"/>
      <c r="T19" s="1">
        <v>85</v>
      </c>
      <c r="U19" s="1">
        <v>85</v>
      </c>
      <c r="V19" s="1">
        <v>85</v>
      </c>
      <c r="W19" s="43">
        <v>85</v>
      </c>
      <c r="X19" s="43">
        <v>85</v>
      </c>
      <c r="Y19" s="1"/>
      <c r="Z19" s="1"/>
      <c r="AA19" s="1"/>
      <c r="AB19" s="1"/>
      <c r="AC19" s="1"/>
      <c r="AD19" s="1"/>
      <c r="AE19" s="18"/>
      <c r="AF19" s="1">
        <v>83</v>
      </c>
      <c r="AG19" s="1">
        <v>83</v>
      </c>
      <c r="AH19" s="1">
        <v>83</v>
      </c>
      <c r="AI19" s="43">
        <v>81</v>
      </c>
      <c r="AJ19" s="43">
        <v>81</v>
      </c>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6">
        <v>4</v>
      </c>
      <c r="FH19" s="47" t="s">
        <v>189</v>
      </c>
      <c r="FI19" s="47" t="s">
        <v>192</v>
      </c>
      <c r="FJ19" s="45">
        <v>16984</v>
      </c>
      <c r="FK19" s="45">
        <v>16994</v>
      </c>
    </row>
    <row r="20" spans="1:167" x14ac:dyDescent="0.25">
      <c r="A20" s="19">
        <v>10</v>
      </c>
      <c r="B20" s="19">
        <v>63474</v>
      </c>
      <c r="C20" s="19" t="s">
        <v>74</v>
      </c>
      <c r="D20" s="18"/>
      <c r="E20" s="36">
        <f t="shared" si="0"/>
        <v>82</v>
      </c>
      <c r="F20" s="28" t="str">
        <f t="shared" si="1"/>
        <v>B</v>
      </c>
      <c r="G20" s="28">
        <f>IF((COUNTA(T12:AC12)&gt;0),(ROUND((AVERAGE(T20:AD20)),0)),"")</f>
        <v>82</v>
      </c>
      <c r="H20" s="28" t="str">
        <f t="shared" si="2"/>
        <v>B</v>
      </c>
      <c r="I20" s="38">
        <v>3</v>
      </c>
      <c r="J20" s="28" t="str">
        <f t="shared" si="3"/>
        <v>Memiliki kemampuan menganalisis isi, struktur teks negosiasi, menganalisis aspek makna kebahasaan dalam teks biografi, dan analisis isi debat. Namun, perlu peningkatan mengidentifikasi isi puisi.</v>
      </c>
      <c r="K20" s="36">
        <f t="shared" si="4"/>
        <v>78.2</v>
      </c>
      <c r="L20" s="28" t="str">
        <f t="shared" si="5"/>
        <v>B</v>
      </c>
      <c r="M20" s="28">
        <f t="shared" si="6"/>
        <v>78.2</v>
      </c>
      <c r="N20" s="28" t="str">
        <f t="shared" si="7"/>
        <v>B</v>
      </c>
      <c r="O20" s="38">
        <v>3</v>
      </c>
      <c r="P20"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0" s="40" t="s">
        <v>8</v>
      </c>
      <c r="R20" s="44" t="s">
        <v>8</v>
      </c>
      <c r="S20" s="18"/>
      <c r="T20" s="1">
        <v>76</v>
      </c>
      <c r="U20" s="1">
        <v>76</v>
      </c>
      <c r="V20" s="1">
        <v>76</v>
      </c>
      <c r="W20" s="43">
        <v>90</v>
      </c>
      <c r="X20" s="43">
        <v>90</v>
      </c>
      <c r="Y20" s="1"/>
      <c r="Z20" s="1"/>
      <c r="AA20" s="1"/>
      <c r="AB20" s="1"/>
      <c r="AC20" s="1"/>
      <c r="AD20" s="1"/>
      <c r="AE20" s="18"/>
      <c r="AF20" s="1">
        <v>77</v>
      </c>
      <c r="AG20" s="1">
        <v>77</v>
      </c>
      <c r="AH20" s="1">
        <v>77</v>
      </c>
      <c r="AI20" s="43">
        <v>80</v>
      </c>
      <c r="AJ20" s="43">
        <v>80</v>
      </c>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6"/>
      <c r="FH20" s="47"/>
      <c r="FI20" s="47"/>
      <c r="FJ20" s="45"/>
      <c r="FK20" s="45"/>
    </row>
    <row r="21" spans="1:167" x14ac:dyDescent="0.25">
      <c r="A21" s="19">
        <v>11</v>
      </c>
      <c r="B21" s="19">
        <v>63490</v>
      </c>
      <c r="C21" s="19" t="s">
        <v>75</v>
      </c>
      <c r="D21" s="18"/>
      <c r="E21" s="36">
        <f t="shared" si="0"/>
        <v>80</v>
      </c>
      <c r="F21" s="28" t="str">
        <f t="shared" si="1"/>
        <v>B</v>
      </c>
      <c r="G21" s="28">
        <f>IF((COUNTA(T12:AC12)&gt;0),(ROUND((AVERAGE(T21:AD21)),0)),"")</f>
        <v>80</v>
      </c>
      <c r="H21" s="28" t="str">
        <f t="shared" si="2"/>
        <v>B</v>
      </c>
      <c r="I21" s="38">
        <v>3</v>
      </c>
      <c r="J21" s="28" t="str">
        <f t="shared" si="3"/>
        <v>Memiliki kemampuan menganalisis isi, struktur teks negosiasi, menganalisis aspek makna kebahasaan dalam teks biografi, dan analisis isi debat. Namun, perlu peningkatan mengidentifikasi isi puisi.</v>
      </c>
      <c r="K21" s="36">
        <f t="shared" si="4"/>
        <v>79.400000000000006</v>
      </c>
      <c r="L21" s="28" t="str">
        <f t="shared" si="5"/>
        <v>B</v>
      </c>
      <c r="M21" s="28">
        <f t="shared" si="6"/>
        <v>79.400000000000006</v>
      </c>
      <c r="N21" s="28" t="str">
        <f t="shared" si="7"/>
        <v>B</v>
      </c>
      <c r="O21" s="38">
        <v>3</v>
      </c>
      <c r="P21"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1" s="40" t="s">
        <v>8</v>
      </c>
      <c r="R21" s="44" t="s">
        <v>8</v>
      </c>
      <c r="S21" s="18"/>
      <c r="T21" s="1">
        <v>76</v>
      </c>
      <c r="U21" s="1">
        <v>76</v>
      </c>
      <c r="V21" s="1">
        <v>76</v>
      </c>
      <c r="W21" s="43">
        <v>85</v>
      </c>
      <c r="X21" s="43">
        <v>85</v>
      </c>
      <c r="Y21" s="1"/>
      <c r="Z21" s="1"/>
      <c r="AA21" s="1"/>
      <c r="AB21" s="1"/>
      <c r="AC21" s="1"/>
      <c r="AD21" s="1"/>
      <c r="AE21" s="18"/>
      <c r="AF21" s="1">
        <v>77</v>
      </c>
      <c r="AG21" s="1">
        <v>77</v>
      </c>
      <c r="AH21" s="1">
        <v>77</v>
      </c>
      <c r="AI21" s="43">
        <v>83</v>
      </c>
      <c r="AJ21" s="43">
        <v>83</v>
      </c>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6">
        <v>5</v>
      </c>
      <c r="FH21" s="47"/>
      <c r="FI21" s="47"/>
      <c r="FJ21" s="45">
        <v>16985</v>
      </c>
      <c r="FK21" s="45">
        <v>16995</v>
      </c>
    </row>
    <row r="22" spans="1:167" x14ac:dyDescent="0.25">
      <c r="A22" s="19">
        <v>12</v>
      </c>
      <c r="B22" s="19">
        <v>63506</v>
      </c>
      <c r="C22" s="19" t="s">
        <v>76</v>
      </c>
      <c r="D22" s="18"/>
      <c r="E22" s="36">
        <f t="shared" si="0"/>
        <v>80</v>
      </c>
      <c r="F22" s="28" t="str">
        <f t="shared" si="1"/>
        <v>B</v>
      </c>
      <c r="G22" s="28">
        <f>IF((COUNTA(T12:AC12)&gt;0),(ROUND((AVERAGE(T22:AD22)),0)),"")</f>
        <v>80</v>
      </c>
      <c r="H22" s="28" t="str">
        <f t="shared" si="2"/>
        <v>B</v>
      </c>
      <c r="I22" s="38">
        <v>3</v>
      </c>
      <c r="J22" s="28" t="str">
        <f t="shared" si="3"/>
        <v>Memiliki kemampuan menganalisis isi, struktur teks negosiasi, menganalisis aspek makna kebahasaan dalam teks biografi, dan analisis isi debat. Namun, perlu peningkatan mengidentifikasi isi puisi.</v>
      </c>
      <c r="K22" s="36">
        <f t="shared" si="4"/>
        <v>80.2</v>
      </c>
      <c r="L22" s="28" t="str">
        <f t="shared" si="5"/>
        <v>B</v>
      </c>
      <c r="M22" s="28">
        <f t="shared" si="6"/>
        <v>80.2</v>
      </c>
      <c r="N22" s="28" t="str">
        <f t="shared" si="7"/>
        <v>B</v>
      </c>
      <c r="O22" s="38">
        <v>3</v>
      </c>
      <c r="P22"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2" s="40" t="s">
        <v>8</v>
      </c>
      <c r="R22" s="44" t="s">
        <v>8</v>
      </c>
      <c r="S22" s="18"/>
      <c r="T22" s="1">
        <v>76</v>
      </c>
      <c r="U22" s="1">
        <v>76</v>
      </c>
      <c r="V22" s="1">
        <v>76</v>
      </c>
      <c r="W22" s="43">
        <v>85</v>
      </c>
      <c r="X22" s="43">
        <v>85</v>
      </c>
      <c r="Y22" s="1"/>
      <c r="Z22" s="1"/>
      <c r="AA22" s="1"/>
      <c r="AB22" s="1"/>
      <c r="AC22" s="1"/>
      <c r="AD22" s="1"/>
      <c r="AE22" s="18"/>
      <c r="AF22" s="1">
        <v>81</v>
      </c>
      <c r="AG22" s="1">
        <v>81</v>
      </c>
      <c r="AH22" s="1">
        <v>81</v>
      </c>
      <c r="AI22" s="43">
        <v>79</v>
      </c>
      <c r="AJ22" s="43">
        <v>79</v>
      </c>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6"/>
      <c r="FH22" s="47"/>
      <c r="FI22" s="47"/>
      <c r="FJ22" s="45"/>
      <c r="FK22" s="45"/>
    </row>
    <row r="23" spans="1:167" x14ac:dyDescent="0.25">
      <c r="A23" s="19">
        <v>13</v>
      </c>
      <c r="B23" s="19">
        <v>63522</v>
      </c>
      <c r="C23" s="19" t="s">
        <v>77</v>
      </c>
      <c r="D23" s="18"/>
      <c r="E23" s="36">
        <f t="shared" si="0"/>
        <v>81</v>
      </c>
      <c r="F23" s="28" t="str">
        <f t="shared" si="1"/>
        <v>B</v>
      </c>
      <c r="G23" s="28">
        <f>IF((COUNTA(T12:AC12)&gt;0),(ROUND((AVERAGE(T23:AD23)),0)),"")</f>
        <v>81</v>
      </c>
      <c r="H23" s="28" t="str">
        <f t="shared" si="2"/>
        <v>B</v>
      </c>
      <c r="I23" s="38">
        <v>3</v>
      </c>
      <c r="J23" s="28" t="str">
        <f t="shared" si="3"/>
        <v>Memiliki kemampuan menganalisis isi, struktur teks negosiasi, menganalisis aspek makna kebahasaan dalam teks biografi, dan analisis isi debat. Namun, perlu peningkatan mengidentifikasi isi puisi.</v>
      </c>
      <c r="K23" s="36">
        <f t="shared" si="4"/>
        <v>82.4</v>
      </c>
      <c r="L23" s="28" t="str">
        <f t="shared" si="5"/>
        <v>B</v>
      </c>
      <c r="M23" s="28">
        <f t="shared" si="6"/>
        <v>82.4</v>
      </c>
      <c r="N23" s="28" t="str">
        <f t="shared" si="7"/>
        <v>B</v>
      </c>
      <c r="O23" s="38">
        <v>4</v>
      </c>
      <c r="P23" s="28" t="str">
        <f t="shared" si="8"/>
        <v>Terampil menulis puisi dengan memerhatikan unsur pembangunnya</v>
      </c>
      <c r="Q23" s="40" t="s">
        <v>8</v>
      </c>
      <c r="R23" s="44" t="s">
        <v>8</v>
      </c>
      <c r="S23" s="18"/>
      <c r="T23" s="1">
        <v>76</v>
      </c>
      <c r="U23" s="1">
        <v>76</v>
      </c>
      <c r="V23" s="1">
        <v>76</v>
      </c>
      <c r="W23" s="43">
        <v>88</v>
      </c>
      <c r="X23" s="43">
        <v>88</v>
      </c>
      <c r="Y23" s="1"/>
      <c r="Z23" s="1"/>
      <c r="AA23" s="1"/>
      <c r="AB23" s="1"/>
      <c r="AC23" s="1"/>
      <c r="AD23" s="1"/>
      <c r="AE23" s="18"/>
      <c r="AF23" s="1">
        <v>82</v>
      </c>
      <c r="AG23" s="1">
        <v>82</v>
      </c>
      <c r="AH23" s="1">
        <v>82</v>
      </c>
      <c r="AI23" s="43">
        <v>83</v>
      </c>
      <c r="AJ23" s="43">
        <v>83</v>
      </c>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6">
        <v>6</v>
      </c>
      <c r="FH23" s="47"/>
      <c r="FI23" s="47"/>
      <c r="FJ23" s="45">
        <v>16986</v>
      </c>
      <c r="FK23" s="45">
        <v>16996</v>
      </c>
    </row>
    <row r="24" spans="1:167" x14ac:dyDescent="0.25">
      <c r="A24" s="19">
        <v>14</v>
      </c>
      <c r="B24" s="19">
        <v>63538</v>
      </c>
      <c r="C24" s="19" t="s">
        <v>78</v>
      </c>
      <c r="D24" s="18"/>
      <c r="E24" s="36">
        <f t="shared" si="0"/>
        <v>82</v>
      </c>
      <c r="F24" s="28" t="str">
        <f t="shared" si="1"/>
        <v>B</v>
      </c>
      <c r="G24" s="28">
        <f>IF((COUNTA(T12:AC12)&gt;0),(ROUND((AVERAGE(T24:AD24)),0)),"")</f>
        <v>82</v>
      </c>
      <c r="H24" s="28" t="str">
        <f t="shared" si="2"/>
        <v>B</v>
      </c>
      <c r="I24" s="38">
        <v>3</v>
      </c>
      <c r="J24" s="28" t="str">
        <f t="shared" si="3"/>
        <v>Memiliki kemampuan menganalisis isi, struktur teks negosiasi, menganalisis aspek makna kebahasaan dalam teks biografi, dan analisis isi debat. Namun, perlu peningkatan mengidentifikasi isi puisi.</v>
      </c>
      <c r="K24" s="36">
        <f t="shared" si="4"/>
        <v>78.8</v>
      </c>
      <c r="L24" s="28" t="str">
        <f t="shared" si="5"/>
        <v>B</v>
      </c>
      <c r="M24" s="28">
        <f t="shared" si="6"/>
        <v>78.8</v>
      </c>
      <c r="N24" s="28" t="str">
        <f t="shared" si="7"/>
        <v>B</v>
      </c>
      <c r="O24" s="38">
        <v>3</v>
      </c>
      <c r="P24"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4" s="40" t="s">
        <v>8</v>
      </c>
      <c r="R24" s="44" t="s">
        <v>8</v>
      </c>
      <c r="S24" s="18"/>
      <c r="T24" s="1">
        <v>76</v>
      </c>
      <c r="U24" s="1">
        <v>76</v>
      </c>
      <c r="V24" s="1">
        <v>76</v>
      </c>
      <c r="W24" s="43">
        <v>90</v>
      </c>
      <c r="X24" s="43">
        <v>90</v>
      </c>
      <c r="Y24" s="1"/>
      <c r="Z24" s="1"/>
      <c r="AA24" s="1"/>
      <c r="AB24" s="1"/>
      <c r="AC24" s="1"/>
      <c r="AD24" s="1"/>
      <c r="AE24" s="18"/>
      <c r="AF24" s="1">
        <v>78</v>
      </c>
      <c r="AG24" s="1">
        <v>78</v>
      </c>
      <c r="AH24" s="1">
        <v>78</v>
      </c>
      <c r="AI24" s="43">
        <v>80</v>
      </c>
      <c r="AJ24" s="43">
        <v>80</v>
      </c>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6"/>
      <c r="FH24" s="47"/>
      <c r="FI24" s="47"/>
      <c r="FJ24" s="45"/>
      <c r="FK24" s="45"/>
    </row>
    <row r="25" spans="1:167" x14ac:dyDescent="0.25">
      <c r="A25" s="19">
        <v>15</v>
      </c>
      <c r="B25" s="19">
        <v>63554</v>
      </c>
      <c r="C25" s="19" t="s">
        <v>79</v>
      </c>
      <c r="D25" s="18"/>
      <c r="E25" s="36">
        <f t="shared" si="0"/>
        <v>85</v>
      </c>
      <c r="F25" s="28" t="str">
        <f t="shared" si="1"/>
        <v>A</v>
      </c>
      <c r="G25" s="28">
        <f>IF((COUNTA(T12:AC12)&gt;0),(ROUND((AVERAGE(T25:AD25)),0)),"")</f>
        <v>85</v>
      </c>
      <c r="H25" s="28" t="str">
        <f t="shared" si="2"/>
        <v>A</v>
      </c>
      <c r="I25" s="38">
        <v>4</v>
      </c>
      <c r="J25" s="28" t="str">
        <f t="shared" si="3"/>
        <v>Memiliki kemampuan menganalisis isi, struktur teks negosiasi, menganalisis aspek makna kebahasaan dalam teks biografi, analisis isi debat, dan mengidentifikasi isi puisi.</v>
      </c>
      <c r="K25" s="36">
        <f t="shared" si="4"/>
        <v>85.2</v>
      </c>
      <c r="L25" s="28" t="str">
        <f t="shared" si="5"/>
        <v>A</v>
      </c>
      <c r="M25" s="28">
        <f t="shared" si="6"/>
        <v>85.2</v>
      </c>
      <c r="N25" s="28" t="str">
        <f t="shared" si="7"/>
        <v>A</v>
      </c>
      <c r="O25" s="38">
        <v>4</v>
      </c>
      <c r="P25" s="28" t="str">
        <f t="shared" si="8"/>
        <v>Terampil menulis puisi dengan memerhatikan unsur pembangunnya</v>
      </c>
      <c r="Q25" s="40" t="s">
        <v>8</v>
      </c>
      <c r="R25" s="44" t="s">
        <v>8</v>
      </c>
      <c r="S25" s="18"/>
      <c r="T25" s="1">
        <v>85</v>
      </c>
      <c r="U25" s="1">
        <v>85</v>
      </c>
      <c r="V25" s="1">
        <v>85</v>
      </c>
      <c r="W25" s="42">
        <v>86</v>
      </c>
      <c r="X25" s="42">
        <v>86</v>
      </c>
      <c r="Y25" s="1"/>
      <c r="Z25" s="1"/>
      <c r="AA25" s="1"/>
      <c r="AB25" s="1"/>
      <c r="AC25" s="1"/>
      <c r="AD25" s="1"/>
      <c r="AE25" s="18"/>
      <c r="AF25" s="1">
        <v>82</v>
      </c>
      <c r="AG25" s="1">
        <v>82</v>
      </c>
      <c r="AH25" s="1">
        <v>82</v>
      </c>
      <c r="AI25" s="42">
        <v>90</v>
      </c>
      <c r="AJ25" s="42">
        <v>90</v>
      </c>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72" t="s">
        <v>80</v>
      </c>
      <c r="FD25" s="72"/>
      <c r="FE25" s="72"/>
      <c r="FG25" s="46">
        <v>7</v>
      </c>
      <c r="FH25" s="47"/>
      <c r="FI25" s="47"/>
      <c r="FJ25" s="45">
        <v>16987</v>
      </c>
      <c r="FK25" s="45">
        <v>16997</v>
      </c>
    </row>
    <row r="26" spans="1:167" x14ac:dyDescent="0.25">
      <c r="A26" s="19">
        <v>16</v>
      </c>
      <c r="B26" s="19">
        <v>63570</v>
      </c>
      <c r="C26" s="19" t="s">
        <v>81</v>
      </c>
      <c r="D26" s="18"/>
      <c r="E26" s="36">
        <f t="shared" si="0"/>
        <v>82</v>
      </c>
      <c r="F26" s="28" t="str">
        <f t="shared" si="1"/>
        <v>B</v>
      </c>
      <c r="G26" s="28">
        <f>IF((COUNTA(T12:AC12)&gt;0),(ROUND((AVERAGE(T26:AD26)),0)),"")</f>
        <v>82</v>
      </c>
      <c r="H26" s="28" t="str">
        <f t="shared" si="2"/>
        <v>B</v>
      </c>
      <c r="I26" s="38">
        <v>3</v>
      </c>
      <c r="J26" s="28" t="str">
        <f t="shared" si="3"/>
        <v>Memiliki kemampuan menganalisis isi, struktur teks negosiasi, menganalisis aspek makna kebahasaan dalam teks biografi, dan analisis isi debat. Namun, perlu peningkatan mengidentifikasi isi puisi.</v>
      </c>
      <c r="K26" s="36">
        <f t="shared" si="4"/>
        <v>82.6</v>
      </c>
      <c r="L26" s="28" t="str">
        <f t="shared" si="5"/>
        <v>B</v>
      </c>
      <c r="M26" s="28">
        <f t="shared" si="6"/>
        <v>82.6</v>
      </c>
      <c r="N26" s="28" t="str">
        <f t="shared" si="7"/>
        <v>B</v>
      </c>
      <c r="O26" s="38">
        <v>4</v>
      </c>
      <c r="P26" s="28" t="str">
        <f t="shared" si="8"/>
        <v>Terampil menulis puisi dengan memerhatikan unsur pembangunnya</v>
      </c>
      <c r="Q26" s="40" t="s">
        <v>8</v>
      </c>
      <c r="R26" s="44" t="s">
        <v>8</v>
      </c>
      <c r="S26" s="18"/>
      <c r="T26" s="1">
        <v>76</v>
      </c>
      <c r="U26" s="1">
        <v>76</v>
      </c>
      <c r="V26" s="1">
        <v>76</v>
      </c>
      <c r="W26" s="43">
        <v>92</v>
      </c>
      <c r="X26" s="43">
        <v>92</v>
      </c>
      <c r="Y26" s="1"/>
      <c r="Z26" s="1"/>
      <c r="AA26" s="1"/>
      <c r="AB26" s="1"/>
      <c r="AC26" s="1"/>
      <c r="AD26" s="1"/>
      <c r="AE26" s="18"/>
      <c r="AF26" s="1">
        <v>81</v>
      </c>
      <c r="AG26" s="1">
        <v>81</v>
      </c>
      <c r="AH26" s="1">
        <v>81</v>
      </c>
      <c r="AI26" s="43">
        <v>85</v>
      </c>
      <c r="AJ26" s="43">
        <v>85</v>
      </c>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6"/>
      <c r="FH26" s="47"/>
      <c r="FI26" s="47"/>
      <c r="FJ26" s="45"/>
      <c r="FK26" s="45"/>
    </row>
    <row r="27" spans="1:167" x14ac:dyDescent="0.25">
      <c r="A27" s="19">
        <v>17</v>
      </c>
      <c r="B27" s="19">
        <v>63586</v>
      </c>
      <c r="C27" s="19" t="s">
        <v>82</v>
      </c>
      <c r="D27" s="18"/>
      <c r="E27" s="36">
        <f t="shared" si="0"/>
        <v>85</v>
      </c>
      <c r="F27" s="28" t="str">
        <f t="shared" si="1"/>
        <v>A</v>
      </c>
      <c r="G27" s="28">
        <f>IF((COUNTA(T12:AC12)&gt;0),(ROUND((AVERAGE(T27:AD27)),0)),"")</f>
        <v>85</v>
      </c>
      <c r="H27" s="28" t="str">
        <f t="shared" si="2"/>
        <v>A</v>
      </c>
      <c r="I27" s="38">
        <v>4</v>
      </c>
      <c r="J27" s="28" t="str">
        <f t="shared" si="3"/>
        <v>Memiliki kemampuan menganalisis isi, struktur teks negosiasi, menganalisis aspek makna kebahasaan dalam teks biografi, analisis isi debat, dan mengidentifikasi isi puisi.</v>
      </c>
      <c r="K27" s="36">
        <f t="shared" si="4"/>
        <v>85.2</v>
      </c>
      <c r="L27" s="28" t="str">
        <f t="shared" si="5"/>
        <v>A</v>
      </c>
      <c r="M27" s="28">
        <f t="shared" si="6"/>
        <v>85.2</v>
      </c>
      <c r="N27" s="28" t="str">
        <f t="shared" si="7"/>
        <v>A</v>
      </c>
      <c r="O27" s="38">
        <v>4</v>
      </c>
      <c r="P27" s="28" t="str">
        <f t="shared" si="8"/>
        <v>Terampil menulis puisi dengan memerhatikan unsur pembangunnya</v>
      </c>
      <c r="Q27" s="40" t="s">
        <v>8</v>
      </c>
      <c r="R27" s="44" t="s">
        <v>8</v>
      </c>
      <c r="S27" s="18"/>
      <c r="T27" s="1">
        <v>76</v>
      </c>
      <c r="U27" s="1">
        <v>76</v>
      </c>
      <c r="V27" s="1">
        <v>76</v>
      </c>
      <c r="W27" s="42">
        <v>99</v>
      </c>
      <c r="X27" s="42">
        <v>99</v>
      </c>
      <c r="Y27" s="1"/>
      <c r="Z27" s="1"/>
      <c r="AA27" s="1"/>
      <c r="AB27" s="1"/>
      <c r="AC27" s="1"/>
      <c r="AD27" s="1"/>
      <c r="AE27" s="18"/>
      <c r="AF27" s="1">
        <v>82</v>
      </c>
      <c r="AG27" s="1">
        <v>82</v>
      </c>
      <c r="AH27" s="1">
        <v>82</v>
      </c>
      <c r="AI27" s="42">
        <v>90</v>
      </c>
      <c r="AJ27" s="42">
        <v>90</v>
      </c>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6">
        <v>8</v>
      </c>
      <c r="FH27" s="47"/>
      <c r="FI27" s="47"/>
      <c r="FJ27" s="45">
        <v>16988</v>
      </c>
      <c r="FK27" s="45">
        <v>16998</v>
      </c>
    </row>
    <row r="28" spans="1:167" x14ac:dyDescent="0.25">
      <c r="A28" s="19">
        <v>18</v>
      </c>
      <c r="B28" s="19">
        <v>63602</v>
      </c>
      <c r="C28" s="19" t="s">
        <v>83</v>
      </c>
      <c r="D28" s="18"/>
      <c r="E28" s="36">
        <f t="shared" si="0"/>
        <v>85</v>
      </c>
      <c r="F28" s="28" t="str">
        <f t="shared" si="1"/>
        <v>A</v>
      </c>
      <c r="G28" s="28">
        <f>IF((COUNTA(T12:AC12)&gt;0),(ROUND((AVERAGE(T28:AD28)),0)),"")</f>
        <v>85</v>
      </c>
      <c r="H28" s="28" t="str">
        <f t="shared" si="2"/>
        <v>A</v>
      </c>
      <c r="I28" s="38">
        <v>4</v>
      </c>
      <c r="J28" s="28" t="str">
        <f t="shared" si="3"/>
        <v>Memiliki kemampuan menganalisis isi, struktur teks negosiasi, menganalisis aspek makna kebahasaan dalam teks biografi, analisis isi debat, dan mengidentifikasi isi puisi.</v>
      </c>
      <c r="K28" s="36">
        <f t="shared" si="4"/>
        <v>84.6</v>
      </c>
      <c r="L28" s="28" t="str">
        <f t="shared" si="5"/>
        <v>A</v>
      </c>
      <c r="M28" s="28">
        <f t="shared" si="6"/>
        <v>84.6</v>
      </c>
      <c r="N28" s="28" t="str">
        <f t="shared" si="7"/>
        <v>A</v>
      </c>
      <c r="O28" s="38">
        <v>4</v>
      </c>
      <c r="P28" s="28" t="str">
        <f t="shared" si="8"/>
        <v>Terampil menulis puisi dengan memerhatikan unsur pembangunnya</v>
      </c>
      <c r="Q28" s="40" t="s">
        <v>8</v>
      </c>
      <c r="R28" s="44" t="s">
        <v>8</v>
      </c>
      <c r="S28" s="18"/>
      <c r="T28" s="1">
        <v>76</v>
      </c>
      <c r="U28" s="1">
        <v>76</v>
      </c>
      <c r="V28" s="1">
        <v>76</v>
      </c>
      <c r="W28" s="42">
        <v>98</v>
      </c>
      <c r="X28" s="42">
        <v>98</v>
      </c>
      <c r="Y28" s="1"/>
      <c r="Z28" s="1"/>
      <c r="AA28" s="1"/>
      <c r="AB28" s="1"/>
      <c r="AC28" s="1"/>
      <c r="AD28" s="1"/>
      <c r="AE28" s="18"/>
      <c r="AF28" s="1">
        <v>81</v>
      </c>
      <c r="AG28" s="1">
        <v>81</v>
      </c>
      <c r="AH28" s="1">
        <v>81</v>
      </c>
      <c r="AI28" s="42">
        <v>90</v>
      </c>
      <c r="AJ28" s="42">
        <v>90</v>
      </c>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6"/>
      <c r="FH28" s="47"/>
      <c r="FI28" s="47"/>
      <c r="FJ28" s="45"/>
      <c r="FK28" s="45"/>
    </row>
    <row r="29" spans="1:167" x14ac:dyDescent="0.25">
      <c r="A29" s="19">
        <v>19</v>
      </c>
      <c r="B29" s="19">
        <v>63618</v>
      </c>
      <c r="C29" s="19" t="s">
        <v>84</v>
      </c>
      <c r="D29" s="18"/>
      <c r="E29" s="36">
        <f t="shared" si="0"/>
        <v>80</v>
      </c>
      <c r="F29" s="28" t="str">
        <f t="shared" si="1"/>
        <v>B</v>
      </c>
      <c r="G29" s="28">
        <f>IF((COUNTA(T12:AC12)&gt;0),(ROUND((AVERAGE(T29:AD29)),0)),"")</f>
        <v>80</v>
      </c>
      <c r="H29" s="28" t="str">
        <f t="shared" si="2"/>
        <v>B</v>
      </c>
      <c r="I29" s="38">
        <v>3</v>
      </c>
      <c r="J29" s="28" t="str">
        <f t="shared" si="3"/>
        <v>Memiliki kemampuan menganalisis isi, struktur teks negosiasi, menganalisis aspek makna kebahasaan dalam teks biografi, dan analisis isi debat. Namun, perlu peningkatan mengidentifikasi isi puisi.</v>
      </c>
      <c r="K29" s="36">
        <f t="shared" si="4"/>
        <v>77.8</v>
      </c>
      <c r="L29" s="28" t="str">
        <f t="shared" si="5"/>
        <v>B</v>
      </c>
      <c r="M29" s="28">
        <f t="shared" si="6"/>
        <v>77.8</v>
      </c>
      <c r="N29" s="28" t="str">
        <f t="shared" si="7"/>
        <v>B</v>
      </c>
      <c r="O29" s="38">
        <v>3</v>
      </c>
      <c r="P29"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9" s="40" t="s">
        <v>8</v>
      </c>
      <c r="R29" s="44" t="s">
        <v>8</v>
      </c>
      <c r="S29" s="18"/>
      <c r="T29" s="1">
        <v>76</v>
      </c>
      <c r="U29" s="1">
        <v>76</v>
      </c>
      <c r="V29" s="1">
        <v>76</v>
      </c>
      <c r="W29" s="43">
        <v>86</v>
      </c>
      <c r="X29" s="43">
        <v>86</v>
      </c>
      <c r="Y29" s="1"/>
      <c r="Z29" s="1"/>
      <c r="AA29" s="1"/>
      <c r="AB29" s="1"/>
      <c r="AC29" s="1"/>
      <c r="AD29" s="1"/>
      <c r="AE29" s="18"/>
      <c r="AF29" s="1">
        <v>77</v>
      </c>
      <c r="AG29" s="1">
        <v>77</v>
      </c>
      <c r="AH29" s="1">
        <v>77</v>
      </c>
      <c r="AI29" s="43">
        <v>79</v>
      </c>
      <c r="AJ29" s="43">
        <v>79</v>
      </c>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6">
        <v>9</v>
      </c>
      <c r="FH29" s="47"/>
      <c r="FI29" s="47"/>
      <c r="FJ29" s="45">
        <v>16989</v>
      </c>
      <c r="FK29" s="45">
        <v>16999</v>
      </c>
    </row>
    <row r="30" spans="1:167" x14ac:dyDescent="0.25">
      <c r="A30" s="19">
        <v>20</v>
      </c>
      <c r="B30" s="19">
        <v>63634</v>
      </c>
      <c r="C30" s="19" t="s">
        <v>85</v>
      </c>
      <c r="D30" s="18"/>
      <c r="E30" s="36">
        <f t="shared" si="0"/>
        <v>80</v>
      </c>
      <c r="F30" s="28" t="str">
        <f t="shared" si="1"/>
        <v>B</v>
      </c>
      <c r="G30" s="28">
        <f>IF((COUNTA(T12:AC12)&gt;0),(ROUND((AVERAGE(T30:AD30)),0)),"")</f>
        <v>80</v>
      </c>
      <c r="H30" s="28" t="str">
        <f t="shared" si="2"/>
        <v>B</v>
      </c>
      <c r="I30" s="38">
        <v>3</v>
      </c>
      <c r="J30" s="28" t="str">
        <f t="shared" si="3"/>
        <v>Memiliki kemampuan menganalisis isi, struktur teks negosiasi, menganalisis aspek makna kebahasaan dalam teks biografi, dan analisis isi debat. Namun, perlu peningkatan mengidentifikasi isi puisi.</v>
      </c>
      <c r="K30" s="36">
        <f t="shared" si="4"/>
        <v>79.400000000000006</v>
      </c>
      <c r="L30" s="28" t="str">
        <f t="shared" si="5"/>
        <v>B</v>
      </c>
      <c r="M30" s="28">
        <f t="shared" si="6"/>
        <v>79.400000000000006</v>
      </c>
      <c r="N30" s="28" t="str">
        <f t="shared" si="7"/>
        <v>B</v>
      </c>
      <c r="O30" s="38">
        <v>3</v>
      </c>
      <c r="P30"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0" s="40" t="s">
        <v>8</v>
      </c>
      <c r="R30" s="44" t="s">
        <v>8</v>
      </c>
      <c r="S30" s="18"/>
      <c r="T30" s="1">
        <v>76</v>
      </c>
      <c r="U30" s="1">
        <v>76</v>
      </c>
      <c r="V30" s="1">
        <v>76</v>
      </c>
      <c r="W30" s="43">
        <v>85</v>
      </c>
      <c r="X30" s="43">
        <v>85</v>
      </c>
      <c r="Y30" s="1"/>
      <c r="Z30" s="1"/>
      <c r="AA30" s="1"/>
      <c r="AB30" s="1"/>
      <c r="AC30" s="1"/>
      <c r="AD30" s="1"/>
      <c r="AE30" s="18"/>
      <c r="AF30" s="1">
        <v>77</v>
      </c>
      <c r="AG30" s="1">
        <v>77</v>
      </c>
      <c r="AH30" s="1">
        <v>77</v>
      </c>
      <c r="AI30" s="43">
        <v>83</v>
      </c>
      <c r="AJ30" s="43">
        <v>83</v>
      </c>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6"/>
      <c r="FH30" s="47"/>
      <c r="FI30" s="47"/>
      <c r="FJ30" s="45"/>
      <c r="FK30" s="45"/>
    </row>
    <row r="31" spans="1:167" x14ac:dyDescent="0.25">
      <c r="A31" s="19">
        <v>21</v>
      </c>
      <c r="B31" s="19">
        <v>63650</v>
      </c>
      <c r="C31" s="19" t="s">
        <v>86</v>
      </c>
      <c r="D31" s="18"/>
      <c r="E31" s="36">
        <f t="shared" si="0"/>
        <v>80</v>
      </c>
      <c r="F31" s="28" t="str">
        <f t="shared" si="1"/>
        <v>B</v>
      </c>
      <c r="G31" s="28">
        <f>IF((COUNTA(T12:AC12)&gt;0),(ROUND((AVERAGE(T31:AD31)),0)),"")</f>
        <v>80</v>
      </c>
      <c r="H31" s="28" t="str">
        <f t="shared" si="2"/>
        <v>B</v>
      </c>
      <c r="I31" s="38">
        <v>3</v>
      </c>
      <c r="J31" s="28" t="str">
        <f t="shared" si="3"/>
        <v>Memiliki kemampuan menganalisis isi, struktur teks negosiasi, menganalisis aspek makna kebahasaan dalam teks biografi, dan analisis isi debat. Namun, perlu peningkatan mengidentifikasi isi puisi.</v>
      </c>
      <c r="K31" s="36">
        <f t="shared" si="4"/>
        <v>81.8</v>
      </c>
      <c r="L31" s="28" t="str">
        <f t="shared" si="5"/>
        <v>B</v>
      </c>
      <c r="M31" s="28">
        <f t="shared" si="6"/>
        <v>81.8</v>
      </c>
      <c r="N31" s="28" t="str">
        <f t="shared" si="7"/>
        <v>B</v>
      </c>
      <c r="O31" s="38">
        <v>4</v>
      </c>
      <c r="P31" s="28" t="str">
        <f t="shared" si="8"/>
        <v>Terampil menulis puisi dengan memerhatikan unsur pembangunnya</v>
      </c>
      <c r="Q31" s="40" t="s">
        <v>8</v>
      </c>
      <c r="R31" s="44" t="s">
        <v>8</v>
      </c>
      <c r="S31" s="18"/>
      <c r="T31" s="1">
        <v>77</v>
      </c>
      <c r="U31" s="1">
        <v>77</v>
      </c>
      <c r="V31" s="1">
        <v>77</v>
      </c>
      <c r="W31" s="43">
        <v>85</v>
      </c>
      <c r="X31" s="43">
        <v>85</v>
      </c>
      <c r="Y31" s="1"/>
      <c r="Z31" s="1"/>
      <c r="AA31" s="1"/>
      <c r="AB31" s="1"/>
      <c r="AC31" s="1"/>
      <c r="AD31" s="1"/>
      <c r="AE31" s="18"/>
      <c r="AF31" s="1">
        <v>81</v>
      </c>
      <c r="AG31" s="1">
        <v>81</v>
      </c>
      <c r="AH31" s="1">
        <v>81</v>
      </c>
      <c r="AI31" s="43">
        <v>83</v>
      </c>
      <c r="AJ31" s="43">
        <v>83</v>
      </c>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6">
        <v>10</v>
      </c>
      <c r="FH31" s="47"/>
      <c r="FI31" s="47"/>
      <c r="FJ31" s="45">
        <v>16990</v>
      </c>
      <c r="FK31" s="45">
        <v>17000</v>
      </c>
    </row>
    <row r="32" spans="1:167" x14ac:dyDescent="0.25">
      <c r="A32" s="19">
        <v>22</v>
      </c>
      <c r="B32" s="19">
        <v>63666</v>
      </c>
      <c r="C32" s="19" t="s">
        <v>87</v>
      </c>
      <c r="D32" s="18"/>
      <c r="E32" s="36">
        <f t="shared" si="0"/>
        <v>80</v>
      </c>
      <c r="F32" s="28" t="str">
        <f t="shared" si="1"/>
        <v>B</v>
      </c>
      <c r="G32" s="28">
        <f>IF((COUNTA(T12:AC12)&gt;0),(ROUND((AVERAGE(T32:AD32)),0)),"")</f>
        <v>80</v>
      </c>
      <c r="H32" s="28" t="str">
        <f t="shared" si="2"/>
        <v>B</v>
      </c>
      <c r="I32" s="38">
        <v>3</v>
      </c>
      <c r="J32" s="28" t="str">
        <f t="shared" si="3"/>
        <v>Memiliki kemampuan menganalisis isi, struktur teks negosiasi, menganalisis aspek makna kebahasaan dalam teks biografi, dan analisis isi debat. Namun, perlu peningkatan mengidentifikasi isi puisi.</v>
      </c>
      <c r="K32" s="36">
        <f t="shared" si="4"/>
        <v>80.599999999999994</v>
      </c>
      <c r="L32" s="28" t="str">
        <f t="shared" si="5"/>
        <v>B</v>
      </c>
      <c r="M32" s="28">
        <f t="shared" si="6"/>
        <v>80.599999999999994</v>
      </c>
      <c r="N32" s="28" t="str">
        <f t="shared" si="7"/>
        <v>B</v>
      </c>
      <c r="O32" s="38">
        <v>3</v>
      </c>
      <c r="P32"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2" s="40" t="s">
        <v>8</v>
      </c>
      <c r="R32" s="44" t="s">
        <v>8</v>
      </c>
      <c r="S32" s="18"/>
      <c r="T32" s="1">
        <v>76</v>
      </c>
      <c r="U32" s="1">
        <v>76</v>
      </c>
      <c r="V32" s="1">
        <v>76</v>
      </c>
      <c r="W32" s="43">
        <v>85</v>
      </c>
      <c r="X32" s="43">
        <v>85</v>
      </c>
      <c r="Y32" s="1"/>
      <c r="Z32" s="1"/>
      <c r="AA32" s="1"/>
      <c r="AB32" s="1"/>
      <c r="AC32" s="1"/>
      <c r="AD32" s="1"/>
      <c r="AE32" s="18"/>
      <c r="AF32" s="1">
        <v>81</v>
      </c>
      <c r="AG32" s="1">
        <v>81</v>
      </c>
      <c r="AH32" s="1">
        <v>81</v>
      </c>
      <c r="AI32" s="43">
        <v>80</v>
      </c>
      <c r="AJ32" s="43">
        <v>80</v>
      </c>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6"/>
      <c r="FH32" s="45"/>
      <c r="FI32" s="45"/>
      <c r="FJ32" s="45"/>
      <c r="FK32" s="45"/>
    </row>
    <row r="33" spans="1:157" x14ac:dyDescent="0.25">
      <c r="A33" s="19">
        <v>23</v>
      </c>
      <c r="B33" s="19">
        <v>63682</v>
      </c>
      <c r="C33" s="19" t="s">
        <v>88</v>
      </c>
      <c r="D33" s="18"/>
      <c r="E33" s="36">
        <f t="shared" si="0"/>
        <v>85</v>
      </c>
      <c r="F33" s="28" t="str">
        <f t="shared" si="1"/>
        <v>A</v>
      </c>
      <c r="G33" s="28">
        <f>IF((COUNTA(T12:AC12)&gt;0),(ROUND((AVERAGE(T33:AD33)),0)),"")</f>
        <v>85</v>
      </c>
      <c r="H33" s="28" t="str">
        <f t="shared" si="2"/>
        <v>A</v>
      </c>
      <c r="I33" s="38">
        <v>4</v>
      </c>
      <c r="J33" s="28" t="str">
        <f t="shared" si="3"/>
        <v>Memiliki kemampuan menganalisis isi, struktur teks negosiasi, menganalisis aspek makna kebahasaan dalam teks biografi, analisis isi debat, dan mengidentifikasi isi puisi.</v>
      </c>
      <c r="K33" s="36">
        <f t="shared" si="4"/>
        <v>84.8</v>
      </c>
      <c r="L33" s="28" t="str">
        <f t="shared" si="5"/>
        <v>A</v>
      </c>
      <c r="M33" s="28">
        <f t="shared" si="6"/>
        <v>84.8</v>
      </c>
      <c r="N33" s="28" t="str">
        <f t="shared" si="7"/>
        <v>A</v>
      </c>
      <c r="O33" s="38">
        <v>4</v>
      </c>
      <c r="P33" s="28" t="str">
        <f t="shared" si="8"/>
        <v>Terampil menulis puisi dengan memerhatikan unsur pembangunnya</v>
      </c>
      <c r="Q33" s="40" t="s">
        <v>8</v>
      </c>
      <c r="R33" s="44" t="s">
        <v>8</v>
      </c>
      <c r="S33" s="18"/>
      <c r="T33" s="1">
        <v>85</v>
      </c>
      <c r="U33" s="1">
        <v>85</v>
      </c>
      <c r="V33" s="1">
        <v>85</v>
      </c>
      <c r="W33" s="42">
        <v>86</v>
      </c>
      <c r="X33" s="42">
        <v>86</v>
      </c>
      <c r="Y33" s="1"/>
      <c r="Z33" s="1"/>
      <c r="AA33" s="1"/>
      <c r="AB33" s="1"/>
      <c r="AC33" s="1"/>
      <c r="AD33" s="1"/>
      <c r="AE33" s="18"/>
      <c r="AF33" s="1">
        <v>80</v>
      </c>
      <c r="AG33" s="1">
        <v>80</v>
      </c>
      <c r="AH33" s="1">
        <v>80</v>
      </c>
      <c r="AI33" s="42">
        <v>92</v>
      </c>
      <c r="AJ33" s="42">
        <v>92</v>
      </c>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63698</v>
      </c>
      <c r="C34" s="19" t="s">
        <v>89</v>
      </c>
      <c r="D34" s="18"/>
      <c r="E34" s="36">
        <f t="shared" si="0"/>
        <v>80</v>
      </c>
      <c r="F34" s="28" t="str">
        <f t="shared" si="1"/>
        <v>B</v>
      </c>
      <c r="G34" s="28">
        <f>IF((COUNTA(T12:AC12)&gt;0),(ROUND((AVERAGE(T34:AD34)),0)),"")</f>
        <v>80</v>
      </c>
      <c r="H34" s="28" t="str">
        <f t="shared" si="2"/>
        <v>B</v>
      </c>
      <c r="I34" s="38">
        <v>3</v>
      </c>
      <c r="J34" s="28" t="str">
        <f t="shared" si="3"/>
        <v>Memiliki kemampuan menganalisis isi, struktur teks negosiasi, menganalisis aspek makna kebahasaan dalam teks biografi, dan analisis isi debat. Namun, perlu peningkatan mengidentifikasi isi puisi.</v>
      </c>
      <c r="K34" s="36">
        <f t="shared" si="4"/>
        <v>77.8</v>
      </c>
      <c r="L34" s="28" t="str">
        <f t="shared" si="5"/>
        <v>B</v>
      </c>
      <c r="M34" s="28">
        <f t="shared" si="6"/>
        <v>77.8</v>
      </c>
      <c r="N34" s="28" t="str">
        <f t="shared" si="7"/>
        <v>B</v>
      </c>
      <c r="O34" s="38">
        <v>3</v>
      </c>
      <c r="P34"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4" s="40" t="s">
        <v>8</v>
      </c>
      <c r="R34" s="44" t="s">
        <v>8</v>
      </c>
      <c r="S34" s="18"/>
      <c r="T34" s="1">
        <v>76</v>
      </c>
      <c r="U34" s="1">
        <v>76</v>
      </c>
      <c r="V34" s="1">
        <v>76</v>
      </c>
      <c r="W34" s="43">
        <v>85</v>
      </c>
      <c r="X34" s="43">
        <v>85</v>
      </c>
      <c r="Y34" s="1"/>
      <c r="Z34" s="1"/>
      <c r="AA34" s="1"/>
      <c r="AB34" s="1"/>
      <c r="AC34" s="1"/>
      <c r="AD34" s="1"/>
      <c r="AE34" s="18"/>
      <c r="AF34" s="1">
        <v>77</v>
      </c>
      <c r="AG34" s="1">
        <v>77</v>
      </c>
      <c r="AH34" s="1">
        <v>77</v>
      </c>
      <c r="AI34" s="43">
        <v>79</v>
      </c>
      <c r="AJ34" s="43">
        <v>79</v>
      </c>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63714</v>
      </c>
      <c r="C35" s="19" t="s">
        <v>90</v>
      </c>
      <c r="D35" s="18"/>
      <c r="E35" s="36">
        <f t="shared" si="0"/>
        <v>85</v>
      </c>
      <c r="F35" s="28" t="str">
        <f t="shared" si="1"/>
        <v>A</v>
      </c>
      <c r="G35" s="28">
        <f>IF((COUNTA(T12:AC12)&gt;0),(ROUND((AVERAGE(T35:AD35)),0)),"")</f>
        <v>85</v>
      </c>
      <c r="H35" s="28" t="str">
        <f t="shared" si="2"/>
        <v>A</v>
      </c>
      <c r="I35" s="38">
        <v>4</v>
      </c>
      <c r="J35" s="28" t="str">
        <f t="shared" si="3"/>
        <v>Memiliki kemampuan menganalisis isi, struktur teks negosiasi, menganalisis aspek makna kebahasaan dalam teks biografi, analisis isi debat, dan mengidentifikasi isi puisi.</v>
      </c>
      <c r="K35" s="36">
        <f t="shared" si="4"/>
        <v>84.6</v>
      </c>
      <c r="L35" s="28" t="str">
        <f t="shared" si="5"/>
        <v>A</v>
      </c>
      <c r="M35" s="28">
        <f t="shared" si="6"/>
        <v>84.6</v>
      </c>
      <c r="N35" s="28" t="str">
        <f t="shared" si="7"/>
        <v>A</v>
      </c>
      <c r="O35" s="38">
        <v>4</v>
      </c>
      <c r="P35" s="28" t="str">
        <f t="shared" si="8"/>
        <v>Terampil menulis puisi dengan memerhatikan unsur pembangunnya</v>
      </c>
      <c r="Q35" s="40" t="s">
        <v>8</v>
      </c>
      <c r="R35" s="44" t="s">
        <v>8</v>
      </c>
      <c r="S35" s="18"/>
      <c r="T35" s="1">
        <v>84</v>
      </c>
      <c r="U35" s="1">
        <v>84</v>
      </c>
      <c r="V35" s="1">
        <v>84</v>
      </c>
      <c r="W35" s="42">
        <v>87</v>
      </c>
      <c r="X35" s="42">
        <v>87</v>
      </c>
      <c r="Y35" s="1"/>
      <c r="Z35" s="1"/>
      <c r="AA35" s="1"/>
      <c r="AB35" s="1"/>
      <c r="AC35" s="1"/>
      <c r="AD35" s="1"/>
      <c r="AE35" s="18"/>
      <c r="AF35" s="1">
        <v>81</v>
      </c>
      <c r="AG35" s="1">
        <v>81</v>
      </c>
      <c r="AH35" s="1">
        <v>81</v>
      </c>
      <c r="AI35" s="42">
        <v>90</v>
      </c>
      <c r="AJ35" s="42">
        <v>90</v>
      </c>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63730</v>
      </c>
      <c r="C36" s="19" t="s">
        <v>91</v>
      </c>
      <c r="D36" s="18"/>
      <c r="E36" s="36">
        <f t="shared" si="0"/>
        <v>85</v>
      </c>
      <c r="F36" s="28" t="str">
        <f t="shared" si="1"/>
        <v>A</v>
      </c>
      <c r="G36" s="28">
        <f>IF((COUNTA(T12:AC12)&gt;0),(ROUND((AVERAGE(T36:AD36)),0)),"")</f>
        <v>85</v>
      </c>
      <c r="H36" s="28" t="str">
        <f t="shared" si="2"/>
        <v>A</v>
      </c>
      <c r="I36" s="38">
        <v>4</v>
      </c>
      <c r="J36" s="28" t="str">
        <f t="shared" si="3"/>
        <v>Memiliki kemampuan menganalisis isi, struktur teks negosiasi, menganalisis aspek makna kebahasaan dalam teks biografi, analisis isi debat, dan mengidentifikasi isi puisi.</v>
      </c>
      <c r="K36" s="36">
        <f t="shared" si="4"/>
        <v>84.6</v>
      </c>
      <c r="L36" s="28" t="str">
        <f t="shared" si="5"/>
        <v>A</v>
      </c>
      <c r="M36" s="28">
        <f t="shared" si="6"/>
        <v>84.6</v>
      </c>
      <c r="N36" s="28" t="str">
        <f t="shared" si="7"/>
        <v>A</v>
      </c>
      <c r="O36" s="38">
        <v>4</v>
      </c>
      <c r="P36" s="28" t="str">
        <f t="shared" si="8"/>
        <v>Terampil menulis puisi dengan memerhatikan unsur pembangunnya</v>
      </c>
      <c r="Q36" s="40" t="s">
        <v>8</v>
      </c>
      <c r="R36" s="44" t="s">
        <v>8</v>
      </c>
      <c r="S36" s="18"/>
      <c r="T36" s="1">
        <v>78</v>
      </c>
      <c r="U36" s="1">
        <v>78</v>
      </c>
      <c r="V36" s="1">
        <v>78</v>
      </c>
      <c r="W36" s="42">
        <v>96</v>
      </c>
      <c r="X36" s="42">
        <v>96</v>
      </c>
      <c r="Y36" s="1"/>
      <c r="Z36" s="1"/>
      <c r="AA36" s="1"/>
      <c r="AB36" s="1"/>
      <c r="AC36" s="1"/>
      <c r="AD36" s="1"/>
      <c r="AE36" s="18"/>
      <c r="AF36" s="1">
        <v>81</v>
      </c>
      <c r="AG36" s="1">
        <v>81</v>
      </c>
      <c r="AH36" s="1">
        <v>81</v>
      </c>
      <c r="AI36" s="42">
        <v>90</v>
      </c>
      <c r="AJ36" s="42">
        <v>90</v>
      </c>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63746</v>
      </c>
      <c r="C37" s="19" t="s">
        <v>92</v>
      </c>
      <c r="D37" s="18"/>
      <c r="E37" s="36">
        <f t="shared" si="0"/>
        <v>85</v>
      </c>
      <c r="F37" s="28" t="str">
        <f t="shared" si="1"/>
        <v>A</v>
      </c>
      <c r="G37" s="28">
        <f>IF((COUNTA(T12:AC12)&gt;0),(ROUND((AVERAGE(T37:AD37)),0)),"")</f>
        <v>85</v>
      </c>
      <c r="H37" s="28" t="str">
        <f t="shared" si="2"/>
        <v>A</v>
      </c>
      <c r="I37" s="38">
        <v>4</v>
      </c>
      <c r="J37" s="28" t="str">
        <f t="shared" si="3"/>
        <v>Memiliki kemampuan menganalisis isi, struktur teks negosiasi, menganalisis aspek makna kebahasaan dalam teks biografi, analisis isi debat, dan mengidentifikasi isi puisi.</v>
      </c>
      <c r="K37" s="36">
        <f t="shared" si="4"/>
        <v>84.6</v>
      </c>
      <c r="L37" s="28" t="str">
        <f t="shared" si="5"/>
        <v>A</v>
      </c>
      <c r="M37" s="28">
        <f t="shared" si="6"/>
        <v>84.6</v>
      </c>
      <c r="N37" s="28" t="str">
        <f t="shared" si="7"/>
        <v>A</v>
      </c>
      <c r="O37" s="38">
        <v>4</v>
      </c>
      <c r="P37" s="28" t="str">
        <f t="shared" si="8"/>
        <v>Terampil menulis puisi dengan memerhatikan unsur pembangunnya</v>
      </c>
      <c r="Q37" s="40" t="s">
        <v>8</v>
      </c>
      <c r="R37" s="44" t="s">
        <v>8</v>
      </c>
      <c r="S37" s="18"/>
      <c r="T37" s="1">
        <v>76</v>
      </c>
      <c r="U37" s="1">
        <v>76</v>
      </c>
      <c r="V37" s="1">
        <v>76</v>
      </c>
      <c r="W37" s="42">
        <v>98</v>
      </c>
      <c r="X37" s="42">
        <v>98</v>
      </c>
      <c r="Y37" s="1"/>
      <c r="Z37" s="1"/>
      <c r="AA37" s="1"/>
      <c r="AB37" s="1"/>
      <c r="AC37" s="1"/>
      <c r="AD37" s="1"/>
      <c r="AE37" s="18"/>
      <c r="AF37" s="1">
        <v>81</v>
      </c>
      <c r="AG37" s="1">
        <v>81</v>
      </c>
      <c r="AH37" s="1">
        <v>81</v>
      </c>
      <c r="AI37" s="42">
        <v>90</v>
      </c>
      <c r="AJ37" s="42">
        <v>90</v>
      </c>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63762</v>
      </c>
      <c r="C38" s="19" t="s">
        <v>93</v>
      </c>
      <c r="D38" s="18"/>
      <c r="E38" s="36">
        <f t="shared" si="0"/>
        <v>85</v>
      </c>
      <c r="F38" s="28" t="str">
        <f t="shared" si="1"/>
        <v>A</v>
      </c>
      <c r="G38" s="28">
        <f>IF((COUNTA(T12:AC12)&gt;0),(ROUND((AVERAGE(T38:AD38)),0)),"")</f>
        <v>85</v>
      </c>
      <c r="H38" s="28" t="str">
        <f t="shared" si="2"/>
        <v>A</v>
      </c>
      <c r="I38" s="38">
        <v>4</v>
      </c>
      <c r="J38" s="28" t="str">
        <f t="shared" si="3"/>
        <v>Memiliki kemampuan menganalisis isi, struktur teks negosiasi, menganalisis aspek makna kebahasaan dalam teks biografi, analisis isi debat, dan mengidentifikasi isi puisi.</v>
      </c>
      <c r="K38" s="36">
        <f t="shared" si="4"/>
        <v>84.8</v>
      </c>
      <c r="L38" s="28" t="str">
        <f t="shared" si="5"/>
        <v>A</v>
      </c>
      <c r="M38" s="28">
        <f t="shared" si="6"/>
        <v>84.8</v>
      </c>
      <c r="N38" s="28" t="str">
        <f t="shared" si="7"/>
        <v>A</v>
      </c>
      <c r="O38" s="38">
        <v>4</v>
      </c>
      <c r="P38" s="28" t="str">
        <f t="shared" si="8"/>
        <v>Terampil menulis puisi dengan memerhatikan unsur pembangunnya</v>
      </c>
      <c r="Q38" s="40" t="s">
        <v>8</v>
      </c>
      <c r="R38" s="44" t="s">
        <v>8</v>
      </c>
      <c r="S38" s="18"/>
      <c r="T38" s="1">
        <v>83</v>
      </c>
      <c r="U38" s="1">
        <v>83</v>
      </c>
      <c r="V38" s="1">
        <v>83</v>
      </c>
      <c r="W38" s="42">
        <v>88</v>
      </c>
      <c r="X38" s="42">
        <v>88</v>
      </c>
      <c r="Y38" s="1"/>
      <c r="Z38" s="1"/>
      <c r="AA38" s="1"/>
      <c r="AB38" s="1"/>
      <c r="AC38" s="1"/>
      <c r="AD38" s="1"/>
      <c r="AE38" s="18"/>
      <c r="AF38" s="1">
        <v>80</v>
      </c>
      <c r="AG38" s="1">
        <v>80</v>
      </c>
      <c r="AH38" s="1">
        <v>80</v>
      </c>
      <c r="AI38" s="42">
        <v>92</v>
      </c>
      <c r="AJ38" s="42">
        <v>92</v>
      </c>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63778</v>
      </c>
      <c r="C39" s="19" t="s">
        <v>94</v>
      </c>
      <c r="D39" s="18"/>
      <c r="E39" s="36">
        <f t="shared" si="0"/>
        <v>80</v>
      </c>
      <c r="F39" s="28" t="str">
        <f t="shared" si="1"/>
        <v>B</v>
      </c>
      <c r="G39" s="28">
        <f>IF((COUNTA(T12:AC12)&gt;0),(ROUND((AVERAGE(T39:AD39)),0)),"")</f>
        <v>80</v>
      </c>
      <c r="H39" s="28" t="str">
        <f t="shared" si="2"/>
        <v>B</v>
      </c>
      <c r="I39" s="38">
        <v>3</v>
      </c>
      <c r="J39" s="28" t="str">
        <f t="shared" si="3"/>
        <v>Memiliki kemampuan menganalisis isi, struktur teks negosiasi, menganalisis aspek makna kebahasaan dalam teks biografi, dan analisis isi debat. Namun, perlu peningkatan mengidentifikasi isi puisi.</v>
      </c>
      <c r="K39" s="36">
        <f t="shared" si="4"/>
        <v>77.8</v>
      </c>
      <c r="L39" s="28" t="str">
        <f t="shared" si="5"/>
        <v>B</v>
      </c>
      <c r="M39" s="28">
        <f t="shared" si="6"/>
        <v>77.8</v>
      </c>
      <c r="N39" s="28" t="str">
        <f t="shared" si="7"/>
        <v>B</v>
      </c>
      <c r="O39" s="38">
        <v>3</v>
      </c>
      <c r="P39"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9" s="40" t="s">
        <v>8</v>
      </c>
      <c r="R39" s="44" t="s">
        <v>8</v>
      </c>
      <c r="S39" s="18"/>
      <c r="T39" s="1">
        <v>76</v>
      </c>
      <c r="U39" s="1">
        <v>76</v>
      </c>
      <c r="V39" s="1">
        <v>76</v>
      </c>
      <c r="W39" s="43">
        <v>85</v>
      </c>
      <c r="X39" s="43">
        <v>85</v>
      </c>
      <c r="Y39" s="1"/>
      <c r="Z39" s="1"/>
      <c r="AA39" s="1"/>
      <c r="AB39" s="1"/>
      <c r="AC39" s="1"/>
      <c r="AD39" s="1"/>
      <c r="AE39" s="18"/>
      <c r="AF39" s="1">
        <v>77</v>
      </c>
      <c r="AG39" s="1">
        <v>77</v>
      </c>
      <c r="AH39" s="1">
        <v>77</v>
      </c>
      <c r="AI39" s="43">
        <v>79</v>
      </c>
      <c r="AJ39" s="43">
        <v>79</v>
      </c>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63794</v>
      </c>
      <c r="C40" s="19" t="s">
        <v>95</v>
      </c>
      <c r="D40" s="18"/>
      <c r="E40" s="36">
        <f t="shared" si="0"/>
        <v>80</v>
      </c>
      <c r="F40" s="28" t="str">
        <f t="shared" si="1"/>
        <v>B</v>
      </c>
      <c r="G40" s="28">
        <f>IF((COUNTA(T12:AC12)&gt;0),(ROUND((AVERAGE(T40:AD40)),0)),"")</f>
        <v>80</v>
      </c>
      <c r="H40" s="28" t="str">
        <f t="shared" si="2"/>
        <v>B</v>
      </c>
      <c r="I40" s="38">
        <v>3</v>
      </c>
      <c r="J40" s="28" t="str">
        <f t="shared" si="3"/>
        <v>Memiliki kemampuan menganalisis isi, struktur teks negosiasi, menganalisis aspek makna kebahasaan dalam teks biografi, dan analisis isi debat. Namun, perlu peningkatan mengidentifikasi isi puisi.</v>
      </c>
      <c r="K40" s="36">
        <f t="shared" si="4"/>
        <v>77.8</v>
      </c>
      <c r="L40" s="28" t="str">
        <f t="shared" si="5"/>
        <v>B</v>
      </c>
      <c r="M40" s="28">
        <f t="shared" si="6"/>
        <v>77.8</v>
      </c>
      <c r="N40" s="28" t="str">
        <f t="shared" si="7"/>
        <v>B</v>
      </c>
      <c r="O40" s="38">
        <v>3</v>
      </c>
      <c r="P40"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0" s="40" t="s">
        <v>8</v>
      </c>
      <c r="R40" s="44" t="s">
        <v>8</v>
      </c>
      <c r="S40" s="18"/>
      <c r="T40" s="1">
        <v>76</v>
      </c>
      <c r="U40" s="1">
        <v>76</v>
      </c>
      <c r="V40" s="1">
        <v>76</v>
      </c>
      <c r="W40" s="43">
        <v>85</v>
      </c>
      <c r="X40" s="43">
        <v>85</v>
      </c>
      <c r="Y40" s="1"/>
      <c r="Z40" s="1"/>
      <c r="AA40" s="1"/>
      <c r="AB40" s="1"/>
      <c r="AC40" s="1"/>
      <c r="AD40" s="1"/>
      <c r="AE40" s="18"/>
      <c r="AF40" s="1">
        <v>77</v>
      </c>
      <c r="AG40" s="1">
        <v>77</v>
      </c>
      <c r="AH40" s="1">
        <v>77</v>
      </c>
      <c r="AI40" s="43">
        <v>79</v>
      </c>
      <c r="AJ40" s="43">
        <v>79</v>
      </c>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63810</v>
      </c>
      <c r="C41" s="19" t="s">
        <v>96</v>
      </c>
      <c r="D41" s="18"/>
      <c r="E41" s="36">
        <f t="shared" si="0"/>
        <v>80</v>
      </c>
      <c r="F41" s="28" t="str">
        <f t="shared" si="1"/>
        <v>B</v>
      </c>
      <c r="G41" s="28">
        <f>IF((COUNTA(T12:AC12)&gt;0),(ROUND((AVERAGE(T41:AD41)),0)),"")</f>
        <v>80</v>
      </c>
      <c r="H41" s="28" t="str">
        <f t="shared" si="2"/>
        <v>B</v>
      </c>
      <c r="I41" s="38">
        <v>3</v>
      </c>
      <c r="J41" s="28" t="str">
        <f t="shared" si="3"/>
        <v>Memiliki kemampuan menganalisis isi, struktur teks negosiasi, menganalisis aspek makna kebahasaan dalam teks biografi, dan analisis isi debat. Namun, perlu peningkatan mengidentifikasi isi puisi.</v>
      </c>
      <c r="K41" s="36">
        <f t="shared" si="4"/>
        <v>83.8</v>
      </c>
      <c r="L41" s="28" t="str">
        <f t="shared" si="5"/>
        <v>B</v>
      </c>
      <c r="M41" s="28">
        <f t="shared" si="6"/>
        <v>83.8</v>
      </c>
      <c r="N41" s="28" t="str">
        <f t="shared" si="7"/>
        <v>B</v>
      </c>
      <c r="O41" s="38">
        <v>4</v>
      </c>
      <c r="P41" s="28" t="str">
        <f t="shared" si="8"/>
        <v>Terampil menulis puisi dengan memerhatikan unsur pembangunnya</v>
      </c>
      <c r="Q41" s="40" t="s">
        <v>8</v>
      </c>
      <c r="R41" s="44" t="s">
        <v>8</v>
      </c>
      <c r="S41" s="18"/>
      <c r="T41" s="1">
        <v>76</v>
      </c>
      <c r="U41" s="1">
        <v>76</v>
      </c>
      <c r="V41" s="1">
        <v>76</v>
      </c>
      <c r="W41" s="43">
        <v>87</v>
      </c>
      <c r="X41" s="43">
        <v>87</v>
      </c>
      <c r="Y41" s="1"/>
      <c r="Z41" s="1"/>
      <c r="AA41" s="1"/>
      <c r="AB41" s="1"/>
      <c r="AC41" s="1"/>
      <c r="AD41" s="1"/>
      <c r="AE41" s="18"/>
      <c r="AF41" s="1">
        <v>83</v>
      </c>
      <c r="AG41" s="1">
        <v>83</v>
      </c>
      <c r="AH41" s="1">
        <v>83</v>
      </c>
      <c r="AI41" s="43">
        <v>85</v>
      </c>
      <c r="AJ41" s="43">
        <v>85</v>
      </c>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63826</v>
      </c>
      <c r="C42" s="19" t="s">
        <v>97</v>
      </c>
      <c r="D42" s="18"/>
      <c r="E42" s="36">
        <f t="shared" si="0"/>
        <v>85</v>
      </c>
      <c r="F42" s="28" t="str">
        <f t="shared" si="1"/>
        <v>A</v>
      </c>
      <c r="G42" s="28">
        <f>IF((COUNTA(T12:AC12)&gt;0),(ROUND((AVERAGE(T42:AD42)),0)),"")</f>
        <v>85</v>
      </c>
      <c r="H42" s="28" t="str">
        <f t="shared" si="2"/>
        <v>A</v>
      </c>
      <c r="I42" s="38">
        <v>4</v>
      </c>
      <c r="J42" s="28" t="str">
        <f t="shared" si="3"/>
        <v>Memiliki kemampuan menganalisis isi, struktur teks negosiasi, menganalisis aspek makna kebahasaan dalam teks biografi, analisis isi debat, dan mengidentifikasi isi puisi.</v>
      </c>
      <c r="K42" s="36">
        <f t="shared" si="4"/>
        <v>84.6</v>
      </c>
      <c r="L42" s="28" t="str">
        <f t="shared" si="5"/>
        <v>A</v>
      </c>
      <c r="M42" s="28">
        <f t="shared" si="6"/>
        <v>84.6</v>
      </c>
      <c r="N42" s="28" t="str">
        <f t="shared" si="7"/>
        <v>A</v>
      </c>
      <c r="O42" s="38">
        <v>4</v>
      </c>
      <c r="P42" s="28" t="str">
        <f t="shared" si="8"/>
        <v>Terampil menulis puisi dengan memerhatikan unsur pembangunnya</v>
      </c>
      <c r="Q42" s="40" t="s">
        <v>8</v>
      </c>
      <c r="R42" s="44" t="s">
        <v>8</v>
      </c>
      <c r="S42" s="18"/>
      <c r="T42" s="1">
        <v>79</v>
      </c>
      <c r="U42" s="1">
        <v>79</v>
      </c>
      <c r="V42" s="1">
        <v>79</v>
      </c>
      <c r="W42" s="42">
        <v>93</v>
      </c>
      <c r="X42" s="42">
        <v>93</v>
      </c>
      <c r="Y42" s="1"/>
      <c r="Z42" s="1"/>
      <c r="AA42" s="1"/>
      <c r="AB42" s="1"/>
      <c r="AC42" s="1"/>
      <c r="AD42" s="1"/>
      <c r="AE42" s="18"/>
      <c r="AF42" s="1">
        <v>81</v>
      </c>
      <c r="AG42" s="1">
        <v>81</v>
      </c>
      <c r="AH42" s="1">
        <v>81</v>
      </c>
      <c r="AI42" s="42">
        <v>90</v>
      </c>
      <c r="AJ42" s="42">
        <v>90</v>
      </c>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63842</v>
      </c>
      <c r="C43" s="19" t="s">
        <v>98</v>
      </c>
      <c r="D43" s="18"/>
      <c r="E43" s="36">
        <f t="shared" si="0"/>
        <v>85</v>
      </c>
      <c r="F43" s="28" t="str">
        <f t="shared" si="1"/>
        <v>A</v>
      </c>
      <c r="G43" s="28">
        <f>IF((COUNTA(T12:AC12)&gt;0),(ROUND((AVERAGE(T43:AD43)),0)),"")</f>
        <v>85</v>
      </c>
      <c r="H43" s="28" t="str">
        <f t="shared" si="2"/>
        <v>A</v>
      </c>
      <c r="I43" s="38">
        <v>4</v>
      </c>
      <c r="J43" s="28" t="str">
        <f t="shared" si="3"/>
        <v>Memiliki kemampuan menganalisis isi, struktur teks negosiasi, menganalisis aspek makna kebahasaan dalam teks biografi, analisis isi debat, dan mengidentifikasi isi puisi.</v>
      </c>
      <c r="K43" s="36">
        <f t="shared" si="4"/>
        <v>84.6</v>
      </c>
      <c r="L43" s="28" t="str">
        <f t="shared" si="5"/>
        <v>A</v>
      </c>
      <c r="M43" s="28">
        <f t="shared" si="6"/>
        <v>84.6</v>
      </c>
      <c r="N43" s="28" t="str">
        <f t="shared" si="7"/>
        <v>A</v>
      </c>
      <c r="O43" s="38">
        <v>4</v>
      </c>
      <c r="P43" s="28" t="str">
        <f t="shared" si="8"/>
        <v>Terampil menulis puisi dengan memerhatikan unsur pembangunnya</v>
      </c>
      <c r="Q43" s="40" t="s">
        <v>8</v>
      </c>
      <c r="R43" s="44" t="s">
        <v>8</v>
      </c>
      <c r="S43" s="18"/>
      <c r="T43" s="1">
        <v>81</v>
      </c>
      <c r="U43" s="1">
        <v>81</v>
      </c>
      <c r="V43" s="1">
        <v>81</v>
      </c>
      <c r="W43" s="42">
        <v>90</v>
      </c>
      <c r="X43" s="42">
        <v>90</v>
      </c>
      <c r="Y43" s="1"/>
      <c r="Z43" s="1"/>
      <c r="AA43" s="1"/>
      <c r="AB43" s="1"/>
      <c r="AC43" s="1"/>
      <c r="AD43" s="1"/>
      <c r="AE43" s="18"/>
      <c r="AF43" s="1">
        <v>81</v>
      </c>
      <c r="AG43" s="1">
        <v>81</v>
      </c>
      <c r="AH43" s="1">
        <v>81</v>
      </c>
      <c r="AI43" s="42">
        <v>90</v>
      </c>
      <c r="AJ43" s="42">
        <v>90</v>
      </c>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63858</v>
      </c>
      <c r="C44" s="19" t="s">
        <v>99</v>
      </c>
      <c r="D44" s="18"/>
      <c r="E44" s="36">
        <f t="shared" si="0"/>
        <v>83</v>
      </c>
      <c r="F44" s="28" t="str">
        <f t="shared" si="1"/>
        <v>B</v>
      </c>
      <c r="G44" s="28">
        <f>IF((COUNTA(T12:AC12)&gt;0),(ROUND((AVERAGE(T44:AD44)),0)),"")</f>
        <v>83</v>
      </c>
      <c r="H44" s="28" t="str">
        <f t="shared" si="2"/>
        <v>B</v>
      </c>
      <c r="I44" s="38">
        <v>4</v>
      </c>
      <c r="J44" s="28" t="str">
        <f t="shared" si="3"/>
        <v>Memiliki kemampuan menganalisis isi, struktur teks negosiasi, menganalisis aspek makna kebahasaan dalam teks biografi, analisis isi debat, dan mengidentifikasi isi puisi.</v>
      </c>
      <c r="K44" s="36">
        <f t="shared" si="4"/>
        <v>84</v>
      </c>
      <c r="L44" s="28" t="str">
        <f t="shared" si="5"/>
        <v>B</v>
      </c>
      <c r="M44" s="28">
        <f t="shared" si="6"/>
        <v>84</v>
      </c>
      <c r="N44" s="28" t="str">
        <f t="shared" si="7"/>
        <v>B</v>
      </c>
      <c r="O44" s="38">
        <v>4</v>
      </c>
      <c r="P44" s="28" t="str">
        <f t="shared" si="8"/>
        <v>Terampil menulis puisi dengan memerhatikan unsur pembangunnya</v>
      </c>
      <c r="Q44" s="40" t="s">
        <v>8</v>
      </c>
      <c r="R44" s="44" t="s">
        <v>8</v>
      </c>
      <c r="S44" s="18"/>
      <c r="T44" s="1">
        <v>80</v>
      </c>
      <c r="U44" s="1">
        <v>80</v>
      </c>
      <c r="V44" s="1">
        <v>80</v>
      </c>
      <c r="W44" s="43">
        <v>87</v>
      </c>
      <c r="X44" s="43">
        <v>87</v>
      </c>
      <c r="Y44" s="1"/>
      <c r="Z44" s="1"/>
      <c r="AA44" s="1"/>
      <c r="AB44" s="1"/>
      <c r="AC44" s="1"/>
      <c r="AD44" s="1"/>
      <c r="AE44" s="18"/>
      <c r="AF44" s="1">
        <v>82</v>
      </c>
      <c r="AG44" s="1">
        <v>82</v>
      </c>
      <c r="AH44" s="1">
        <v>82</v>
      </c>
      <c r="AI44" s="43">
        <v>87</v>
      </c>
      <c r="AJ44" s="43">
        <v>87</v>
      </c>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63874</v>
      </c>
      <c r="C45" s="19" t="s">
        <v>100</v>
      </c>
      <c r="D45" s="18"/>
      <c r="E45" s="36">
        <f t="shared" si="0"/>
        <v>85</v>
      </c>
      <c r="F45" s="28" t="str">
        <f t="shared" si="1"/>
        <v>A</v>
      </c>
      <c r="G45" s="28">
        <f>IF((COUNTA(T12:AC12)&gt;0),(ROUND((AVERAGE(T45:AD45)),0)),"")</f>
        <v>85</v>
      </c>
      <c r="H45" s="28" t="str">
        <f t="shared" si="2"/>
        <v>A</v>
      </c>
      <c r="I45" s="38">
        <v>4</v>
      </c>
      <c r="J45" s="28" t="str">
        <f t="shared" si="3"/>
        <v>Memiliki kemampuan menganalisis isi, struktur teks negosiasi, menganalisis aspek makna kebahasaan dalam teks biografi, analisis isi debat, dan mengidentifikasi isi puisi.</v>
      </c>
      <c r="K45" s="36">
        <f t="shared" si="4"/>
        <v>85.2</v>
      </c>
      <c r="L45" s="28" t="str">
        <f t="shared" si="5"/>
        <v>A</v>
      </c>
      <c r="M45" s="28">
        <f t="shared" si="6"/>
        <v>85.2</v>
      </c>
      <c r="N45" s="28" t="str">
        <f t="shared" si="7"/>
        <v>A</v>
      </c>
      <c r="O45" s="38">
        <v>4</v>
      </c>
      <c r="P45" s="28" t="str">
        <f t="shared" si="8"/>
        <v>Terampil menulis puisi dengan memerhatikan unsur pembangunnya</v>
      </c>
      <c r="Q45" s="40" t="s">
        <v>8</v>
      </c>
      <c r="R45" s="44" t="s">
        <v>8</v>
      </c>
      <c r="S45" s="18"/>
      <c r="T45" s="1">
        <v>82</v>
      </c>
      <c r="U45" s="1">
        <v>82</v>
      </c>
      <c r="V45" s="1">
        <v>82</v>
      </c>
      <c r="W45" s="42">
        <v>90</v>
      </c>
      <c r="X45" s="42">
        <v>90</v>
      </c>
      <c r="Y45" s="1"/>
      <c r="Z45" s="1"/>
      <c r="AA45" s="1"/>
      <c r="AB45" s="1"/>
      <c r="AC45" s="1"/>
      <c r="AD45" s="1"/>
      <c r="AE45" s="18"/>
      <c r="AF45" s="1">
        <v>82</v>
      </c>
      <c r="AG45" s="1">
        <v>82</v>
      </c>
      <c r="AH45" s="1">
        <v>82</v>
      </c>
      <c r="AI45" s="42">
        <v>90</v>
      </c>
      <c r="AJ45" s="42">
        <v>90</v>
      </c>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69120</v>
      </c>
      <c r="C46" s="19" t="s">
        <v>101</v>
      </c>
      <c r="D46" s="18"/>
      <c r="E46" s="36">
        <f t="shared" si="0"/>
        <v>80</v>
      </c>
      <c r="F46" s="28" t="str">
        <f t="shared" si="1"/>
        <v>B</v>
      </c>
      <c r="G46" s="28">
        <f>IF((COUNTA(T12:AC12)&gt;0),(ROUND((AVERAGE(T46:AD46)),0)),"")</f>
        <v>80</v>
      </c>
      <c r="H46" s="28" t="str">
        <f t="shared" si="2"/>
        <v>B</v>
      </c>
      <c r="I46" s="38">
        <v>3</v>
      </c>
      <c r="J46" s="28" t="str">
        <f t="shared" si="3"/>
        <v>Memiliki kemampuan menganalisis isi, struktur teks negosiasi, menganalisis aspek makna kebahasaan dalam teks biografi, dan analisis isi debat. Namun, perlu peningkatan mengidentifikasi isi puisi.</v>
      </c>
      <c r="K46" s="36">
        <f t="shared" si="4"/>
        <v>77.400000000000006</v>
      </c>
      <c r="L46" s="28" t="str">
        <f t="shared" si="5"/>
        <v>B</v>
      </c>
      <c r="M46" s="28">
        <f t="shared" si="6"/>
        <v>77.400000000000006</v>
      </c>
      <c r="N46" s="28" t="str">
        <f t="shared" si="7"/>
        <v>B</v>
      </c>
      <c r="O46" s="38">
        <v>3</v>
      </c>
      <c r="P46"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6" s="40" t="s">
        <v>8</v>
      </c>
      <c r="R46" s="44" t="s">
        <v>8</v>
      </c>
      <c r="S46" s="18"/>
      <c r="T46" s="1">
        <v>76</v>
      </c>
      <c r="U46" s="1">
        <v>76</v>
      </c>
      <c r="V46" s="1">
        <v>76</v>
      </c>
      <c r="W46" s="43">
        <v>85</v>
      </c>
      <c r="X46" s="43">
        <v>85</v>
      </c>
      <c r="Y46" s="1"/>
      <c r="Z46" s="1"/>
      <c r="AA46" s="1"/>
      <c r="AB46" s="1"/>
      <c r="AC46" s="1"/>
      <c r="AD46" s="1"/>
      <c r="AE46" s="18"/>
      <c r="AF46" s="1">
        <v>77</v>
      </c>
      <c r="AG46" s="1">
        <v>77</v>
      </c>
      <c r="AH46" s="1">
        <v>77</v>
      </c>
      <c r="AI46" s="43">
        <v>78</v>
      </c>
      <c r="AJ46" s="43">
        <v>78</v>
      </c>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36" t="str">
        <f t="shared" si="0"/>
        <v/>
      </c>
      <c r="F47" s="28" t="str">
        <f t="shared" si="1"/>
        <v/>
      </c>
      <c r="G47" s="28" t="e">
        <f>IF((COUNTA(T12:AC12)&gt;0),(ROUND((AVERAGE(T47:AD47)),0)),"")</f>
        <v>#DIV/0!</v>
      </c>
      <c r="H47" s="28" t="e">
        <f t="shared" si="2"/>
        <v>#DIV/0!</v>
      </c>
      <c r="I47" s="38"/>
      <c r="J47" s="28" t="str">
        <f t="shared" si="3"/>
        <v/>
      </c>
      <c r="K47" s="36" t="str">
        <f t="shared" si="4"/>
        <v/>
      </c>
      <c r="L47" s="28" t="str">
        <f t="shared" si="5"/>
        <v/>
      </c>
      <c r="M47" s="28" t="str">
        <f t="shared" si="6"/>
        <v/>
      </c>
      <c r="N47" s="28" t="str">
        <f t="shared" si="7"/>
        <v/>
      </c>
      <c r="O47" s="38"/>
      <c r="P47" s="28" t="str">
        <f t="shared" si="8"/>
        <v/>
      </c>
      <c r="Q47" s="40"/>
      <c r="R47" s="40"/>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36" t="str">
        <f t="shared" si="0"/>
        <v/>
      </c>
      <c r="F48" s="28" t="str">
        <f t="shared" si="1"/>
        <v/>
      </c>
      <c r="G48" s="28" t="e">
        <f>IF((COUNTA(T12:AC12)&gt;0),(ROUND((AVERAGE(T48:AD48)),0)),"")</f>
        <v>#DIV/0!</v>
      </c>
      <c r="H48" s="28" t="e">
        <f t="shared" si="2"/>
        <v>#DIV/0!</v>
      </c>
      <c r="I48" s="38"/>
      <c r="J48" s="28" t="str">
        <f t="shared" si="3"/>
        <v/>
      </c>
      <c r="K48" s="36" t="str">
        <f t="shared" si="4"/>
        <v/>
      </c>
      <c r="L48" s="28" t="str">
        <f t="shared" si="5"/>
        <v/>
      </c>
      <c r="M48" s="28" t="str">
        <f t="shared" si="6"/>
        <v/>
      </c>
      <c r="N48" s="28" t="str">
        <f t="shared" si="7"/>
        <v/>
      </c>
      <c r="O48" s="38"/>
      <c r="P48" s="28" t="str">
        <f t="shared" si="8"/>
        <v/>
      </c>
      <c r="Q48" s="40"/>
      <c r="R48" s="40"/>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36" t="str">
        <f t="shared" si="0"/>
        <v/>
      </c>
      <c r="F49" s="28" t="str">
        <f t="shared" si="1"/>
        <v/>
      </c>
      <c r="G49" s="28" t="e">
        <f>IF((COUNTA(T12:AC12)&gt;0),(ROUND((AVERAGE(T49:AD49)),0)),"")</f>
        <v>#DIV/0!</v>
      </c>
      <c r="H49" s="28" t="e">
        <f t="shared" si="2"/>
        <v>#DIV/0!</v>
      </c>
      <c r="I49" s="38"/>
      <c r="J49" s="28" t="str">
        <f t="shared" si="3"/>
        <v/>
      </c>
      <c r="K49" s="36" t="str">
        <f t="shared" si="4"/>
        <v/>
      </c>
      <c r="L49" s="28" t="str">
        <f t="shared" si="5"/>
        <v/>
      </c>
      <c r="M49" s="28" t="str">
        <f t="shared" si="6"/>
        <v/>
      </c>
      <c r="N49" s="28" t="str">
        <f t="shared" si="7"/>
        <v/>
      </c>
      <c r="O49" s="38"/>
      <c r="P49" s="28" t="str">
        <f t="shared" si="8"/>
        <v/>
      </c>
      <c r="Q49" s="40"/>
      <c r="R49" s="40"/>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36" t="str">
        <f t="shared" si="0"/>
        <v/>
      </c>
      <c r="F50" s="28" t="str">
        <f t="shared" si="1"/>
        <v/>
      </c>
      <c r="G50" s="28" t="e">
        <f>IF((COUNTA(T12:AC12)&gt;0),(ROUND((AVERAGE(T50:AD50)),0)),"")</f>
        <v>#DIV/0!</v>
      </c>
      <c r="H50" s="28" t="e">
        <f t="shared" si="2"/>
        <v>#DIV/0!</v>
      </c>
      <c r="I50" s="38"/>
      <c r="J50" s="28" t="str">
        <f t="shared" si="3"/>
        <v/>
      </c>
      <c r="K50" s="36" t="str">
        <f t="shared" si="4"/>
        <v/>
      </c>
      <c r="L50" s="28" t="str">
        <f t="shared" si="5"/>
        <v/>
      </c>
      <c r="M50" s="28" t="str">
        <f t="shared" si="6"/>
        <v/>
      </c>
      <c r="N50" s="28" t="str">
        <f t="shared" si="7"/>
        <v/>
      </c>
      <c r="O50" s="38"/>
      <c r="P50" s="28" t="str">
        <f t="shared" si="8"/>
        <v/>
      </c>
      <c r="Q50" s="40"/>
      <c r="R50" s="40"/>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37"/>
      <c r="F51" s="18"/>
      <c r="G51" s="18"/>
      <c r="H51" s="18"/>
      <c r="I51" s="37"/>
      <c r="J51" s="18"/>
      <c r="K51" s="37"/>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37"/>
      <c r="F52" s="18" t="s">
        <v>103</v>
      </c>
      <c r="G52" s="18"/>
      <c r="H52" s="18"/>
      <c r="I52" s="39"/>
      <c r="J52" s="30"/>
      <c r="K52" s="37" t="e">
        <f>IF(COUNTBLANK($G$11:$G$50)=40,"",MAX($G$11:$G$50))</f>
        <v>#DIV/0!</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37"/>
      <c r="F53" s="18" t="s">
        <v>106</v>
      </c>
      <c r="G53" s="18"/>
      <c r="H53" s="18"/>
      <c r="I53" s="39"/>
      <c r="J53" s="30"/>
      <c r="K53" s="37" t="e">
        <f>IF(COUNTBLANK($G$11:$G$50)=40,"",MIN($G$11:$G$50))</f>
        <v>#DIV/0!</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37"/>
      <c r="F54" s="18" t="s">
        <v>108</v>
      </c>
      <c r="G54" s="18"/>
      <c r="H54" s="18"/>
      <c r="I54" s="39"/>
      <c r="J54" s="30"/>
      <c r="K54" s="37" t="e">
        <f>IF(COUNTBLANK($G$11:$G$50)=40,"",AVERAGE($G$11:$G$50))</f>
        <v>#DIV/0!</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37"/>
      <c r="F55" s="18" t="s">
        <v>109</v>
      </c>
      <c r="G55" s="18"/>
      <c r="H55" s="18"/>
      <c r="I55" s="39"/>
      <c r="J55" s="30"/>
      <c r="K55" s="37"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37"/>
      <c r="F56" s="18"/>
      <c r="G56" s="18"/>
      <c r="H56" s="18"/>
      <c r="I56" s="37"/>
      <c r="J56" s="18"/>
      <c r="K56" s="37"/>
      <c r="L56" s="18"/>
      <c r="M56" s="18" t="s">
        <v>2</v>
      </c>
      <c r="N56" s="18"/>
      <c r="O56" s="37"/>
      <c r="P56" s="18"/>
      <c r="Q56" s="37" t="s">
        <v>111</v>
      </c>
      <c r="R56" s="37"/>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37"/>
      <c r="F57" s="18"/>
      <c r="G57" s="18"/>
      <c r="H57" s="18"/>
      <c r="I57" s="37"/>
      <c r="J57" s="18"/>
      <c r="K57" s="37"/>
      <c r="L57" s="18"/>
      <c r="M57" s="18" t="s">
        <v>113</v>
      </c>
      <c r="N57" s="18"/>
      <c r="O57" s="37"/>
      <c r="P57" s="18"/>
      <c r="Q57" s="37" t="s">
        <v>114</v>
      </c>
      <c r="R57" s="37"/>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37"/>
      <c r="F58" s="18"/>
      <c r="G58" s="18"/>
      <c r="H58" s="18"/>
      <c r="I58" s="37"/>
      <c r="J58" s="18"/>
      <c r="K58" s="37"/>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37"/>
      <c r="F59" s="18"/>
      <c r="G59" s="18"/>
      <c r="H59" s="18"/>
      <c r="I59" s="37"/>
      <c r="J59" s="18"/>
      <c r="K59" s="37"/>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37"/>
      <c r="F60" s="18"/>
      <c r="G60" s="18"/>
      <c r="H60" s="18"/>
      <c r="I60" s="37"/>
      <c r="J60" s="18"/>
      <c r="K60" s="37"/>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491" priority="1" operator="between">
      <formula>($C$4-1)</formula>
      <formula>1</formula>
    </cfRule>
  </conditionalFormatting>
  <conditionalFormatting sqref="E12">
    <cfRule type="cellIs" dxfId="490" priority="2" operator="between">
      <formula>($C$4-1)</formula>
      <formula>1</formula>
    </cfRule>
  </conditionalFormatting>
  <conditionalFormatting sqref="E13">
    <cfRule type="cellIs" dxfId="489" priority="3" operator="between">
      <formula>($C$4-1)</formula>
      <formula>1</formula>
    </cfRule>
  </conditionalFormatting>
  <conditionalFormatting sqref="E14">
    <cfRule type="cellIs" dxfId="488" priority="4" operator="between">
      <formula>($C$4-1)</formula>
      <formula>1</formula>
    </cfRule>
  </conditionalFormatting>
  <conditionalFormatting sqref="E15">
    <cfRule type="cellIs" dxfId="487" priority="5" operator="between">
      <formula>($C$4-1)</formula>
      <formula>1</formula>
    </cfRule>
  </conditionalFormatting>
  <conditionalFormatting sqref="E16">
    <cfRule type="cellIs" dxfId="486" priority="6" operator="between">
      <formula>($C$4-1)</formula>
      <formula>1</formula>
    </cfRule>
  </conditionalFormatting>
  <conditionalFormatting sqref="E17">
    <cfRule type="cellIs" dxfId="485" priority="7" operator="between">
      <formula>($C$4-1)</formula>
      <formula>1</formula>
    </cfRule>
  </conditionalFormatting>
  <conditionalFormatting sqref="E18">
    <cfRule type="cellIs" dxfId="484" priority="8" operator="between">
      <formula>($C$4-1)</formula>
      <formula>1</formula>
    </cfRule>
  </conditionalFormatting>
  <conditionalFormatting sqref="E19">
    <cfRule type="cellIs" dxfId="483" priority="9" operator="between">
      <formula>($C$4-1)</formula>
      <formula>1</formula>
    </cfRule>
  </conditionalFormatting>
  <conditionalFormatting sqref="E20">
    <cfRule type="cellIs" dxfId="482" priority="10" operator="between">
      <formula>($C$4-1)</formula>
      <formula>1</formula>
    </cfRule>
  </conditionalFormatting>
  <conditionalFormatting sqref="E21">
    <cfRule type="cellIs" dxfId="481" priority="11" operator="between">
      <formula>($C$4-1)</formula>
      <formula>1</formula>
    </cfRule>
  </conditionalFormatting>
  <conditionalFormatting sqref="E22">
    <cfRule type="cellIs" dxfId="480" priority="12" operator="between">
      <formula>($C$4-1)</formula>
      <formula>1</formula>
    </cfRule>
  </conditionalFormatting>
  <conditionalFormatting sqref="E23">
    <cfRule type="cellIs" dxfId="479" priority="13" operator="between">
      <formula>($C$4-1)</formula>
      <formula>1</formula>
    </cfRule>
  </conditionalFormatting>
  <conditionalFormatting sqref="E24">
    <cfRule type="cellIs" dxfId="478" priority="14" operator="between">
      <formula>($C$4-1)</formula>
      <formula>1</formula>
    </cfRule>
  </conditionalFormatting>
  <conditionalFormatting sqref="E25">
    <cfRule type="cellIs" dxfId="477" priority="15" operator="between">
      <formula>($C$4-1)</formula>
      <formula>1</formula>
    </cfRule>
  </conditionalFormatting>
  <conditionalFormatting sqref="E26">
    <cfRule type="cellIs" dxfId="476" priority="16" operator="between">
      <formula>($C$4-1)</formula>
      <formula>1</formula>
    </cfRule>
  </conditionalFormatting>
  <conditionalFormatting sqref="E27">
    <cfRule type="cellIs" dxfId="475" priority="17" operator="between">
      <formula>($C$4-1)</formula>
      <formula>1</formula>
    </cfRule>
  </conditionalFormatting>
  <conditionalFormatting sqref="E28">
    <cfRule type="cellIs" dxfId="474" priority="18" operator="between">
      <formula>($C$4-1)</formula>
      <formula>1</formula>
    </cfRule>
  </conditionalFormatting>
  <conditionalFormatting sqref="E29">
    <cfRule type="cellIs" dxfId="473" priority="19" operator="between">
      <formula>($C$4-1)</formula>
      <formula>1</formula>
    </cfRule>
  </conditionalFormatting>
  <conditionalFormatting sqref="E30">
    <cfRule type="cellIs" dxfId="472" priority="20" operator="between">
      <formula>($C$4-1)</formula>
      <formula>1</formula>
    </cfRule>
  </conditionalFormatting>
  <conditionalFormatting sqref="E31">
    <cfRule type="cellIs" dxfId="471" priority="21" operator="between">
      <formula>($C$4-1)</formula>
      <formula>1</formula>
    </cfRule>
  </conditionalFormatting>
  <conditionalFormatting sqref="E32">
    <cfRule type="cellIs" dxfId="470" priority="22" operator="between">
      <formula>($C$4-1)</formula>
      <formula>1</formula>
    </cfRule>
  </conditionalFormatting>
  <conditionalFormatting sqref="E33">
    <cfRule type="cellIs" dxfId="469" priority="23" operator="between">
      <formula>($C$4-1)</formula>
      <formula>1</formula>
    </cfRule>
  </conditionalFormatting>
  <conditionalFormatting sqref="E34">
    <cfRule type="cellIs" dxfId="468" priority="24" operator="between">
      <formula>($C$4-1)</formula>
      <formula>1</formula>
    </cfRule>
  </conditionalFormatting>
  <conditionalFormatting sqref="E35">
    <cfRule type="cellIs" dxfId="467" priority="25" operator="between">
      <formula>($C$4-1)</formula>
      <formula>1</formula>
    </cfRule>
  </conditionalFormatting>
  <conditionalFormatting sqref="E36">
    <cfRule type="cellIs" dxfId="466" priority="26" operator="between">
      <formula>($C$4-1)</formula>
      <formula>1</formula>
    </cfRule>
  </conditionalFormatting>
  <conditionalFormatting sqref="E37">
    <cfRule type="cellIs" dxfId="465" priority="27" operator="between">
      <formula>($C$4-1)</formula>
      <formula>1</formula>
    </cfRule>
  </conditionalFormatting>
  <conditionalFormatting sqref="E38">
    <cfRule type="cellIs" dxfId="464" priority="28" operator="between">
      <formula>($C$4-1)</formula>
      <formula>1</formula>
    </cfRule>
  </conditionalFormatting>
  <conditionalFormatting sqref="E39">
    <cfRule type="cellIs" dxfId="463" priority="29" operator="between">
      <formula>($C$4-1)</formula>
      <formula>1</formula>
    </cfRule>
  </conditionalFormatting>
  <conditionalFormatting sqref="E40">
    <cfRule type="cellIs" dxfId="462" priority="30" operator="between">
      <formula>($C$4-1)</formula>
      <formula>1</formula>
    </cfRule>
  </conditionalFormatting>
  <conditionalFormatting sqref="E41">
    <cfRule type="cellIs" dxfId="461" priority="31" operator="between">
      <formula>($C$4-1)</formula>
      <formula>1</formula>
    </cfRule>
  </conditionalFormatting>
  <conditionalFormatting sqref="E42">
    <cfRule type="cellIs" dxfId="460" priority="32" operator="between">
      <formula>($C$4-1)</formula>
      <formula>1</formula>
    </cfRule>
  </conditionalFormatting>
  <conditionalFormatting sqref="E43">
    <cfRule type="cellIs" dxfId="459" priority="33" operator="between">
      <formula>($C$4-1)</formula>
      <formula>1</formula>
    </cfRule>
  </conditionalFormatting>
  <conditionalFormatting sqref="E44">
    <cfRule type="cellIs" dxfId="458" priority="34" operator="between">
      <formula>($C$4-1)</formula>
      <formula>1</formula>
    </cfRule>
  </conditionalFormatting>
  <conditionalFormatting sqref="E45">
    <cfRule type="cellIs" dxfId="457" priority="35" operator="between">
      <formula>($C$4-1)</formula>
      <formula>1</formula>
    </cfRule>
  </conditionalFormatting>
  <conditionalFormatting sqref="E46">
    <cfRule type="cellIs" dxfId="456" priority="36" operator="between">
      <formula>($C$4-1)</formula>
      <formula>1</formula>
    </cfRule>
  </conditionalFormatting>
  <conditionalFormatting sqref="E47">
    <cfRule type="cellIs" dxfId="455" priority="37" operator="between">
      <formula>($C$4-1)</formula>
      <formula>1</formula>
    </cfRule>
  </conditionalFormatting>
  <conditionalFormatting sqref="E48">
    <cfRule type="cellIs" dxfId="454" priority="38" operator="between">
      <formula>($C$4-1)</formula>
      <formula>1</formula>
    </cfRule>
  </conditionalFormatting>
  <conditionalFormatting sqref="E49">
    <cfRule type="cellIs" dxfId="453" priority="39" operator="between">
      <formula>($C$4-1)</formula>
      <formula>1</formula>
    </cfRule>
  </conditionalFormatting>
  <conditionalFormatting sqref="E50">
    <cfRule type="cellIs" dxfId="452" priority="40" operator="between">
      <formula>($C$4-1)</formula>
      <formula>1</formula>
    </cfRule>
  </conditionalFormatting>
  <conditionalFormatting sqref="G11">
    <cfRule type="cellIs" dxfId="451" priority="41" operator="between">
      <formula>($C$4-1)</formula>
      <formula>1</formula>
    </cfRule>
  </conditionalFormatting>
  <conditionalFormatting sqref="G12">
    <cfRule type="cellIs" dxfId="450" priority="42" operator="between">
      <formula>($C$4-1)</formula>
      <formula>1</formula>
    </cfRule>
  </conditionalFormatting>
  <conditionalFormatting sqref="G13">
    <cfRule type="cellIs" dxfId="449" priority="43" operator="between">
      <formula>($C$4-1)</formula>
      <formula>1</formula>
    </cfRule>
  </conditionalFormatting>
  <conditionalFormatting sqref="G14">
    <cfRule type="cellIs" dxfId="448" priority="44" operator="between">
      <formula>($C$4-1)</formula>
      <formula>1</formula>
    </cfRule>
  </conditionalFormatting>
  <conditionalFormatting sqref="G15">
    <cfRule type="cellIs" dxfId="447" priority="45" operator="between">
      <formula>($C$4-1)</formula>
      <formula>1</formula>
    </cfRule>
  </conditionalFormatting>
  <conditionalFormatting sqref="G16">
    <cfRule type="cellIs" dxfId="446" priority="46" operator="between">
      <formula>($C$4-1)</formula>
      <formula>1</formula>
    </cfRule>
  </conditionalFormatting>
  <conditionalFormatting sqref="G17">
    <cfRule type="cellIs" dxfId="445" priority="47" operator="between">
      <formula>($C$4-1)</formula>
      <formula>1</formula>
    </cfRule>
  </conditionalFormatting>
  <conditionalFormatting sqref="G18">
    <cfRule type="cellIs" dxfId="444" priority="48" operator="between">
      <formula>($C$4-1)</formula>
      <formula>1</formula>
    </cfRule>
  </conditionalFormatting>
  <conditionalFormatting sqref="G19">
    <cfRule type="cellIs" dxfId="443" priority="49" operator="between">
      <formula>($C$4-1)</formula>
      <formula>1</formula>
    </cfRule>
  </conditionalFormatting>
  <conditionalFormatting sqref="G20">
    <cfRule type="cellIs" dxfId="442" priority="50" operator="between">
      <formula>($C$4-1)</formula>
      <formula>1</formula>
    </cfRule>
  </conditionalFormatting>
  <conditionalFormatting sqref="G21">
    <cfRule type="cellIs" dxfId="441" priority="51" operator="between">
      <formula>($C$4-1)</formula>
      <formula>1</formula>
    </cfRule>
  </conditionalFormatting>
  <conditionalFormatting sqref="G22">
    <cfRule type="cellIs" dxfId="440" priority="52" operator="between">
      <formula>($C$4-1)</formula>
      <formula>1</formula>
    </cfRule>
  </conditionalFormatting>
  <conditionalFormatting sqref="G23">
    <cfRule type="cellIs" dxfId="439" priority="53" operator="between">
      <formula>($C$4-1)</formula>
      <formula>1</formula>
    </cfRule>
  </conditionalFormatting>
  <conditionalFormatting sqref="G24">
    <cfRule type="cellIs" dxfId="438" priority="54" operator="between">
      <formula>($C$4-1)</formula>
      <formula>1</formula>
    </cfRule>
  </conditionalFormatting>
  <conditionalFormatting sqref="G25">
    <cfRule type="cellIs" dxfId="437" priority="55" operator="between">
      <formula>($C$4-1)</formula>
      <formula>1</formula>
    </cfRule>
  </conditionalFormatting>
  <conditionalFormatting sqref="G26">
    <cfRule type="cellIs" dxfId="436" priority="56" operator="between">
      <formula>($C$4-1)</formula>
      <formula>1</formula>
    </cfRule>
  </conditionalFormatting>
  <conditionalFormatting sqref="G27">
    <cfRule type="cellIs" dxfId="435" priority="57" operator="between">
      <formula>($C$4-1)</formula>
      <formula>1</formula>
    </cfRule>
  </conditionalFormatting>
  <conditionalFormatting sqref="G28">
    <cfRule type="cellIs" dxfId="434" priority="58" operator="between">
      <formula>($C$4-1)</formula>
      <formula>1</formula>
    </cfRule>
  </conditionalFormatting>
  <conditionalFormatting sqref="G29">
    <cfRule type="cellIs" dxfId="433" priority="59" operator="between">
      <formula>($C$4-1)</formula>
      <formula>1</formula>
    </cfRule>
  </conditionalFormatting>
  <conditionalFormatting sqref="G30">
    <cfRule type="cellIs" dxfId="432" priority="60" operator="between">
      <formula>($C$4-1)</formula>
      <formula>1</formula>
    </cfRule>
  </conditionalFormatting>
  <conditionalFormatting sqref="G31">
    <cfRule type="cellIs" dxfId="431" priority="61" operator="between">
      <formula>($C$4-1)</formula>
      <formula>1</formula>
    </cfRule>
  </conditionalFormatting>
  <conditionalFormatting sqref="G32">
    <cfRule type="cellIs" dxfId="430" priority="62" operator="between">
      <formula>($C$4-1)</formula>
      <formula>1</formula>
    </cfRule>
  </conditionalFormatting>
  <conditionalFormatting sqref="G33">
    <cfRule type="cellIs" dxfId="429" priority="63" operator="between">
      <formula>($C$4-1)</formula>
      <formula>1</formula>
    </cfRule>
  </conditionalFormatting>
  <conditionalFormatting sqref="G34">
    <cfRule type="cellIs" dxfId="428" priority="64" operator="between">
      <formula>($C$4-1)</formula>
      <formula>1</formula>
    </cfRule>
  </conditionalFormatting>
  <conditionalFormatting sqref="G35">
    <cfRule type="cellIs" dxfId="427" priority="65" operator="between">
      <formula>($C$4-1)</formula>
      <formula>1</formula>
    </cfRule>
  </conditionalFormatting>
  <conditionalFormatting sqref="G36">
    <cfRule type="cellIs" dxfId="426" priority="66" operator="between">
      <formula>($C$4-1)</formula>
      <formula>1</formula>
    </cfRule>
  </conditionalFormatting>
  <conditionalFormatting sqref="G37">
    <cfRule type="cellIs" dxfId="425" priority="67" operator="between">
      <formula>($C$4-1)</formula>
      <formula>1</formula>
    </cfRule>
  </conditionalFormatting>
  <conditionalFormatting sqref="G38">
    <cfRule type="cellIs" dxfId="424" priority="68" operator="between">
      <formula>($C$4-1)</formula>
      <formula>1</formula>
    </cfRule>
  </conditionalFormatting>
  <conditionalFormatting sqref="G39">
    <cfRule type="cellIs" dxfId="423" priority="69" operator="between">
      <formula>($C$4-1)</formula>
      <formula>1</formula>
    </cfRule>
  </conditionalFormatting>
  <conditionalFormatting sqref="G40">
    <cfRule type="cellIs" dxfId="422" priority="70" operator="between">
      <formula>($C$4-1)</formula>
      <formula>1</formula>
    </cfRule>
  </conditionalFormatting>
  <conditionalFormatting sqref="G41">
    <cfRule type="cellIs" dxfId="421" priority="71" operator="between">
      <formula>($C$4-1)</formula>
      <formula>1</formula>
    </cfRule>
  </conditionalFormatting>
  <conditionalFormatting sqref="G42">
    <cfRule type="cellIs" dxfId="420" priority="72" operator="between">
      <formula>($C$4-1)</formula>
      <formula>1</formula>
    </cfRule>
  </conditionalFormatting>
  <conditionalFormatting sqref="G43">
    <cfRule type="cellIs" dxfId="419" priority="73" operator="between">
      <formula>($C$4-1)</formula>
      <formula>1</formula>
    </cfRule>
  </conditionalFormatting>
  <conditionalFormatting sqref="G44">
    <cfRule type="cellIs" dxfId="418" priority="74" operator="between">
      <formula>($C$4-1)</formula>
      <formula>1</formula>
    </cfRule>
  </conditionalFormatting>
  <conditionalFormatting sqref="G45">
    <cfRule type="cellIs" dxfId="417" priority="75" operator="between">
      <formula>($C$4-1)</formula>
      <formula>1</formula>
    </cfRule>
  </conditionalFormatting>
  <conditionalFormatting sqref="G46">
    <cfRule type="cellIs" dxfId="416" priority="76" operator="between">
      <formula>($C$4-1)</formula>
      <formula>1</formula>
    </cfRule>
  </conditionalFormatting>
  <conditionalFormatting sqref="G47">
    <cfRule type="cellIs" dxfId="415" priority="77" operator="between">
      <formula>($C$4-1)</formula>
      <formula>1</formula>
    </cfRule>
  </conditionalFormatting>
  <conditionalFormatting sqref="G48">
    <cfRule type="cellIs" dxfId="414" priority="78" operator="between">
      <formula>($C$4-1)</formula>
      <formula>1</formula>
    </cfRule>
  </conditionalFormatting>
  <conditionalFormatting sqref="G49">
    <cfRule type="cellIs" dxfId="413" priority="79" operator="between">
      <formula>($C$4-1)</formula>
      <formula>1</formula>
    </cfRule>
  </conditionalFormatting>
  <conditionalFormatting sqref="G50">
    <cfRule type="cellIs" dxfId="412" priority="80" operator="between">
      <formula>($C$4-1)</formula>
      <formula>1</formula>
    </cfRule>
  </conditionalFormatting>
  <conditionalFormatting sqref="K11">
    <cfRule type="cellIs" dxfId="411" priority="81" operator="between">
      <formula>($C$4-1)</formula>
      <formula>1</formula>
    </cfRule>
  </conditionalFormatting>
  <conditionalFormatting sqref="K12">
    <cfRule type="cellIs" dxfId="410" priority="82" operator="between">
      <formula>($C$4-1)</formula>
      <formula>1</formula>
    </cfRule>
  </conditionalFormatting>
  <conditionalFormatting sqref="K13">
    <cfRule type="cellIs" dxfId="409" priority="83" operator="between">
      <formula>($C$4-1)</formula>
      <formula>1</formula>
    </cfRule>
  </conditionalFormatting>
  <conditionalFormatting sqref="K14">
    <cfRule type="cellIs" dxfId="408" priority="84" operator="between">
      <formula>($C$4-1)</formula>
      <formula>1</formula>
    </cfRule>
  </conditionalFormatting>
  <conditionalFormatting sqref="K15">
    <cfRule type="cellIs" dxfId="407" priority="85" operator="between">
      <formula>($C$4-1)</formula>
      <formula>1</formula>
    </cfRule>
  </conditionalFormatting>
  <conditionalFormatting sqref="K16">
    <cfRule type="cellIs" dxfId="406" priority="86" operator="between">
      <formula>($C$4-1)</formula>
      <formula>1</formula>
    </cfRule>
  </conditionalFormatting>
  <conditionalFormatting sqref="K17">
    <cfRule type="cellIs" dxfId="405" priority="87" operator="between">
      <formula>($C$4-1)</formula>
      <formula>1</formula>
    </cfRule>
  </conditionalFormatting>
  <conditionalFormatting sqref="K18">
    <cfRule type="cellIs" dxfId="404" priority="88" operator="between">
      <formula>($C$4-1)</formula>
      <formula>1</formula>
    </cfRule>
  </conditionalFormatting>
  <conditionalFormatting sqref="K19">
    <cfRule type="cellIs" dxfId="403" priority="89" operator="between">
      <formula>($C$4-1)</formula>
      <formula>1</formula>
    </cfRule>
  </conditionalFormatting>
  <conditionalFormatting sqref="K20">
    <cfRule type="cellIs" dxfId="402" priority="90" operator="between">
      <formula>($C$4-1)</formula>
      <formula>1</formula>
    </cfRule>
  </conditionalFormatting>
  <conditionalFormatting sqref="K21">
    <cfRule type="cellIs" dxfId="401" priority="91" operator="between">
      <formula>($C$4-1)</formula>
      <formula>1</formula>
    </cfRule>
  </conditionalFormatting>
  <conditionalFormatting sqref="K22">
    <cfRule type="cellIs" dxfId="400" priority="92" operator="between">
      <formula>($C$4-1)</formula>
      <formula>1</formula>
    </cfRule>
  </conditionalFormatting>
  <conditionalFormatting sqref="K23">
    <cfRule type="cellIs" dxfId="399" priority="93" operator="between">
      <formula>($C$4-1)</formula>
      <formula>1</formula>
    </cfRule>
  </conditionalFormatting>
  <conditionalFormatting sqref="K24">
    <cfRule type="cellIs" dxfId="398" priority="94" operator="between">
      <formula>($C$4-1)</formula>
      <formula>1</formula>
    </cfRule>
  </conditionalFormatting>
  <conditionalFormatting sqref="K25">
    <cfRule type="cellIs" dxfId="397" priority="95" operator="between">
      <formula>($C$4-1)</formula>
      <formula>1</formula>
    </cfRule>
  </conditionalFormatting>
  <conditionalFormatting sqref="K26">
    <cfRule type="cellIs" dxfId="396" priority="96" operator="between">
      <formula>($C$4-1)</formula>
      <formula>1</formula>
    </cfRule>
  </conditionalFormatting>
  <conditionalFormatting sqref="K27">
    <cfRule type="cellIs" dxfId="395" priority="97" operator="between">
      <formula>($C$4-1)</formula>
      <formula>1</formula>
    </cfRule>
  </conditionalFormatting>
  <conditionalFormatting sqref="K28">
    <cfRule type="cellIs" dxfId="394" priority="98" operator="between">
      <formula>($C$4-1)</formula>
      <formula>1</formula>
    </cfRule>
  </conditionalFormatting>
  <conditionalFormatting sqref="K29">
    <cfRule type="cellIs" dxfId="393" priority="99" operator="between">
      <formula>($C$4-1)</formula>
      <formula>1</formula>
    </cfRule>
  </conditionalFormatting>
  <conditionalFormatting sqref="K30">
    <cfRule type="cellIs" dxfId="392" priority="100" operator="between">
      <formula>($C$4-1)</formula>
      <formula>1</formula>
    </cfRule>
  </conditionalFormatting>
  <conditionalFormatting sqref="K31">
    <cfRule type="cellIs" dxfId="391" priority="101" operator="between">
      <formula>($C$4-1)</formula>
      <formula>1</formula>
    </cfRule>
  </conditionalFormatting>
  <conditionalFormatting sqref="K32">
    <cfRule type="cellIs" dxfId="390" priority="102" operator="between">
      <formula>($C$4-1)</formula>
      <formula>1</formula>
    </cfRule>
  </conditionalFormatting>
  <conditionalFormatting sqref="K33">
    <cfRule type="cellIs" dxfId="389" priority="103" operator="between">
      <formula>($C$4-1)</formula>
      <formula>1</formula>
    </cfRule>
  </conditionalFormatting>
  <conditionalFormatting sqref="K34">
    <cfRule type="cellIs" dxfId="388" priority="104" operator="between">
      <formula>($C$4-1)</formula>
      <formula>1</formula>
    </cfRule>
  </conditionalFormatting>
  <conditionalFormatting sqref="K35">
    <cfRule type="cellIs" dxfId="387" priority="105" operator="between">
      <formula>($C$4-1)</formula>
      <formula>1</formula>
    </cfRule>
  </conditionalFormatting>
  <conditionalFormatting sqref="K36">
    <cfRule type="cellIs" dxfId="386" priority="106" operator="between">
      <formula>($C$4-1)</formula>
      <formula>1</formula>
    </cfRule>
  </conditionalFormatting>
  <conditionalFormatting sqref="K37">
    <cfRule type="cellIs" dxfId="385" priority="107" operator="between">
      <formula>($C$4-1)</formula>
      <formula>1</formula>
    </cfRule>
  </conditionalFormatting>
  <conditionalFormatting sqref="K38">
    <cfRule type="cellIs" dxfId="384" priority="108" operator="between">
      <formula>($C$4-1)</formula>
      <formula>1</formula>
    </cfRule>
  </conditionalFormatting>
  <conditionalFormatting sqref="K39">
    <cfRule type="cellIs" dxfId="383" priority="109" operator="between">
      <formula>($C$4-1)</formula>
      <formula>1</formula>
    </cfRule>
  </conditionalFormatting>
  <conditionalFormatting sqref="K40">
    <cfRule type="cellIs" dxfId="382" priority="110" operator="between">
      <formula>($C$4-1)</formula>
      <formula>1</formula>
    </cfRule>
  </conditionalFormatting>
  <conditionalFormatting sqref="K41">
    <cfRule type="cellIs" dxfId="381" priority="111" operator="between">
      <formula>($C$4-1)</formula>
      <formula>1</formula>
    </cfRule>
  </conditionalFormatting>
  <conditionalFormatting sqref="K42">
    <cfRule type="cellIs" dxfId="380" priority="112" operator="between">
      <formula>($C$4-1)</formula>
      <formula>1</formula>
    </cfRule>
  </conditionalFormatting>
  <conditionalFormatting sqref="K43">
    <cfRule type="cellIs" dxfId="379" priority="113" operator="between">
      <formula>($C$4-1)</formula>
      <formula>1</formula>
    </cfRule>
  </conditionalFormatting>
  <conditionalFormatting sqref="K44">
    <cfRule type="cellIs" dxfId="378" priority="114" operator="between">
      <formula>($C$4-1)</formula>
      <formula>1</formula>
    </cfRule>
  </conditionalFormatting>
  <conditionalFormatting sqref="K45">
    <cfRule type="cellIs" dxfId="377" priority="115" operator="between">
      <formula>($C$4-1)</formula>
      <formula>1</formula>
    </cfRule>
  </conditionalFormatting>
  <conditionalFormatting sqref="K46">
    <cfRule type="cellIs" dxfId="376" priority="116" operator="between">
      <formula>($C$4-1)</formula>
      <formula>1</formula>
    </cfRule>
  </conditionalFormatting>
  <conditionalFormatting sqref="K47">
    <cfRule type="cellIs" dxfId="375" priority="117" operator="between">
      <formula>($C$4-1)</formula>
      <formula>1</formula>
    </cfRule>
  </conditionalFormatting>
  <conditionalFormatting sqref="K48">
    <cfRule type="cellIs" dxfId="374" priority="118" operator="between">
      <formula>($C$4-1)</formula>
      <formula>1</formula>
    </cfRule>
  </conditionalFormatting>
  <conditionalFormatting sqref="K49">
    <cfRule type="cellIs" dxfId="373" priority="119" operator="between">
      <formula>($C$4-1)</formula>
      <formula>1</formula>
    </cfRule>
  </conditionalFormatting>
  <conditionalFormatting sqref="K50">
    <cfRule type="cellIs" dxfId="372" priority="120" operator="between">
      <formula>($C$4-1)</formula>
      <formula>1</formula>
    </cfRule>
  </conditionalFormatting>
  <conditionalFormatting sqref="M11">
    <cfRule type="cellIs" dxfId="371" priority="121" operator="between">
      <formula>($C$4-1)</formula>
      <formula>1</formula>
    </cfRule>
  </conditionalFormatting>
  <conditionalFormatting sqref="M12">
    <cfRule type="cellIs" dxfId="370" priority="122" operator="between">
      <formula>($C$4-1)</formula>
      <formula>1</formula>
    </cfRule>
  </conditionalFormatting>
  <conditionalFormatting sqref="M13">
    <cfRule type="cellIs" dxfId="369" priority="123" operator="between">
      <formula>($C$4-1)</formula>
      <formula>1</formula>
    </cfRule>
  </conditionalFormatting>
  <conditionalFormatting sqref="M14">
    <cfRule type="cellIs" dxfId="368" priority="124" operator="between">
      <formula>($C$4-1)</formula>
      <formula>1</formula>
    </cfRule>
  </conditionalFormatting>
  <conditionalFormatting sqref="M15">
    <cfRule type="cellIs" dxfId="367" priority="125" operator="between">
      <formula>($C$4-1)</formula>
      <formula>1</formula>
    </cfRule>
  </conditionalFormatting>
  <conditionalFormatting sqref="M16">
    <cfRule type="cellIs" dxfId="366" priority="126" operator="between">
      <formula>($C$4-1)</formula>
      <formula>1</formula>
    </cfRule>
  </conditionalFormatting>
  <conditionalFormatting sqref="M17">
    <cfRule type="cellIs" dxfId="365" priority="127" operator="between">
      <formula>($C$4-1)</formula>
      <formula>1</formula>
    </cfRule>
  </conditionalFormatting>
  <conditionalFormatting sqref="M18">
    <cfRule type="cellIs" dxfId="364" priority="128" operator="between">
      <formula>($C$4-1)</formula>
      <formula>1</formula>
    </cfRule>
  </conditionalFormatting>
  <conditionalFormatting sqref="M19">
    <cfRule type="cellIs" dxfId="363" priority="129" operator="between">
      <formula>($C$4-1)</formula>
      <formula>1</formula>
    </cfRule>
  </conditionalFormatting>
  <conditionalFormatting sqref="M20">
    <cfRule type="cellIs" dxfId="362" priority="130" operator="between">
      <formula>($C$4-1)</formula>
      <formula>1</formula>
    </cfRule>
  </conditionalFormatting>
  <conditionalFormatting sqref="M21">
    <cfRule type="cellIs" dxfId="361" priority="131" operator="between">
      <formula>($C$4-1)</formula>
      <formula>1</formula>
    </cfRule>
  </conditionalFormatting>
  <conditionalFormatting sqref="M22">
    <cfRule type="cellIs" dxfId="360" priority="132" operator="between">
      <formula>($C$4-1)</formula>
      <formula>1</formula>
    </cfRule>
  </conditionalFormatting>
  <conditionalFormatting sqref="M23">
    <cfRule type="cellIs" dxfId="359" priority="133" operator="between">
      <formula>($C$4-1)</formula>
      <formula>1</formula>
    </cfRule>
  </conditionalFormatting>
  <conditionalFormatting sqref="M24">
    <cfRule type="cellIs" dxfId="358" priority="134" operator="between">
      <formula>($C$4-1)</formula>
      <formula>1</formula>
    </cfRule>
  </conditionalFormatting>
  <conditionalFormatting sqref="M25">
    <cfRule type="cellIs" dxfId="357" priority="135" operator="between">
      <formula>($C$4-1)</formula>
      <formula>1</formula>
    </cfRule>
  </conditionalFormatting>
  <conditionalFormatting sqref="M26">
    <cfRule type="cellIs" dxfId="356" priority="136" operator="between">
      <formula>($C$4-1)</formula>
      <formula>1</formula>
    </cfRule>
  </conditionalFormatting>
  <conditionalFormatting sqref="M27">
    <cfRule type="cellIs" dxfId="355" priority="137" operator="between">
      <formula>($C$4-1)</formula>
      <formula>1</formula>
    </cfRule>
  </conditionalFormatting>
  <conditionalFormatting sqref="M28">
    <cfRule type="cellIs" dxfId="354" priority="138" operator="between">
      <formula>($C$4-1)</formula>
      <formula>1</formula>
    </cfRule>
  </conditionalFormatting>
  <conditionalFormatting sqref="M29">
    <cfRule type="cellIs" dxfId="353" priority="139" operator="between">
      <formula>($C$4-1)</formula>
      <formula>1</formula>
    </cfRule>
  </conditionalFormatting>
  <conditionalFormatting sqref="M30">
    <cfRule type="cellIs" dxfId="352" priority="140" operator="between">
      <formula>($C$4-1)</formula>
      <formula>1</formula>
    </cfRule>
  </conditionalFormatting>
  <conditionalFormatting sqref="M31">
    <cfRule type="cellIs" dxfId="351" priority="141" operator="between">
      <formula>($C$4-1)</formula>
      <formula>1</formula>
    </cfRule>
  </conditionalFormatting>
  <conditionalFormatting sqref="M32">
    <cfRule type="cellIs" dxfId="350" priority="142" operator="between">
      <formula>($C$4-1)</formula>
      <formula>1</formula>
    </cfRule>
  </conditionalFormatting>
  <conditionalFormatting sqref="M33">
    <cfRule type="cellIs" dxfId="349" priority="143" operator="between">
      <formula>($C$4-1)</formula>
      <formula>1</formula>
    </cfRule>
  </conditionalFormatting>
  <conditionalFormatting sqref="M34">
    <cfRule type="cellIs" dxfId="348" priority="144" operator="between">
      <formula>($C$4-1)</formula>
      <formula>1</formula>
    </cfRule>
  </conditionalFormatting>
  <conditionalFormatting sqref="M35">
    <cfRule type="cellIs" dxfId="347" priority="145" operator="between">
      <formula>($C$4-1)</formula>
      <formula>1</formula>
    </cfRule>
  </conditionalFormatting>
  <conditionalFormatting sqref="M36">
    <cfRule type="cellIs" dxfId="346" priority="146" operator="between">
      <formula>($C$4-1)</formula>
      <formula>1</formula>
    </cfRule>
  </conditionalFormatting>
  <conditionalFormatting sqref="M37">
    <cfRule type="cellIs" dxfId="345" priority="147" operator="between">
      <formula>($C$4-1)</formula>
      <formula>1</formula>
    </cfRule>
  </conditionalFormatting>
  <conditionalFormatting sqref="M38">
    <cfRule type="cellIs" dxfId="344" priority="148" operator="between">
      <formula>($C$4-1)</formula>
      <formula>1</formula>
    </cfRule>
  </conditionalFormatting>
  <conditionalFormatting sqref="M39">
    <cfRule type="cellIs" dxfId="343" priority="149" operator="between">
      <formula>($C$4-1)</formula>
      <formula>1</formula>
    </cfRule>
  </conditionalFormatting>
  <conditionalFormatting sqref="M40">
    <cfRule type="cellIs" dxfId="342" priority="150" operator="between">
      <formula>($C$4-1)</formula>
      <formula>1</formula>
    </cfRule>
  </conditionalFormatting>
  <conditionalFormatting sqref="M41">
    <cfRule type="cellIs" dxfId="341" priority="151" operator="between">
      <formula>($C$4-1)</formula>
      <formula>1</formula>
    </cfRule>
  </conditionalFormatting>
  <conditionalFormatting sqref="M42">
    <cfRule type="cellIs" dxfId="340" priority="152" operator="between">
      <formula>($C$4-1)</formula>
      <formula>1</formula>
    </cfRule>
  </conditionalFormatting>
  <conditionalFormatting sqref="M43">
    <cfRule type="cellIs" dxfId="339" priority="153" operator="between">
      <formula>($C$4-1)</formula>
      <formula>1</formula>
    </cfRule>
  </conditionalFormatting>
  <conditionalFormatting sqref="M44">
    <cfRule type="cellIs" dxfId="338" priority="154" operator="between">
      <formula>($C$4-1)</formula>
      <formula>1</formula>
    </cfRule>
  </conditionalFormatting>
  <conditionalFormatting sqref="M45">
    <cfRule type="cellIs" dxfId="337" priority="155" operator="between">
      <formula>($C$4-1)</formula>
      <formula>1</formula>
    </cfRule>
  </conditionalFormatting>
  <conditionalFormatting sqref="M46">
    <cfRule type="cellIs" dxfId="336" priority="156" operator="between">
      <formula>($C$4-1)</formula>
      <formula>1</formula>
    </cfRule>
  </conditionalFormatting>
  <conditionalFormatting sqref="M47">
    <cfRule type="cellIs" dxfId="335" priority="157" operator="between">
      <formula>($C$4-1)</formula>
      <formula>1</formula>
    </cfRule>
  </conditionalFormatting>
  <conditionalFormatting sqref="M48">
    <cfRule type="cellIs" dxfId="334" priority="158" operator="between">
      <formula>($C$4-1)</formula>
      <formula>1</formula>
    </cfRule>
  </conditionalFormatting>
  <conditionalFormatting sqref="M49">
    <cfRule type="cellIs" dxfId="333" priority="159" operator="between">
      <formula>($C$4-1)</formula>
      <formula>1</formula>
    </cfRule>
  </conditionalFormatting>
  <conditionalFormatting sqref="M50">
    <cfRule type="cellIs" dxfId="332" priority="160" operator="between">
      <formula>($C$4-1)</formula>
      <formula>1</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xWindow="1244" yWindow="427"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zoomScale="60" zoomScaleNormal="60" workbookViewId="0">
      <pane xSplit="3" ySplit="10" topLeftCell="D17" activePane="bottomRight" state="frozen"/>
      <selection pane="topRight"/>
      <selection pane="bottomLeft"/>
      <selection pane="bottomRight" activeCell="R26" sqref="R26"/>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473</v>
      </c>
      <c r="B1" s="20"/>
      <c r="C1" s="54" t="s">
        <v>0</v>
      </c>
      <c r="D1" s="54"/>
      <c r="E1" s="54"/>
      <c r="F1" s="54"/>
      <c r="G1" s="54"/>
      <c r="H1" s="54"/>
      <c r="I1" s="54"/>
      <c r="J1" s="54"/>
      <c r="K1" s="54"/>
      <c r="L1" s="54"/>
      <c r="M1" s="54"/>
      <c r="N1" s="54"/>
      <c r="O1" s="54"/>
      <c r="P1" s="54"/>
      <c r="Q1" s="54"/>
      <c r="R1" s="54"/>
      <c r="S1" s="54"/>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115</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473</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1">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115</v>
      </c>
      <c r="C7" s="18"/>
      <c r="D7" s="18"/>
      <c r="E7" s="55" t="s">
        <v>13</v>
      </c>
      <c r="F7" s="55"/>
      <c r="G7" s="55"/>
      <c r="H7" s="55"/>
      <c r="I7" s="55"/>
      <c r="J7" s="55"/>
      <c r="K7" s="55"/>
      <c r="L7" s="55"/>
      <c r="M7" s="55"/>
      <c r="N7" s="55"/>
      <c r="O7" s="55"/>
      <c r="P7" s="55"/>
      <c r="Q7" s="55"/>
      <c r="R7" s="55"/>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2" t="s">
        <v>14</v>
      </c>
      <c r="B8" s="53" t="s">
        <v>15</v>
      </c>
      <c r="C8" s="52" t="s">
        <v>16</v>
      </c>
      <c r="D8" s="18"/>
      <c r="E8" s="63" t="s">
        <v>17</v>
      </c>
      <c r="F8" s="64"/>
      <c r="G8" s="64"/>
      <c r="H8" s="64"/>
      <c r="I8" s="64"/>
      <c r="J8" s="65"/>
      <c r="K8" s="60" t="s">
        <v>18</v>
      </c>
      <c r="L8" s="61"/>
      <c r="M8" s="61"/>
      <c r="N8" s="61"/>
      <c r="O8" s="61"/>
      <c r="P8" s="62"/>
      <c r="Q8" s="79" t="s">
        <v>19</v>
      </c>
      <c r="R8" s="79"/>
      <c r="S8" s="18"/>
      <c r="T8" s="78" t="s">
        <v>20</v>
      </c>
      <c r="U8" s="78"/>
      <c r="V8" s="78"/>
      <c r="W8" s="78"/>
      <c r="X8" s="78"/>
      <c r="Y8" s="78"/>
      <c r="Z8" s="78"/>
      <c r="AA8" s="78"/>
      <c r="AB8" s="78"/>
      <c r="AC8" s="78"/>
      <c r="AD8" s="78"/>
      <c r="AE8" s="34"/>
      <c r="AF8" s="73" t="s">
        <v>21</v>
      </c>
      <c r="AG8" s="73"/>
      <c r="AH8" s="73"/>
      <c r="AI8" s="73"/>
      <c r="AJ8" s="73"/>
      <c r="AK8" s="73"/>
      <c r="AL8" s="73"/>
      <c r="AM8" s="73"/>
      <c r="AN8" s="73"/>
      <c r="AO8" s="73"/>
      <c r="AP8" s="34"/>
      <c r="AQ8" s="75" t="s">
        <v>19</v>
      </c>
      <c r="AR8" s="75"/>
      <c r="AS8" s="75"/>
      <c r="AT8" s="75"/>
      <c r="AU8" s="75"/>
      <c r="AV8" s="75"/>
      <c r="AW8" s="75"/>
      <c r="AX8" s="75"/>
      <c r="AY8" s="75"/>
      <c r="AZ8" s="75"/>
      <c r="BA8" s="76"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2"/>
      <c r="B9" s="53"/>
      <c r="C9" s="52"/>
      <c r="D9" s="18"/>
      <c r="E9" s="78" t="s">
        <v>23</v>
      </c>
      <c r="F9" s="78"/>
      <c r="G9" s="66" t="s">
        <v>24</v>
      </c>
      <c r="H9" s="67"/>
      <c r="I9" s="67"/>
      <c r="J9" s="68"/>
      <c r="K9" s="56" t="s">
        <v>23</v>
      </c>
      <c r="L9" s="57"/>
      <c r="M9" s="69" t="s">
        <v>24</v>
      </c>
      <c r="N9" s="70"/>
      <c r="O9" s="70"/>
      <c r="P9" s="71"/>
      <c r="Q9" s="58" t="s">
        <v>23</v>
      </c>
      <c r="R9" s="58" t="s">
        <v>24</v>
      </c>
      <c r="S9" s="18"/>
      <c r="T9" s="80" t="s">
        <v>25</v>
      </c>
      <c r="U9" s="80" t="s">
        <v>26</v>
      </c>
      <c r="V9" s="80" t="s">
        <v>27</v>
      </c>
      <c r="W9" s="80" t="s">
        <v>28</v>
      </c>
      <c r="X9" s="80" t="s">
        <v>29</v>
      </c>
      <c r="Y9" s="80" t="s">
        <v>30</v>
      </c>
      <c r="Z9" s="80" t="s">
        <v>31</v>
      </c>
      <c r="AA9" s="80" t="s">
        <v>32</v>
      </c>
      <c r="AB9" s="80" t="s">
        <v>33</v>
      </c>
      <c r="AC9" s="80" t="s">
        <v>34</v>
      </c>
      <c r="AD9" s="77" t="s">
        <v>35</v>
      </c>
      <c r="AE9" s="34"/>
      <c r="AF9" s="48" t="s">
        <v>36</v>
      </c>
      <c r="AG9" s="48" t="s">
        <v>37</v>
      </c>
      <c r="AH9" s="48" t="s">
        <v>38</v>
      </c>
      <c r="AI9" s="48" t="s">
        <v>39</v>
      </c>
      <c r="AJ9" s="48" t="s">
        <v>40</v>
      </c>
      <c r="AK9" s="48" t="s">
        <v>41</v>
      </c>
      <c r="AL9" s="48" t="s">
        <v>42</v>
      </c>
      <c r="AM9" s="48" t="s">
        <v>43</v>
      </c>
      <c r="AN9" s="48" t="s">
        <v>44</v>
      </c>
      <c r="AO9" s="48" t="s">
        <v>45</v>
      </c>
      <c r="AP9" s="34"/>
      <c r="AQ9" s="74" t="s">
        <v>46</v>
      </c>
      <c r="AR9" s="74"/>
      <c r="AS9" s="74" t="s">
        <v>47</v>
      </c>
      <c r="AT9" s="74"/>
      <c r="AU9" s="74" t="s">
        <v>48</v>
      </c>
      <c r="AV9" s="74"/>
      <c r="AW9" s="74"/>
      <c r="AX9" s="74" t="s">
        <v>49</v>
      </c>
      <c r="AY9" s="74"/>
      <c r="AZ9" s="74"/>
      <c r="BA9" s="76"/>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2"/>
      <c r="B10" s="53"/>
      <c r="C10" s="52"/>
      <c r="D10" s="18"/>
      <c r="E10" s="27" t="s">
        <v>50</v>
      </c>
      <c r="F10" s="27" t="s">
        <v>51</v>
      </c>
      <c r="G10" s="27" t="s">
        <v>50</v>
      </c>
      <c r="H10" s="27" t="s">
        <v>51</v>
      </c>
      <c r="I10" s="29" t="s">
        <v>52</v>
      </c>
      <c r="J10" s="27" t="s">
        <v>53</v>
      </c>
      <c r="K10" s="31" t="s">
        <v>50</v>
      </c>
      <c r="L10" s="31" t="s">
        <v>51</v>
      </c>
      <c r="M10" s="31" t="s">
        <v>50</v>
      </c>
      <c r="N10" s="31" t="s">
        <v>51</v>
      </c>
      <c r="O10" s="29" t="s">
        <v>52</v>
      </c>
      <c r="P10" s="31" t="s">
        <v>53</v>
      </c>
      <c r="Q10" s="59"/>
      <c r="R10" s="59"/>
      <c r="S10" s="18"/>
      <c r="T10" s="81"/>
      <c r="U10" s="81"/>
      <c r="V10" s="81"/>
      <c r="W10" s="81"/>
      <c r="X10" s="81"/>
      <c r="Y10" s="81"/>
      <c r="Z10" s="81"/>
      <c r="AA10" s="81"/>
      <c r="AB10" s="81"/>
      <c r="AC10" s="81"/>
      <c r="AD10" s="77"/>
      <c r="AE10" s="34"/>
      <c r="AF10" s="49"/>
      <c r="AG10" s="49"/>
      <c r="AH10" s="49"/>
      <c r="AI10" s="49"/>
      <c r="AJ10" s="49"/>
      <c r="AK10" s="49"/>
      <c r="AL10" s="49"/>
      <c r="AM10" s="49"/>
      <c r="AN10" s="49"/>
      <c r="AO10" s="49"/>
      <c r="AP10" s="34"/>
      <c r="AQ10" s="35" t="s">
        <v>54</v>
      </c>
      <c r="AR10" s="35" t="s">
        <v>24</v>
      </c>
      <c r="AS10" s="35" t="s">
        <v>54</v>
      </c>
      <c r="AT10" s="35" t="s">
        <v>24</v>
      </c>
      <c r="AU10" s="35">
        <v>1</v>
      </c>
      <c r="AV10" s="35">
        <v>2</v>
      </c>
      <c r="AW10" s="35">
        <v>3</v>
      </c>
      <c r="AX10" s="35">
        <v>1</v>
      </c>
      <c r="AY10" s="35">
        <v>2</v>
      </c>
      <c r="AZ10" s="35">
        <v>3</v>
      </c>
      <c r="BA10" s="76"/>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63890</v>
      </c>
      <c r="C11" s="19" t="s">
        <v>116</v>
      </c>
      <c r="D11" s="18"/>
      <c r="E11" s="36">
        <f t="shared" ref="E11:E50" si="0">IF((COUNTA(T11:AC11)&gt;0),(ROUND((AVERAGE(T11:AC11)),0)),"")</f>
        <v>80</v>
      </c>
      <c r="F11" s="28" t="str">
        <f t="shared" ref="F11:F50" si="1">IF(AND(ISNUMBER(E11),E11&gt;=1),IF(E11&lt;=$FD$13,$FE$13,IF(E11&lt;=$FD$14,$FE$14,IF(E11&lt;=$FD$15,$FE$15,IF(E11&lt;=$FD$16,$FE$16,)))), "")</f>
        <v>B</v>
      </c>
      <c r="G11" s="28">
        <f>IF((COUNTA(T11:AC11)&gt;0),(ROUND((AVERAGE(T11:AD11)),0)),"")</f>
        <v>80</v>
      </c>
      <c r="H11" s="28" t="str">
        <f t="shared" ref="H11:H50" si="2">IF(AND(ISNUMBER(G11),G11&gt;=1),IF(G11&lt;=$FD$13,$FE$13,IF(G11&lt;=$FD$14,$FE$14,IF(G11&lt;=$FD$15,$FE$15,IF(G11&lt;=$FD$16,$FE$16,)))), "")</f>
        <v>B</v>
      </c>
      <c r="I11" s="38">
        <v>3</v>
      </c>
      <c r="J11" s="28" t="str">
        <f t="shared" ref="J11:J50" si="3">IF(I11=$FG$13,$FH$13,IF(I11=$FG$15,$FH$15,IF(I11=$FG$17,$FH$17,IF(I11=$FG$19,$FH$19,IF(I11=$FG$21,$FH$21,IF(I11=$FG$23,$FH$23,IF(I11=$FG$25,$FH$25,IF(I11=$FG$27,$FH$27,IF(I11=$FG$29,$FH$29,IF(I11=$FG$31,$FH$31,""))))))))))</f>
        <v>Memiliki kemampuan menganalisis isi, struktur teks negosiasi, menganalisis aspek makna kebahasaan dalam teks biografi, dan analisis isi debat. Namun, perlu peningkatan mengidentifikasi isi puisi.</v>
      </c>
      <c r="K11" s="36">
        <f t="shared" ref="K11:K50" si="4">IF((COUNTA(AF11:AO11)&gt;0),AVERAGE(AF11:AO11),"")</f>
        <v>78.400000000000006</v>
      </c>
      <c r="L11" s="28" t="str">
        <f t="shared" ref="L11:L50" si="5">IF(AND(ISNUMBER(K11),K11&gt;=1), IF(K11&lt;=$FD$27,$FE$27,IF(K11&lt;=$FD$28,$FE$28,IF(K11&lt;=$FD$29,$FE$29,IF(K11&lt;=$FD$30,$FE$30,)))), "")</f>
        <v>B</v>
      </c>
      <c r="M11" s="28">
        <f t="shared" ref="M11:M50" si="6">IF((COUNTA(AF11:AO11)&gt;0),AVERAGE(AF11:AO11),"")</f>
        <v>78.400000000000006</v>
      </c>
      <c r="N11" s="28" t="str">
        <f t="shared" ref="N11:N50" si="7">IF(AND(ISNUMBER(M11),M11&gt;=1), IF(M11&lt;=$FD$27,$FE$27,IF(M11&lt;=$FD$28,$FE$28,IF(M11&lt;=$FD$29,$FE$29,IF(M11&lt;=$FD$30,$FE$30,)))), "")</f>
        <v>B</v>
      </c>
      <c r="O11" s="38">
        <v>3</v>
      </c>
      <c r="P11" s="28" t="str">
        <f t="shared" ref="P11:P50" si="8">IF(O11=$FG$13,$FI$13,IF(O11=$FG$15,$FI$15,IF(O11=$FG$17,$FI$17,IF(O11=$FG$19,$FI$19,IF(O11=$FG$21,$FI$21,IF(O11=$FG$23,$FI$23,IF(O11=$FG$25,$FI$25,IF(O11=$FG$27,$FI$27,IF(O11=$FG$29,$FI$29,IF(O11=$FG$31,$FI$31,""))))))))))</f>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1" s="40" t="s">
        <v>8</v>
      </c>
      <c r="R11" s="44" t="s">
        <v>9</v>
      </c>
      <c r="S11" s="18"/>
      <c r="T11" s="1">
        <v>76</v>
      </c>
      <c r="U11" s="1">
        <v>76</v>
      </c>
      <c r="V11" s="1">
        <v>76</v>
      </c>
      <c r="W11" s="43">
        <v>85</v>
      </c>
      <c r="X11" s="43">
        <v>85</v>
      </c>
      <c r="Y11" s="1"/>
      <c r="Z11" s="1"/>
      <c r="AA11" s="1"/>
      <c r="AB11" s="1"/>
      <c r="AC11" s="1"/>
      <c r="AD11" s="1"/>
      <c r="AE11" s="18"/>
      <c r="AF11" s="1">
        <v>76</v>
      </c>
      <c r="AG11" s="43">
        <v>79</v>
      </c>
      <c r="AH11" s="43">
        <v>79</v>
      </c>
      <c r="AI11" s="43">
        <v>79</v>
      </c>
      <c r="AJ11" s="43">
        <v>79</v>
      </c>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51" t="s">
        <v>56</v>
      </c>
      <c r="FD11" s="51"/>
      <c r="FE11" s="51"/>
      <c r="FG11" s="50" t="s">
        <v>57</v>
      </c>
      <c r="FH11" s="50"/>
      <c r="FI11" s="50"/>
    </row>
    <row r="12" spans="1:167" x14ac:dyDescent="0.25">
      <c r="A12" s="19">
        <v>2</v>
      </c>
      <c r="B12" s="19">
        <v>63906</v>
      </c>
      <c r="C12" s="19" t="s">
        <v>117</v>
      </c>
      <c r="D12" s="18"/>
      <c r="E12" s="36">
        <f t="shared" si="0"/>
        <v>84</v>
      </c>
      <c r="F12" s="28" t="str">
        <f t="shared" si="1"/>
        <v>B</v>
      </c>
      <c r="G12" s="28">
        <f>IF((COUNTA(T12:AC12)&gt;0),(ROUND((AVERAGE(T12:AD12)),0)),"")</f>
        <v>84</v>
      </c>
      <c r="H12" s="28" t="str">
        <f t="shared" si="2"/>
        <v>B</v>
      </c>
      <c r="I12" s="38">
        <v>3</v>
      </c>
      <c r="J12" s="28" t="str">
        <f t="shared" si="3"/>
        <v>Memiliki kemampuan menganalisis isi, struktur teks negosiasi, menganalisis aspek makna kebahasaan dalam teks biografi, dan analisis isi debat. Namun, perlu peningkatan mengidentifikasi isi puisi.</v>
      </c>
      <c r="K12" s="36">
        <f t="shared" si="4"/>
        <v>82.8</v>
      </c>
      <c r="L12" s="28" t="str">
        <f t="shared" si="5"/>
        <v>B</v>
      </c>
      <c r="M12" s="28">
        <f t="shared" si="6"/>
        <v>82.8</v>
      </c>
      <c r="N12" s="28" t="str">
        <f t="shared" si="7"/>
        <v>B</v>
      </c>
      <c r="O12" s="38">
        <v>4</v>
      </c>
      <c r="P12" s="28" t="str">
        <f t="shared" si="8"/>
        <v>Terampil menulis puisi dengan memerhatikan unsur pembangunnya</v>
      </c>
      <c r="Q12" s="40" t="s">
        <v>8</v>
      </c>
      <c r="R12" s="44" t="s">
        <v>9</v>
      </c>
      <c r="S12" s="18"/>
      <c r="T12" s="1">
        <v>76</v>
      </c>
      <c r="U12" s="1">
        <v>76</v>
      </c>
      <c r="V12" s="1">
        <v>76</v>
      </c>
      <c r="W12" s="43">
        <v>95</v>
      </c>
      <c r="X12" s="43">
        <v>95</v>
      </c>
      <c r="Y12" s="1"/>
      <c r="Z12" s="1"/>
      <c r="AA12" s="1"/>
      <c r="AB12" s="1"/>
      <c r="AC12" s="1"/>
      <c r="AD12" s="1"/>
      <c r="AE12" s="18"/>
      <c r="AF12" s="1">
        <v>82</v>
      </c>
      <c r="AG12" s="43">
        <v>83</v>
      </c>
      <c r="AH12" s="43">
        <v>83</v>
      </c>
      <c r="AI12" s="43">
        <v>83</v>
      </c>
      <c r="AJ12" s="43">
        <v>83</v>
      </c>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63922</v>
      </c>
      <c r="C13" s="19" t="s">
        <v>118</v>
      </c>
      <c r="D13" s="18"/>
      <c r="E13" s="36">
        <f t="shared" si="0"/>
        <v>80</v>
      </c>
      <c r="F13" s="28" t="str">
        <f t="shared" si="1"/>
        <v>B</v>
      </c>
      <c r="G13" s="28">
        <f>IF((COUNTA(T12:AC12)&gt;0),(ROUND((AVERAGE(T13:AD13)),0)),"")</f>
        <v>80</v>
      </c>
      <c r="H13" s="28" t="str">
        <f t="shared" si="2"/>
        <v>B</v>
      </c>
      <c r="I13" s="38">
        <v>3</v>
      </c>
      <c r="J13" s="28" t="str">
        <f t="shared" si="3"/>
        <v>Memiliki kemampuan menganalisis isi, struktur teks negosiasi, menganalisis aspek makna kebahasaan dalam teks biografi, dan analisis isi debat. Namun, perlu peningkatan mengidentifikasi isi puisi.</v>
      </c>
      <c r="K13" s="36">
        <f t="shared" si="4"/>
        <v>84.2</v>
      </c>
      <c r="L13" s="28" t="str">
        <f t="shared" si="5"/>
        <v>A</v>
      </c>
      <c r="M13" s="28">
        <f t="shared" si="6"/>
        <v>84.2</v>
      </c>
      <c r="N13" s="28" t="str">
        <f t="shared" si="7"/>
        <v>A</v>
      </c>
      <c r="O13" s="38">
        <v>4</v>
      </c>
      <c r="P13" s="28" t="str">
        <f t="shared" si="8"/>
        <v>Terampil menulis puisi dengan memerhatikan unsur pembangunnya</v>
      </c>
      <c r="Q13" s="40" t="s">
        <v>8</v>
      </c>
      <c r="R13" s="44" t="s">
        <v>8</v>
      </c>
      <c r="S13" s="18"/>
      <c r="T13" s="1">
        <v>76</v>
      </c>
      <c r="U13" s="1">
        <v>76</v>
      </c>
      <c r="V13" s="1">
        <v>76</v>
      </c>
      <c r="W13" s="43">
        <v>85</v>
      </c>
      <c r="X13" s="43">
        <v>85</v>
      </c>
      <c r="Y13" s="1"/>
      <c r="Z13" s="1"/>
      <c r="AA13" s="1"/>
      <c r="AB13" s="1"/>
      <c r="AC13" s="1"/>
      <c r="AD13" s="1"/>
      <c r="AE13" s="18"/>
      <c r="AF13" s="1">
        <v>81</v>
      </c>
      <c r="AG13" s="43">
        <v>85</v>
      </c>
      <c r="AH13" s="43">
        <v>85</v>
      </c>
      <c r="AI13" s="43">
        <v>85</v>
      </c>
      <c r="AJ13" s="43">
        <v>85</v>
      </c>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6">
        <v>1</v>
      </c>
      <c r="FH13" s="47" t="s">
        <v>194</v>
      </c>
      <c r="FI13" s="47" t="s">
        <v>190</v>
      </c>
      <c r="FJ13" s="45">
        <v>17001</v>
      </c>
      <c r="FK13" s="45">
        <v>17011</v>
      </c>
    </row>
    <row r="14" spans="1:167" x14ac:dyDescent="0.25">
      <c r="A14" s="19">
        <v>4</v>
      </c>
      <c r="B14" s="19">
        <v>63938</v>
      </c>
      <c r="C14" s="19" t="s">
        <v>119</v>
      </c>
      <c r="D14" s="18"/>
      <c r="E14" s="36">
        <f t="shared" si="0"/>
        <v>85</v>
      </c>
      <c r="F14" s="28" t="str">
        <f t="shared" si="1"/>
        <v>A</v>
      </c>
      <c r="G14" s="28">
        <f>IF((COUNTA(T12:AC12)&gt;0),(ROUND((AVERAGE(T14:AD14)),0)),"")</f>
        <v>85</v>
      </c>
      <c r="H14" s="28" t="str">
        <f t="shared" si="2"/>
        <v>A</v>
      </c>
      <c r="I14" s="38">
        <v>4</v>
      </c>
      <c r="J14" s="28" t="str">
        <f t="shared" si="3"/>
        <v>Memiliki kemampuan menganalisis isi, struktur teks negosiasi, menganalisis aspek makna kebahasaan dalam teks biografi, analisis isi debat, dan mengidentifikasi isi puisi.</v>
      </c>
      <c r="K14" s="36">
        <f t="shared" si="4"/>
        <v>86.2</v>
      </c>
      <c r="L14" s="28" t="str">
        <f t="shared" si="5"/>
        <v>A</v>
      </c>
      <c r="M14" s="28">
        <f t="shared" si="6"/>
        <v>86.2</v>
      </c>
      <c r="N14" s="28" t="str">
        <f t="shared" si="7"/>
        <v>A</v>
      </c>
      <c r="O14" s="38">
        <v>4</v>
      </c>
      <c r="P14" s="28" t="str">
        <f t="shared" si="8"/>
        <v>Terampil menulis puisi dengan memerhatikan unsur pembangunnya</v>
      </c>
      <c r="Q14" s="40" t="s">
        <v>8</v>
      </c>
      <c r="R14" s="44" t="s">
        <v>8</v>
      </c>
      <c r="S14" s="18"/>
      <c r="T14" s="1">
        <v>78</v>
      </c>
      <c r="U14" s="1">
        <v>78</v>
      </c>
      <c r="V14" s="1">
        <v>78</v>
      </c>
      <c r="W14" s="42">
        <v>96</v>
      </c>
      <c r="X14" s="42">
        <v>96</v>
      </c>
      <c r="Y14" s="1"/>
      <c r="Z14" s="1"/>
      <c r="AA14" s="1"/>
      <c r="AB14" s="1"/>
      <c r="AC14" s="1"/>
      <c r="AD14" s="1"/>
      <c r="AE14" s="18"/>
      <c r="AF14" s="1">
        <v>81</v>
      </c>
      <c r="AG14" s="42">
        <v>88</v>
      </c>
      <c r="AH14" s="42">
        <v>88</v>
      </c>
      <c r="AI14" s="42">
        <v>87</v>
      </c>
      <c r="AJ14" s="42">
        <v>87</v>
      </c>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6"/>
      <c r="FH14" s="47"/>
      <c r="FI14" s="47"/>
      <c r="FJ14" s="45"/>
      <c r="FK14" s="45"/>
    </row>
    <row r="15" spans="1:167" x14ac:dyDescent="0.25">
      <c r="A15" s="19">
        <v>5</v>
      </c>
      <c r="B15" s="19">
        <v>63954</v>
      </c>
      <c r="C15" s="19" t="s">
        <v>120</v>
      </c>
      <c r="D15" s="18"/>
      <c r="E15" s="36">
        <f t="shared" si="0"/>
        <v>85</v>
      </c>
      <c r="F15" s="28" t="str">
        <f t="shared" si="1"/>
        <v>A</v>
      </c>
      <c r="G15" s="28">
        <f>IF((COUNTA(T12:AC12)&gt;0),(ROUND((AVERAGE(T15:AD15)),0)),"")</f>
        <v>85</v>
      </c>
      <c r="H15" s="28" t="str">
        <f t="shared" si="2"/>
        <v>A</v>
      </c>
      <c r="I15" s="38">
        <v>4</v>
      </c>
      <c r="J15" s="28" t="str">
        <f t="shared" si="3"/>
        <v>Memiliki kemampuan menganalisis isi, struktur teks negosiasi, menganalisis aspek makna kebahasaan dalam teks biografi, analisis isi debat, dan mengidentifikasi isi puisi.</v>
      </c>
      <c r="K15" s="36">
        <f t="shared" si="4"/>
        <v>85.4</v>
      </c>
      <c r="L15" s="28" t="str">
        <f t="shared" si="5"/>
        <v>A</v>
      </c>
      <c r="M15" s="28">
        <f t="shared" si="6"/>
        <v>85.4</v>
      </c>
      <c r="N15" s="28" t="str">
        <f t="shared" si="7"/>
        <v>A</v>
      </c>
      <c r="O15" s="38">
        <v>4</v>
      </c>
      <c r="P15" s="28" t="str">
        <f t="shared" si="8"/>
        <v>Terampil menulis puisi dengan memerhatikan unsur pembangunnya</v>
      </c>
      <c r="Q15" s="40" t="s">
        <v>8</v>
      </c>
      <c r="R15" s="44" t="s">
        <v>8</v>
      </c>
      <c r="S15" s="18"/>
      <c r="T15" s="1">
        <v>77</v>
      </c>
      <c r="U15" s="1">
        <v>77</v>
      </c>
      <c r="V15" s="1">
        <v>77</v>
      </c>
      <c r="W15" s="42">
        <v>97</v>
      </c>
      <c r="X15" s="42">
        <v>97</v>
      </c>
      <c r="Y15" s="1"/>
      <c r="Z15" s="1"/>
      <c r="AA15" s="1"/>
      <c r="AB15" s="1"/>
      <c r="AC15" s="1"/>
      <c r="AD15" s="1"/>
      <c r="AE15" s="18"/>
      <c r="AF15" s="1">
        <v>81</v>
      </c>
      <c r="AG15" s="42">
        <v>88</v>
      </c>
      <c r="AH15" s="42">
        <v>88</v>
      </c>
      <c r="AI15" s="42">
        <v>85</v>
      </c>
      <c r="AJ15" s="42">
        <v>85</v>
      </c>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6">
        <v>2</v>
      </c>
      <c r="FH15" s="47" t="s">
        <v>196</v>
      </c>
      <c r="FI15" s="47" t="s">
        <v>193</v>
      </c>
      <c r="FJ15" s="45">
        <v>17002</v>
      </c>
      <c r="FK15" s="45">
        <v>17012</v>
      </c>
    </row>
    <row r="16" spans="1:167" x14ac:dyDescent="0.25">
      <c r="A16" s="19">
        <v>6</v>
      </c>
      <c r="B16" s="19">
        <v>63970</v>
      </c>
      <c r="C16" s="19" t="s">
        <v>121</v>
      </c>
      <c r="D16" s="18"/>
      <c r="E16" s="36">
        <f t="shared" si="0"/>
        <v>78</v>
      </c>
      <c r="F16" s="28" t="str">
        <f t="shared" si="1"/>
        <v>B</v>
      </c>
      <c r="G16" s="28">
        <f>IF((COUNTA(T12:AC12)&gt;0),(ROUND((AVERAGE(T16:AD16)),0)),"")</f>
        <v>78</v>
      </c>
      <c r="H16" s="28" t="str">
        <f t="shared" si="2"/>
        <v>B</v>
      </c>
      <c r="I16" s="38">
        <v>3</v>
      </c>
      <c r="J16" s="28" t="str">
        <f t="shared" si="3"/>
        <v>Memiliki kemampuan menganalisis isi, struktur teks negosiasi, menganalisis aspek makna kebahasaan dalam teks biografi, dan analisis isi debat. Namun, perlu peningkatan mengidentifikasi isi puisi.</v>
      </c>
      <c r="K16" s="36">
        <f t="shared" si="4"/>
        <v>77.599999999999994</v>
      </c>
      <c r="L16" s="28" t="str">
        <f t="shared" si="5"/>
        <v>B</v>
      </c>
      <c r="M16" s="28">
        <f t="shared" si="6"/>
        <v>77.599999999999994</v>
      </c>
      <c r="N16" s="28" t="str">
        <f t="shared" si="7"/>
        <v>B</v>
      </c>
      <c r="O16" s="38">
        <v>3</v>
      </c>
      <c r="P16"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6" s="40" t="s">
        <v>9</v>
      </c>
      <c r="R16" s="44" t="s">
        <v>9</v>
      </c>
      <c r="S16" s="18"/>
      <c r="T16" s="1">
        <v>76</v>
      </c>
      <c r="U16" s="1">
        <v>76</v>
      </c>
      <c r="V16" s="1">
        <v>76</v>
      </c>
      <c r="W16" s="43">
        <v>80</v>
      </c>
      <c r="X16" s="43">
        <v>80</v>
      </c>
      <c r="Y16" s="1"/>
      <c r="Z16" s="1"/>
      <c r="AA16" s="1"/>
      <c r="AB16" s="1"/>
      <c r="AC16" s="1"/>
      <c r="AD16" s="1"/>
      <c r="AE16" s="18"/>
      <c r="AF16" s="1">
        <v>76</v>
      </c>
      <c r="AG16" s="43">
        <v>78</v>
      </c>
      <c r="AH16" s="43">
        <v>78</v>
      </c>
      <c r="AI16" s="43">
        <v>78</v>
      </c>
      <c r="AJ16" s="43">
        <v>78</v>
      </c>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6"/>
      <c r="FH16" s="47"/>
      <c r="FI16" s="47"/>
      <c r="FJ16" s="45"/>
      <c r="FK16" s="45"/>
    </row>
    <row r="17" spans="1:167" x14ac:dyDescent="0.25">
      <c r="A17" s="19">
        <v>7</v>
      </c>
      <c r="B17" s="19">
        <v>63986</v>
      </c>
      <c r="C17" s="19" t="s">
        <v>122</v>
      </c>
      <c r="D17" s="18"/>
      <c r="E17" s="36">
        <f t="shared" si="0"/>
        <v>81</v>
      </c>
      <c r="F17" s="28" t="str">
        <f t="shared" si="1"/>
        <v>B</v>
      </c>
      <c r="G17" s="28">
        <f>IF((COUNTA(T12:AC12)&gt;0),(ROUND((AVERAGE(T17:AD17)),0)),"")</f>
        <v>81</v>
      </c>
      <c r="H17" s="28" t="str">
        <f t="shared" si="2"/>
        <v>B</v>
      </c>
      <c r="I17" s="38">
        <v>3</v>
      </c>
      <c r="J17" s="28" t="str">
        <f t="shared" si="3"/>
        <v>Memiliki kemampuan menganalisis isi, struktur teks negosiasi, menganalisis aspek makna kebahasaan dalam teks biografi, dan analisis isi debat. Namun, perlu peningkatan mengidentifikasi isi puisi.</v>
      </c>
      <c r="K17" s="36">
        <f t="shared" si="4"/>
        <v>80.2</v>
      </c>
      <c r="L17" s="28" t="str">
        <f t="shared" si="5"/>
        <v>B</v>
      </c>
      <c r="M17" s="28">
        <f t="shared" si="6"/>
        <v>80.2</v>
      </c>
      <c r="N17" s="28" t="str">
        <f t="shared" si="7"/>
        <v>B</v>
      </c>
      <c r="O17" s="38">
        <v>3</v>
      </c>
      <c r="P17"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7" s="40" t="s">
        <v>8</v>
      </c>
      <c r="R17" s="44" t="s">
        <v>8</v>
      </c>
      <c r="S17" s="18"/>
      <c r="T17" s="1">
        <v>80</v>
      </c>
      <c r="U17" s="1">
        <v>80</v>
      </c>
      <c r="V17" s="1">
        <v>80</v>
      </c>
      <c r="W17" s="43">
        <v>83</v>
      </c>
      <c r="X17" s="43">
        <v>83</v>
      </c>
      <c r="Y17" s="1"/>
      <c r="Z17" s="1"/>
      <c r="AA17" s="1"/>
      <c r="AB17" s="1"/>
      <c r="AC17" s="1"/>
      <c r="AD17" s="1"/>
      <c r="AE17" s="18"/>
      <c r="AF17" s="1">
        <v>81</v>
      </c>
      <c r="AG17" s="43">
        <v>80</v>
      </c>
      <c r="AH17" s="43">
        <v>80</v>
      </c>
      <c r="AI17" s="43">
        <v>80</v>
      </c>
      <c r="AJ17" s="43">
        <v>80</v>
      </c>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6">
        <v>3</v>
      </c>
      <c r="FH17" s="47" t="s">
        <v>195</v>
      </c>
      <c r="FI17" s="47" t="s">
        <v>191</v>
      </c>
      <c r="FJ17" s="45">
        <v>17003</v>
      </c>
      <c r="FK17" s="45">
        <v>17013</v>
      </c>
    </row>
    <row r="18" spans="1:167" x14ac:dyDescent="0.25">
      <c r="A18" s="19">
        <v>8</v>
      </c>
      <c r="B18" s="19">
        <v>64002</v>
      </c>
      <c r="C18" s="19" t="s">
        <v>123</v>
      </c>
      <c r="D18" s="18"/>
      <c r="E18" s="36">
        <f t="shared" si="0"/>
        <v>81</v>
      </c>
      <c r="F18" s="28" t="str">
        <f t="shared" si="1"/>
        <v>B</v>
      </c>
      <c r="G18" s="28">
        <f>IF((COUNTA(T12:AC12)&gt;0),(ROUND((AVERAGE(T18:AD18)),0)),"")</f>
        <v>81</v>
      </c>
      <c r="H18" s="28" t="str">
        <f t="shared" si="2"/>
        <v>B</v>
      </c>
      <c r="I18" s="38">
        <v>3</v>
      </c>
      <c r="J18" s="28" t="str">
        <f t="shared" si="3"/>
        <v>Memiliki kemampuan menganalisis isi, struktur teks negosiasi, menganalisis aspek makna kebahasaan dalam teks biografi, dan analisis isi debat. Namun, perlu peningkatan mengidentifikasi isi puisi.</v>
      </c>
      <c r="K18" s="36">
        <f t="shared" si="4"/>
        <v>79.599999999999994</v>
      </c>
      <c r="L18" s="28" t="str">
        <f t="shared" si="5"/>
        <v>B</v>
      </c>
      <c r="M18" s="28">
        <f t="shared" si="6"/>
        <v>79.599999999999994</v>
      </c>
      <c r="N18" s="28" t="str">
        <f t="shared" si="7"/>
        <v>B</v>
      </c>
      <c r="O18" s="38">
        <v>3</v>
      </c>
      <c r="P18"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8" s="40" t="s">
        <v>9</v>
      </c>
      <c r="R18" s="44" t="s">
        <v>9</v>
      </c>
      <c r="S18" s="18"/>
      <c r="T18" s="1">
        <v>76</v>
      </c>
      <c r="U18" s="1">
        <v>76</v>
      </c>
      <c r="V18" s="1">
        <v>76</v>
      </c>
      <c r="W18" s="43">
        <v>89</v>
      </c>
      <c r="X18" s="43">
        <v>87</v>
      </c>
      <c r="Y18" s="1"/>
      <c r="Z18" s="1"/>
      <c r="AA18" s="1"/>
      <c r="AB18" s="1"/>
      <c r="AC18" s="1"/>
      <c r="AD18" s="1"/>
      <c r="AE18" s="18"/>
      <c r="AF18" s="1">
        <v>78</v>
      </c>
      <c r="AG18" s="43">
        <v>80</v>
      </c>
      <c r="AH18" s="43">
        <v>80</v>
      </c>
      <c r="AI18" s="43">
        <v>80</v>
      </c>
      <c r="AJ18" s="43">
        <v>80</v>
      </c>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6"/>
      <c r="FH18" s="47"/>
      <c r="FI18" s="47"/>
      <c r="FJ18" s="45"/>
      <c r="FK18" s="45"/>
    </row>
    <row r="19" spans="1:167" x14ac:dyDescent="0.25">
      <c r="A19" s="19">
        <v>9</v>
      </c>
      <c r="B19" s="19">
        <v>64018</v>
      </c>
      <c r="C19" s="19" t="s">
        <v>124</v>
      </c>
      <c r="D19" s="18"/>
      <c r="E19" s="36">
        <f t="shared" si="0"/>
        <v>79</v>
      </c>
      <c r="F19" s="28" t="str">
        <f t="shared" si="1"/>
        <v>B</v>
      </c>
      <c r="G19" s="28">
        <f>IF((COUNTA(T12:AC12)&gt;0),(ROUND((AVERAGE(T19:AD19)),0)),"")</f>
        <v>79</v>
      </c>
      <c r="H19" s="28" t="str">
        <f t="shared" si="2"/>
        <v>B</v>
      </c>
      <c r="I19" s="38">
        <v>3</v>
      </c>
      <c r="J19" s="28" t="str">
        <f t="shared" si="3"/>
        <v>Memiliki kemampuan menganalisis isi, struktur teks negosiasi, menganalisis aspek makna kebahasaan dalam teks biografi, dan analisis isi debat. Namun, perlu peningkatan mengidentifikasi isi puisi.</v>
      </c>
      <c r="K19" s="36">
        <f t="shared" si="4"/>
        <v>78.8</v>
      </c>
      <c r="L19" s="28" t="str">
        <f t="shared" si="5"/>
        <v>B</v>
      </c>
      <c r="M19" s="28">
        <f t="shared" si="6"/>
        <v>78.8</v>
      </c>
      <c r="N19" s="28" t="str">
        <f t="shared" si="7"/>
        <v>B</v>
      </c>
      <c r="O19" s="38">
        <v>3</v>
      </c>
      <c r="P19"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9" s="40" t="s">
        <v>8</v>
      </c>
      <c r="R19" s="44" t="s">
        <v>9</v>
      </c>
      <c r="S19" s="18"/>
      <c r="T19" s="1">
        <v>76</v>
      </c>
      <c r="U19" s="1">
        <v>76</v>
      </c>
      <c r="V19" s="1">
        <v>76</v>
      </c>
      <c r="W19" s="43">
        <v>83</v>
      </c>
      <c r="X19" s="43">
        <v>83</v>
      </c>
      <c r="Y19" s="1"/>
      <c r="Z19" s="1"/>
      <c r="AA19" s="1"/>
      <c r="AB19" s="1"/>
      <c r="AC19" s="1"/>
      <c r="AD19" s="1"/>
      <c r="AE19" s="18"/>
      <c r="AF19" s="1">
        <v>78</v>
      </c>
      <c r="AG19" s="43">
        <v>79</v>
      </c>
      <c r="AH19" s="43">
        <v>79</v>
      </c>
      <c r="AI19" s="43">
        <v>79</v>
      </c>
      <c r="AJ19" s="43">
        <v>79</v>
      </c>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6">
        <v>4</v>
      </c>
      <c r="FH19" s="47" t="s">
        <v>189</v>
      </c>
      <c r="FI19" s="47" t="s">
        <v>192</v>
      </c>
      <c r="FJ19" s="45">
        <v>17004</v>
      </c>
      <c r="FK19" s="45">
        <v>17014</v>
      </c>
    </row>
    <row r="20" spans="1:167" x14ac:dyDescent="0.25">
      <c r="A20" s="19">
        <v>10</v>
      </c>
      <c r="B20" s="19">
        <v>64034</v>
      </c>
      <c r="C20" s="19" t="s">
        <v>125</v>
      </c>
      <c r="D20" s="18"/>
      <c r="E20" s="36">
        <f t="shared" si="0"/>
        <v>85</v>
      </c>
      <c r="F20" s="28" t="str">
        <f t="shared" si="1"/>
        <v>A</v>
      </c>
      <c r="G20" s="28">
        <f>IF((COUNTA(T12:AC12)&gt;0),(ROUND((AVERAGE(T20:AD20)),0)),"")</f>
        <v>85</v>
      </c>
      <c r="H20" s="28" t="str">
        <f t="shared" si="2"/>
        <v>A</v>
      </c>
      <c r="I20" s="38">
        <v>4</v>
      </c>
      <c r="J20" s="28" t="str">
        <f t="shared" si="3"/>
        <v>Memiliki kemampuan menganalisis isi, struktur teks negosiasi, menganalisis aspek makna kebahasaan dalam teks biografi, analisis isi debat, dan mengidentifikasi isi puisi.</v>
      </c>
      <c r="K20" s="36">
        <f t="shared" si="4"/>
        <v>84.8</v>
      </c>
      <c r="L20" s="28" t="str">
        <f t="shared" si="5"/>
        <v>A</v>
      </c>
      <c r="M20" s="28">
        <f t="shared" si="6"/>
        <v>84.8</v>
      </c>
      <c r="N20" s="28" t="str">
        <f t="shared" si="7"/>
        <v>A</v>
      </c>
      <c r="O20" s="38">
        <v>4</v>
      </c>
      <c r="P20" s="28" t="str">
        <f t="shared" si="8"/>
        <v>Terampil menulis puisi dengan memerhatikan unsur pembangunnya</v>
      </c>
      <c r="Q20" s="40" t="s">
        <v>8</v>
      </c>
      <c r="R20" s="44" t="s">
        <v>8</v>
      </c>
      <c r="S20" s="18"/>
      <c r="T20" s="1">
        <v>76</v>
      </c>
      <c r="U20" s="1">
        <v>76</v>
      </c>
      <c r="V20" s="1">
        <v>76</v>
      </c>
      <c r="W20" s="42">
        <v>98</v>
      </c>
      <c r="X20" s="42">
        <v>98</v>
      </c>
      <c r="Y20" s="1"/>
      <c r="Z20" s="1"/>
      <c r="AA20" s="1"/>
      <c r="AB20" s="1"/>
      <c r="AC20" s="1"/>
      <c r="AD20" s="1"/>
      <c r="AE20" s="18"/>
      <c r="AF20" s="1">
        <v>81</v>
      </c>
      <c r="AG20" s="42">
        <v>98</v>
      </c>
      <c r="AH20" s="42">
        <v>80</v>
      </c>
      <c r="AI20" s="42">
        <v>83</v>
      </c>
      <c r="AJ20" s="42">
        <v>82</v>
      </c>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6"/>
      <c r="FH20" s="47"/>
      <c r="FI20" s="47"/>
      <c r="FJ20" s="45"/>
      <c r="FK20" s="45"/>
    </row>
    <row r="21" spans="1:167" x14ac:dyDescent="0.25">
      <c r="A21" s="19">
        <v>11</v>
      </c>
      <c r="B21" s="19">
        <v>64050</v>
      </c>
      <c r="C21" s="19" t="s">
        <v>126</v>
      </c>
      <c r="D21" s="18"/>
      <c r="E21" s="36">
        <f t="shared" si="0"/>
        <v>81</v>
      </c>
      <c r="F21" s="28" t="str">
        <f t="shared" si="1"/>
        <v>B</v>
      </c>
      <c r="G21" s="28">
        <f>IF((COUNTA(T12:AC12)&gt;0),(ROUND((AVERAGE(T21:AD21)),0)),"")</f>
        <v>81</v>
      </c>
      <c r="H21" s="28" t="str">
        <f t="shared" si="2"/>
        <v>B</v>
      </c>
      <c r="I21" s="38">
        <v>3</v>
      </c>
      <c r="J21" s="28" t="str">
        <f t="shared" si="3"/>
        <v>Memiliki kemampuan menganalisis isi, struktur teks negosiasi, menganalisis aspek makna kebahasaan dalam teks biografi, dan analisis isi debat. Namun, perlu peningkatan mengidentifikasi isi puisi.</v>
      </c>
      <c r="K21" s="36">
        <f t="shared" si="4"/>
        <v>79.2</v>
      </c>
      <c r="L21" s="28" t="str">
        <f t="shared" si="5"/>
        <v>B</v>
      </c>
      <c r="M21" s="28">
        <f t="shared" si="6"/>
        <v>79.2</v>
      </c>
      <c r="N21" s="28" t="str">
        <f t="shared" si="7"/>
        <v>B</v>
      </c>
      <c r="O21" s="38">
        <v>3</v>
      </c>
      <c r="P21"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1" s="40" t="s">
        <v>8</v>
      </c>
      <c r="R21" s="44" t="s">
        <v>8</v>
      </c>
      <c r="S21" s="18"/>
      <c r="T21" s="1">
        <v>76</v>
      </c>
      <c r="U21" s="1">
        <v>76</v>
      </c>
      <c r="V21" s="1">
        <v>76</v>
      </c>
      <c r="W21" s="43">
        <v>89</v>
      </c>
      <c r="X21" s="43">
        <v>89</v>
      </c>
      <c r="Y21" s="1"/>
      <c r="Z21" s="1"/>
      <c r="AA21" s="1"/>
      <c r="AB21" s="1"/>
      <c r="AC21" s="1"/>
      <c r="AD21" s="1"/>
      <c r="AE21" s="18"/>
      <c r="AF21" s="1">
        <v>80</v>
      </c>
      <c r="AG21" s="43">
        <v>79</v>
      </c>
      <c r="AH21" s="43">
        <v>79</v>
      </c>
      <c r="AI21" s="43">
        <v>79</v>
      </c>
      <c r="AJ21" s="43">
        <v>79</v>
      </c>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6">
        <v>5</v>
      </c>
      <c r="FH21" s="47"/>
      <c r="FI21" s="47"/>
      <c r="FJ21" s="45">
        <v>17005</v>
      </c>
      <c r="FK21" s="45">
        <v>17015</v>
      </c>
    </row>
    <row r="22" spans="1:167" x14ac:dyDescent="0.25">
      <c r="A22" s="19">
        <v>12</v>
      </c>
      <c r="B22" s="19">
        <v>64066</v>
      </c>
      <c r="C22" s="19" t="s">
        <v>127</v>
      </c>
      <c r="D22" s="18"/>
      <c r="E22" s="36">
        <f t="shared" si="0"/>
        <v>80</v>
      </c>
      <c r="F22" s="28" t="str">
        <f t="shared" si="1"/>
        <v>B</v>
      </c>
      <c r="G22" s="28">
        <f>IF((COUNTA(T12:AC12)&gt;0),(ROUND((AVERAGE(T22:AD22)),0)),"")</f>
        <v>80</v>
      </c>
      <c r="H22" s="28" t="str">
        <f t="shared" si="2"/>
        <v>B</v>
      </c>
      <c r="I22" s="38">
        <v>3</v>
      </c>
      <c r="J22" s="28" t="str">
        <f t="shared" si="3"/>
        <v>Memiliki kemampuan menganalisis isi, struktur teks negosiasi, menganalisis aspek makna kebahasaan dalam teks biografi, dan analisis isi debat. Namun, perlu peningkatan mengidentifikasi isi puisi.</v>
      </c>
      <c r="K22" s="36">
        <f t="shared" si="4"/>
        <v>78.400000000000006</v>
      </c>
      <c r="L22" s="28" t="str">
        <f t="shared" si="5"/>
        <v>B</v>
      </c>
      <c r="M22" s="28">
        <f t="shared" si="6"/>
        <v>78.400000000000006</v>
      </c>
      <c r="N22" s="28" t="str">
        <f t="shared" si="7"/>
        <v>B</v>
      </c>
      <c r="O22" s="38">
        <v>3</v>
      </c>
      <c r="P22"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2" s="40" t="s">
        <v>9</v>
      </c>
      <c r="R22" s="44" t="s">
        <v>9</v>
      </c>
      <c r="S22" s="18"/>
      <c r="T22" s="1">
        <v>76</v>
      </c>
      <c r="U22" s="1">
        <v>76</v>
      </c>
      <c r="V22" s="1">
        <v>76</v>
      </c>
      <c r="W22" s="43">
        <v>85</v>
      </c>
      <c r="X22" s="43">
        <v>85</v>
      </c>
      <c r="Y22" s="1"/>
      <c r="Z22" s="1"/>
      <c r="AA22" s="1"/>
      <c r="AB22" s="1"/>
      <c r="AC22" s="1"/>
      <c r="AD22" s="1"/>
      <c r="AE22" s="18"/>
      <c r="AF22" s="1">
        <v>76</v>
      </c>
      <c r="AG22" s="43">
        <v>79</v>
      </c>
      <c r="AH22" s="43">
        <v>79</v>
      </c>
      <c r="AI22" s="43">
        <v>79</v>
      </c>
      <c r="AJ22" s="43">
        <v>79</v>
      </c>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6"/>
      <c r="FH22" s="47"/>
      <c r="FI22" s="47"/>
      <c r="FJ22" s="45"/>
      <c r="FK22" s="45"/>
    </row>
    <row r="23" spans="1:167" x14ac:dyDescent="0.25">
      <c r="A23" s="19">
        <v>13</v>
      </c>
      <c r="B23" s="19">
        <v>64082</v>
      </c>
      <c r="C23" s="19" t="s">
        <v>128</v>
      </c>
      <c r="D23" s="18"/>
      <c r="E23" s="36">
        <f t="shared" si="0"/>
        <v>85</v>
      </c>
      <c r="F23" s="28" t="str">
        <f t="shared" si="1"/>
        <v>A</v>
      </c>
      <c r="G23" s="28">
        <f>IF((COUNTA(T12:AC12)&gt;0),(ROUND((AVERAGE(T23:AD23)),0)),"")</f>
        <v>85</v>
      </c>
      <c r="H23" s="28" t="str">
        <f t="shared" si="2"/>
        <v>A</v>
      </c>
      <c r="I23" s="38">
        <v>4</v>
      </c>
      <c r="J23" s="28" t="str">
        <f t="shared" si="3"/>
        <v>Memiliki kemampuan menganalisis isi, struktur teks negosiasi, menganalisis aspek makna kebahasaan dalam teks biografi, analisis isi debat, dan mengidentifikasi isi puisi.</v>
      </c>
      <c r="K23" s="36">
        <f t="shared" si="4"/>
        <v>84.8</v>
      </c>
      <c r="L23" s="28" t="str">
        <f t="shared" si="5"/>
        <v>A</v>
      </c>
      <c r="M23" s="28">
        <f t="shared" si="6"/>
        <v>84.8</v>
      </c>
      <c r="N23" s="28" t="str">
        <f t="shared" si="7"/>
        <v>A</v>
      </c>
      <c r="O23" s="38">
        <v>4</v>
      </c>
      <c r="P23" s="28" t="str">
        <f t="shared" si="8"/>
        <v>Terampil menulis puisi dengan memerhatikan unsur pembangunnya</v>
      </c>
      <c r="Q23" s="40" t="s">
        <v>8</v>
      </c>
      <c r="R23" s="44" t="s">
        <v>8</v>
      </c>
      <c r="S23" s="18"/>
      <c r="T23" s="1">
        <v>83</v>
      </c>
      <c r="U23" s="1">
        <v>83</v>
      </c>
      <c r="V23" s="1">
        <v>83</v>
      </c>
      <c r="W23" s="42">
        <v>88</v>
      </c>
      <c r="X23" s="42">
        <v>88</v>
      </c>
      <c r="Y23" s="1"/>
      <c r="Z23" s="1"/>
      <c r="AA23" s="1"/>
      <c r="AB23" s="1"/>
      <c r="AC23" s="1"/>
      <c r="AD23" s="1"/>
      <c r="AE23" s="18"/>
      <c r="AF23" s="1">
        <v>82</v>
      </c>
      <c r="AG23" s="42">
        <v>88</v>
      </c>
      <c r="AH23" s="42">
        <v>88</v>
      </c>
      <c r="AI23" s="42">
        <v>83</v>
      </c>
      <c r="AJ23" s="42">
        <v>83</v>
      </c>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6">
        <v>6</v>
      </c>
      <c r="FH23" s="47"/>
      <c r="FI23" s="47"/>
      <c r="FJ23" s="45">
        <v>17006</v>
      </c>
      <c r="FK23" s="45">
        <v>17016</v>
      </c>
    </row>
    <row r="24" spans="1:167" x14ac:dyDescent="0.25">
      <c r="A24" s="19">
        <v>14</v>
      </c>
      <c r="B24" s="19">
        <v>64098</v>
      </c>
      <c r="C24" s="19" t="s">
        <v>129</v>
      </c>
      <c r="D24" s="18"/>
      <c r="E24" s="36">
        <f t="shared" si="0"/>
        <v>85</v>
      </c>
      <c r="F24" s="28" t="str">
        <f t="shared" si="1"/>
        <v>A</v>
      </c>
      <c r="G24" s="28">
        <f>IF((COUNTA(T12:AC12)&gt;0),(ROUND((AVERAGE(T24:AD24)),0)),"")</f>
        <v>85</v>
      </c>
      <c r="H24" s="28" t="str">
        <f t="shared" si="2"/>
        <v>A</v>
      </c>
      <c r="I24" s="38">
        <v>4</v>
      </c>
      <c r="J24" s="28" t="str">
        <f t="shared" si="3"/>
        <v>Memiliki kemampuan menganalisis isi, struktur teks negosiasi, menganalisis aspek makna kebahasaan dalam teks biografi, analisis isi debat, dan mengidentifikasi isi puisi.</v>
      </c>
      <c r="K24" s="36">
        <f t="shared" si="4"/>
        <v>85</v>
      </c>
      <c r="L24" s="28" t="str">
        <f t="shared" si="5"/>
        <v>A</v>
      </c>
      <c r="M24" s="28">
        <f t="shared" si="6"/>
        <v>85</v>
      </c>
      <c r="N24" s="28" t="str">
        <f t="shared" si="7"/>
        <v>A</v>
      </c>
      <c r="O24" s="38">
        <v>4</v>
      </c>
      <c r="P24" s="28" t="str">
        <f t="shared" si="8"/>
        <v>Terampil menulis puisi dengan memerhatikan unsur pembangunnya</v>
      </c>
      <c r="Q24" s="40" t="s">
        <v>8</v>
      </c>
      <c r="R24" s="44" t="s">
        <v>8</v>
      </c>
      <c r="S24" s="18"/>
      <c r="T24" s="1">
        <v>77</v>
      </c>
      <c r="U24" s="1">
        <v>77</v>
      </c>
      <c r="V24" s="1">
        <v>77</v>
      </c>
      <c r="W24" s="42">
        <v>96</v>
      </c>
      <c r="X24" s="42">
        <v>96</v>
      </c>
      <c r="Y24" s="1"/>
      <c r="Z24" s="1"/>
      <c r="AA24" s="1"/>
      <c r="AB24" s="1"/>
      <c r="AC24" s="1"/>
      <c r="AD24" s="1"/>
      <c r="AE24" s="18"/>
      <c r="AF24" s="1">
        <v>81</v>
      </c>
      <c r="AG24" s="42">
        <v>85</v>
      </c>
      <c r="AH24" s="42">
        <v>87</v>
      </c>
      <c r="AI24" s="42">
        <v>85</v>
      </c>
      <c r="AJ24" s="42">
        <v>87</v>
      </c>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6"/>
      <c r="FH24" s="47"/>
      <c r="FI24" s="47"/>
      <c r="FJ24" s="45"/>
      <c r="FK24" s="45"/>
    </row>
    <row r="25" spans="1:167" x14ac:dyDescent="0.25">
      <c r="A25" s="19">
        <v>15</v>
      </c>
      <c r="B25" s="19">
        <v>64114</v>
      </c>
      <c r="C25" s="19" t="s">
        <v>130</v>
      </c>
      <c r="D25" s="18"/>
      <c r="E25" s="36">
        <f t="shared" si="0"/>
        <v>80</v>
      </c>
      <c r="F25" s="28" t="str">
        <f t="shared" si="1"/>
        <v>B</v>
      </c>
      <c r="G25" s="28">
        <f>IF((COUNTA(T12:AC12)&gt;0),(ROUND((AVERAGE(T25:AD25)),0)),"")</f>
        <v>80</v>
      </c>
      <c r="H25" s="28" t="str">
        <f t="shared" si="2"/>
        <v>B</v>
      </c>
      <c r="I25" s="38">
        <v>3</v>
      </c>
      <c r="J25" s="28" t="str">
        <f t="shared" si="3"/>
        <v>Memiliki kemampuan menganalisis isi, struktur teks negosiasi, menganalisis aspek makna kebahasaan dalam teks biografi, dan analisis isi debat. Namun, perlu peningkatan mengidentifikasi isi puisi.</v>
      </c>
      <c r="K25" s="36">
        <f t="shared" si="4"/>
        <v>79.2</v>
      </c>
      <c r="L25" s="28" t="str">
        <f t="shared" si="5"/>
        <v>B</v>
      </c>
      <c r="M25" s="28">
        <f t="shared" si="6"/>
        <v>79.2</v>
      </c>
      <c r="N25" s="28" t="str">
        <f t="shared" si="7"/>
        <v>B</v>
      </c>
      <c r="O25" s="38">
        <v>3</v>
      </c>
      <c r="P25"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5" s="40" t="s">
        <v>9</v>
      </c>
      <c r="R25" s="44" t="s">
        <v>9</v>
      </c>
      <c r="S25" s="18"/>
      <c r="T25" s="1">
        <v>76</v>
      </c>
      <c r="U25" s="1">
        <v>76</v>
      </c>
      <c r="V25" s="1">
        <v>76</v>
      </c>
      <c r="W25" s="43">
        <v>85</v>
      </c>
      <c r="X25" s="43">
        <v>85</v>
      </c>
      <c r="Y25" s="1"/>
      <c r="Z25" s="1"/>
      <c r="AA25" s="1"/>
      <c r="AB25" s="1"/>
      <c r="AC25" s="1"/>
      <c r="AD25" s="1"/>
      <c r="AE25" s="18"/>
      <c r="AF25" s="1">
        <v>80</v>
      </c>
      <c r="AG25" s="43">
        <v>79</v>
      </c>
      <c r="AH25" s="43">
        <v>79</v>
      </c>
      <c r="AI25" s="43">
        <v>79</v>
      </c>
      <c r="AJ25" s="43">
        <v>79</v>
      </c>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72" t="s">
        <v>80</v>
      </c>
      <c r="FD25" s="72"/>
      <c r="FE25" s="72"/>
      <c r="FG25" s="46">
        <v>7</v>
      </c>
      <c r="FH25" s="47"/>
      <c r="FI25" s="47"/>
      <c r="FJ25" s="45">
        <v>17007</v>
      </c>
      <c r="FK25" s="45">
        <v>17017</v>
      </c>
    </row>
    <row r="26" spans="1:167" x14ac:dyDescent="0.25">
      <c r="A26" s="19">
        <v>16</v>
      </c>
      <c r="B26" s="19">
        <v>64130</v>
      </c>
      <c r="C26" s="19" t="s">
        <v>131</v>
      </c>
      <c r="D26" s="18"/>
      <c r="E26" s="36">
        <f t="shared" si="0"/>
        <v>85</v>
      </c>
      <c r="F26" s="28" t="str">
        <f t="shared" si="1"/>
        <v>A</v>
      </c>
      <c r="G26" s="28">
        <f>IF((COUNTA(T12:AC12)&gt;0),(ROUND((AVERAGE(T26:AD26)),0)),"")</f>
        <v>85</v>
      </c>
      <c r="H26" s="28" t="str">
        <f t="shared" si="2"/>
        <v>A</v>
      </c>
      <c r="I26" s="38">
        <v>4</v>
      </c>
      <c r="J26" s="28" t="str">
        <f t="shared" si="3"/>
        <v>Memiliki kemampuan menganalisis isi, struktur teks negosiasi, menganalisis aspek makna kebahasaan dalam teks biografi, analisis isi debat, dan mengidentifikasi isi puisi.</v>
      </c>
      <c r="K26" s="36">
        <f t="shared" si="4"/>
        <v>84.4</v>
      </c>
      <c r="L26" s="28" t="str">
        <f t="shared" si="5"/>
        <v>A</v>
      </c>
      <c r="M26" s="28">
        <f t="shared" si="6"/>
        <v>84.4</v>
      </c>
      <c r="N26" s="28" t="str">
        <f t="shared" si="7"/>
        <v>A</v>
      </c>
      <c r="O26" s="38">
        <v>4</v>
      </c>
      <c r="P26" s="28" t="str">
        <f t="shared" si="8"/>
        <v>Terampil menulis puisi dengan memerhatikan unsur pembangunnya</v>
      </c>
      <c r="Q26" s="40" t="s">
        <v>8</v>
      </c>
      <c r="R26" s="44" t="s">
        <v>8</v>
      </c>
      <c r="S26" s="18"/>
      <c r="T26" s="1">
        <v>76</v>
      </c>
      <c r="U26" s="1">
        <v>76</v>
      </c>
      <c r="V26" s="1">
        <v>76</v>
      </c>
      <c r="W26" s="42">
        <v>98</v>
      </c>
      <c r="X26" s="42">
        <v>98</v>
      </c>
      <c r="Y26" s="1"/>
      <c r="Z26" s="1"/>
      <c r="AA26" s="1"/>
      <c r="AB26" s="1"/>
      <c r="AC26" s="1"/>
      <c r="AD26" s="1"/>
      <c r="AE26" s="18"/>
      <c r="AF26" s="1">
        <v>82</v>
      </c>
      <c r="AG26" s="42">
        <v>83</v>
      </c>
      <c r="AH26" s="42">
        <v>83</v>
      </c>
      <c r="AI26" s="42">
        <v>87</v>
      </c>
      <c r="AJ26" s="42">
        <v>87</v>
      </c>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6"/>
      <c r="FH26" s="47"/>
      <c r="FI26" s="47"/>
      <c r="FJ26" s="45"/>
      <c r="FK26" s="45"/>
    </row>
    <row r="27" spans="1:167" x14ac:dyDescent="0.25">
      <c r="A27" s="19">
        <v>17</v>
      </c>
      <c r="B27" s="19">
        <v>64146</v>
      </c>
      <c r="C27" s="19" t="s">
        <v>132</v>
      </c>
      <c r="D27" s="18"/>
      <c r="E27" s="36">
        <f t="shared" si="0"/>
        <v>80</v>
      </c>
      <c r="F27" s="28" t="str">
        <f t="shared" si="1"/>
        <v>B</v>
      </c>
      <c r="G27" s="28">
        <f>IF((COUNTA(T12:AC12)&gt;0),(ROUND((AVERAGE(T27:AD27)),0)),"")</f>
        <v>80</v>
      </c>
      <c r="H27" s="28" t="str">
        <f t="shared" si="2"/>
        <v>B</v>
      </c>
      <c r="I27" s="38">
        <v>3</v>
      </c>
      <c r="J27" s="28" t="str">
        <f t="shared" si="3"/>
        <v>Memiliki kemampuan menganalisis isi, struktur teks negosiasi, menganalisis aspek makna kebahasaan dalam teks biografi, dan analisis isi debat. Namun, perlu peningkatan mengidentifikasi isi puisi.</v>
      </c>
      <c r="K27" s="36">
        <f t="shared" si="4"/>
        <v>82.8</v>
      </c>
      <c r="L27" s="28" t="str">
        <f t="shared" si="5"/>
        <v>B</v>
      </c>
      <c r="M27" s="28">
        <f t="shared" si="6"/>
        <v>82.8</v>
      </c>
      <c r="N27" s="28" t="str">
        <f t="shared" si="7"/>
        <v>B</v>
      </c>
      <c r="O27" s="38">
        <v>4</v>
      </c>
      <c r="P27" s="28" t="str">
        <f t="shared" si="8"/>
        <v>Terampil menulis puisi dengan memerhatikan unsur pembangunnya</v>
      </c>
      <c r="Q27" s="40" t="s">
        <v>8</v>
      </c>
      <c r="R27" s="44" t="s">
        <v>9</v>
      </c>
      <c r="S27" s="18"/>
      <c r="T27" s="1">
        <v>76</v>
      </c>
      <c r="U27" s="1">
        <v>76</v>
      </c>
      <c r="V27" s="1">
        <v>76</v>
      </c>
      <c r="W27" s="43">
        <v>85</v>
      </c>
      <c r="X27" s="43">
        <v>85</v>
      </c>
      <c r="Y27" s="1"/>
      <c r="Z27" s="1"/>
      <c r="AA27" s="1"/>
      <c r="AB27" s="1"/>
      <c r="AC27" s="1"/>
      <c r="AD27" s="1"/>
      <c r="AE27" s="18"/>
      <c r="AF27" s="1">
        <v>82</v>
      </c>
      <c r="AG27" s="43">
        <v>83</v>
      </c>
      <c r="AH27" s="43">
        <v>83</v>
      </c>
      <c r="AI27" s="43">
        <v>83</v>
      </c>
      <c r="AJ27" s="43">
        <v>83</v>
      </c>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6">
        <v>8</v>
      </c>
      <c r="FH27" s="47"/>
      <c r="FI27" s="47"/>
      <c r="FJ27" s="45">
        <v>17008</v>
      </c>
      <c r="FK27" s="45">
        <v>17018</v>
      </c>
    </row>
    <row r="28" spans="1:167" x14ac:dyDescent="0.25">
      <c r="A28" s="19">
        <v>18</v>
      </c>
      <c r="B28" s="19">
        <v>64162</v>
      </c>
      <c r="C28" s="19" t="s">
        <v>133</v>
      </c>
      <c r="D28" s="18"/>
      <c r="E28" s="36">
        <f t="shared" si="0"/>
        <v>85</v>
      </c>
      <c r="F28" s="28" t="str">
        <f t="shared" si="1"/>
        <v>A</v>
      </c>
      <c r="G28" s="28">
        <f>IF((COUNTA(T12:AC12)&gt;0),(ROUND((AVERAGE(T28:AD28)),0)),"")</f>
        <v>85</v>
      </c>
      <c r="H28" s="28" t="str">
        <f t="shared" si="2"/>
        <v>A</v>
      </c>
      <c r="I28" s="38">
        <v>4</v>
      </c>
      <c r="J28" s="28" t="str">
        <f t="shared" si="3"/>
        <v>Memiliki kemampuan menganalisis isi, struktur teks negosiasi, menganalisis aspek makna kebahasaan dalam teks biografi, analisis isi debat, dan mengidentifikasi isi puisi.</v>
      </c>
      <c r="K28" s="36">
        <f t="shared" si="4"/>
        <v>84.4</v>
      </c>
      <c r="L28" s="28" t="str">
        <f t="shared" si="5"/>
        <v>A</v>
      </c>
      <c r="M28" s="28">
        <f t="shared" si="6"/>
        <v>84.4</v>
      </c>
      <c r="N28" s="28" t="str">
        <f t="shared" si="7"/>
        <v>A</v>
      </c>
      <c r="O28" s="38">
        <v>4</v>
      </c>
      <c r="P28" s="28" t="str">
        <f t="shared" si="8"/>
        <v>Terampil menulis puisi dengan memerhatikan unsur pembangunnya</v>
      </c>
      <c r="Q28" s="40" t="s">
        <v>8</v>
      </c>
      <c r="R28" s="44" t="s">
        <v>9</v>
      </c>
      <c r="S28" s="18"/>
      <c r="T28" s="1">
        <v>76</v>
      </c>
      <c r="U28" s="1">
        <v>76</v>
      </c>
      <c r="V28" s="1">
        <v>76</v>
      </c>
      <c r="W28" s="42">
        <v>99</v>
      </c>
      <c r="X28" s="42">
        <v>99</v>
      </c>
      <c r="Y28" s="1"/>
      <c r="Z28" s="1"/>
      <c r="AA28" s="1"/>
      <c r="AB28" s="1"/>
      <c r="AC28" s="1"/>
      <c r="AD28" s="1"/>
      <c r="AE28" s="18"/>
      <c r="AF28" s="1">
        <v>80</v>
      </c>
      <c r="AG28" s="42">
        <v>83</v>
      </c>
      <c r="AH28" s="42">
        <v>83</v>
      </c>
      <c r="AI28" s="42">
        <v>88</v>
      </c>
      <c r="AJ28" s="42">
        <v>88</v>
      </c>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6"/>
      <c r="FH28" s="47"/>
      <c r="FI28" s="47"/>
      <c r="FJ28" s="45"/>
      <c r="FK28" s="45"/>
    </row>
    <row r="29" spans="1:167" x14ac:dyDescent="0.25">
      <c r="A29" s="19">
        <v>19</v>
      </c>
      <c r="B29" s="19">
        <v>64178</v>
      </c>
      <c r="C29" s="19" t="s">
        <v>134</v>
      </c>
      <c r="D29" s="18"/>
      <c r="E29" s="36">
        <f t="shared" si="0"/>
        <v>80</v>
      </c>
      <c r="F29" s="28" t="str">
        <f t="shared" si="1"/>
        <v>B</v>
      </c>
      <c r="G29" s="28">
        <f>IF((COUNTA(T12:AC12)&gt;0),(ROUND((AVERAGE(T29:AD29)),0)),"")</f>
        <v>80</v>
      </c>
      <c r="H29" s="28" t="str">
        <f t="shared" si="2"/>
        <v>B</v>
      </c>
      <c r="I29" s="38">
        <v>3</v>
      </c>
      <c r="J29" s="28" t="str">
        <f t="shared" si="3"/>
        <v>Memiliki kemampuan menganalisis isi, struktur teks negosiasi, menganalisis aspek makna kebahasaan dalam teks biografi, dan analisis isi debat. Namun, perlu peningkatan mengidentifikasi isi puisi.</v>
      </c>
      <c r="K29" s="36">
        <f t="shared" si="4"/>
        <v>79.400000000000006</v>
      </c>
      <c r="L29" s="28" t="str">
        <f t="shared" si="5"/>
        <v>B</v>
      </c>
      <c r="M29" s="28">
        <f t="shared" si="6"/>
        <v>79.400000000000006</v>
      </c>
      <c r="N29" s="28" t="str">
        <f t="shared" si="7"/>
        <v>B</v>
      </c>
      <c r="O29" s="38">
        <v>3</v>
      </c>
      <c r="P29"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9" s="40" t="s">
        <v>8</v>
      </c>
      <c r="R29" s="44" t="s">
        <v>8</v>
      </c>
      <c r="S29" s="18"/>
      <c r="T29" s="1">
        <v>76</v>
      </c>
      <c r="U29" s="1">
        <v>76</v>
      </c>
      <c r="V29" s="1">
        <v>76</v>
      </c>
      <c r="W29" s="43">
        <v>86</v>
      </c>
      <c r="X29" s="43">
        <v>86</v>
      </c>
      <c r="Y29" s="1"/>
      <c r="Z29" s="1"/>
      <c r="AA29" s="1"/>
      <c r="AB29" s="1"/>
      <c r="AC29" s="1"/>
      <c r="AD29" s="1"/>
      <c r="AE29" s="18"/>
      <c r="AF29" s="1">
        <v>81</v>
      </c>
      <c r="AG29" s="43">
        <v>79</v>
      </c>
      <c r="AH29" s="43">
        <v>79</v>
      </c>
      <c r="AI29" s="43">
        <v>79</v>
      </c>
      <c r="AJ29" s="43">
        <v>79</v>
      </c>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6">
        <v>9</v>
      </c>
      <c r="FH29" s="47"/>
      <c r="FI29" s="47"/>
      <c r="FJ29" s="45">
        <v>17009</v>
      </c>
      <c r="FK29" s="45">
        <v>17019</v>
      </c>
    </row>
    <row r="30" spans="1:167" x14ac:dyDescent="0.25">
      <c r="A30" s="19">
        <v>20</v>
      </c>
      <c r="B30" s="19">
        <v>64194</v>
      </c>
      <c r="C30" s="19" t="s">
        <v>135</v>
      </c>
      <c r="D30" s="18"/>
      <c r="E30" s="36">
        <f t="shared" si="0"/>
        <v>81</v>
      </c>
      <c r="F30" s="28" t="str">
        <f t="shared" si="1"/>
        <v>B</v>
      </c>
      <c r="G30" s="28">
        <f>IF((COUNTA(T12:AC12)&gt;0),(ROUND((AVERAGE(T30:AD30)),0)),"")</f>
        <v>81</v>
      </c>
      <c r="H30" s="28" t="str">
        <f t="shared" si="2"/>
        <v>B</v>
      </c>
      <c r="I30" s="38">
        <v>3</v>
      </c>
      <c r="J30" s="28" t="str">
        <f t="shared" si="3"/>
        <v>Memiliki kemampuan menganalisis isi, struktur teks negosiasi, menganalisis aspek makna kebahasaan dalam teks biografi, dan analisis isi debat. Namun, perlu peningkatan mengidentifikasi isi puisi.</v>
      </c>
      <c r="K30" s="36">
        <f t="shared" si="4"/>
        <v>82.6</v>
      </c>
      <c r="L30" s="28" t="str">
        <f t="shared" si="5"/>
        <v>B</v>
      </c>
      <c r="M30" s="28">
        <f t="shared" si="6"/>
        <v>82.6</v>
      </c>
      <c r="N30" s="28" t="str">
        <f t="shared" si="7"/>
        <v>B</v>
      </c>
      <c r="O30" s="38">
        <v>4</v>
      </c>
      <c r="P30" s="28" t="str">
        <f t="shared" si="8"/>
        <v>Terampil menulis puisi dengan memerhatikan unsur pembangunnya</v>
      </c>
      <c r="Q30" s="40" t="s">
        <v>8</v>
      </c>
      <c r="R30" s="44" t="s">
        <v>9</v>
      </c>
      <c r="S30" s="18"/>
      <c r="T30" s="1">
        <v>76</v>
      </c>
      <c r="U30" s="1">
        <v>76</v>
      </c>
      <c r="V30" s="1">
        <v>76</v>
      </c>
      <c r="W30" s="43">
        <v>88</v>
      </c>
      <c r="X30" s="43">
        <v>88</v>
      </c>
      <c r="Y30" s="1"/>
      <c r="Z30" s="1"/>
      <c r="AA30" s="1"/>
      <c r="AB30" s="1"/>
      <c r="AC30" s="1"/>
      <c r="AD30" s="1"/>
      <c r="AE30" s="18"/>
      <c r="AF30" s="1">
        <v>81</v>
      </c>
      <c r="AG30" s="43">
        <v>83</v>
      </c>
      <c r="AH30" s="43">
        <v>83</v>
      </c>
      <c r="AI30" s="43">
        <v>83</v>
      </c>
      <c r="AJ30" s="43">
        <v>83</v>
      </c>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6"/>
      <c r="FH30" s="47"/>
      <c r="FI30" s="47"/>
      <c r="FJ30" s="45"/>
      <c r="FK30" s="45"/>
    </row>
    <row r="31" spans="1:167" x14ac:dyDescent="0.25">
      <c r="A31" s="19">
        <v>21</v>
      </c>
      <c r="B31" s="19">
        <v>64210</v>
      </c>
      <c r="C31" s="19" t="s">
        <v>136</v>
      </c>
      <c r="D31" s="18"/>
      <c r="E31" s="36">
        <f t="shared" si="0"/>
        <v>80</v>
      </c>
      <c r="F31" s="28" t="str">
        <f t="shared" si="1"/>
        <v>B</v>
      </c>
      <c r="G31" s="28">
        <f>IF((COUNTA(T12:AC12)&gt;0),(ROUND((AVERAGE(T31:AD31)),0)),"")</f>
        <v>80</v>
      </c>
      <c r="H31" s="28" t="str">
        <f t="shared" si="2"/>
        <v>B</v>
      </c>
      <c r="I31" s="38">
        <v>3</v>
      </c>
      <c r="J31" s="28" t="str">
        <f t="shared" si="3"/>
        <v>Memiliki kemampuan menganalisis isi, struktur teks negosiasi, menganalisis aspek makna kebahasaan dalam teks biografi, dan analisis isi debat. Namun, perlu peningkatan mengidentifikasi isi puisi.</v>
      </c>
      <c r="K31" s="36">
        <f t="shared" si="4"/>
        <v>77.599999999999994</v>
      </c>
      <c r="L31" s="28" t="str">
        <f t="shared" si="5"/>
        <v>B</v>
      </c>
      <c r="M31" s="28">
        <f t="shared" si="6"/>
        <v>77.599999999999994</v>
      </c>
      <c r="N31" s="28" t="str">
        <f t="shared" si="7"/>
        <v>B</v>
      </c>
      <c r="O31" s="38">
        <v>3</v>
      </c>
      <c r="P31"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1" s="40" t="s">
        <v>9</v>
      </c>
      <c r="R31" s="44" t="s">
        <v>9</v>
      </c>
      <c r="S31" s="18"/>
      <c r="T31" s="1">
        <v>76</v>
      </c>
      <c r="U31" s="1">
        <v>76</v>
      </c>
      <c r="V31" s="1">
        <v>76</v>
      </c>
      <c r="W31" s="43">
        <v>85</v>
      </c>
      <c r="X31" s="43">
        <v>85</v>
      </c>
      <c r="Y31" s="1"/>
      <c r="Z31" s="1"/>
      <c r="AA31" s="1"/>
      <c r="AB31" s="1"/>
      <c r="AC31" s="1"/>
      <c r="AD31" s="1"/>
      <c r="AE31" s="18"/>
      <c r="AF31" s="1">
        <v>76</v>
      </c>
      <c r="AG31" s="43">
        <v>78</v>
      </c>
      <c r="AH31" s="43">
        <v>78</v>
      </c>
      <c r="AI31" s="43">
        <v>78</v>
      </c>
      <c r="AJ31" s="43">
        <v>78</v>
      </c>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6">
        <v>10</v>
      </c>
      <c r="FH31" s="47"/>
      <c r="FI31" s="47"/>
      <c r="FJ31" s="45">
        <v>17010</v>
      </c>
      <c r="FK31" s="45">
        <v>17020</v>
      </c>
    </row>
    <row r="32" spans="1:167" x14ac:dyDescent="0.25">
      <c r="A32" s="19">
        <v>22</v>
      </c>
      <c r="B32" s="19">
        <v>64226</v>
      </c>
      <c r="C32" s="19" t="s">
        <v>137</v>
      </c>
      <c r="D32" s="18"/>
      <c r="E32" s="36">
        <f t="shared" si="0"/>
        <v>80</v>
      </c>
      <c r="F32" s="28" t="str">
        <f t="shared" si="1"/>
        <v>B</v>
      </c>
      <c r="G32" s="28">
        <f>IF((COUNTA(T12:AC12)&gt;0),(ROUND((AVERAGE(T32:AD32)),0)),"")</f>
        <v>80</v>
      </c>
      <c r="H32" s="28" t="str">
        <f t="shared" si="2"/>
        <v>B</v>
      </c>
      <c r="I32" s="38">
        <v>3</v>
      </c>
      <c r="J32" s="28" t="str">
        <f t="shared" si="3"/>
        <v>Memiliki kemampuan menganalisis isi, struktur teks negosiasi, menganalisis aspek makna kebahasaan dalam teks biografi, dan analisis isi debat. Namun, perlu peningkatan mengidentifikasi isi puisi.</v>
      </c>
      <c r="K32" s="36">
        <f t="shared" si="4"/>
        <v>79.400000000000006</v>
      </c>
      <c r="L32" s="28" t="str">
        <f t="shared" si="5"/>
        <v>B</v>
      </c>
      <c r="M32" s="28">
        <f t="shared" si="6"/>
        <v>79.400000000000006</v>
      </c>
      <c r="N32" s="28" t="str">
        <f t="shared" si="7"/>
        <v>B</v>
      </c>
      <c r="O32" s="38">
        <v>3</v>
      </c>
      <c r="P32"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2" s="40" t="s">
        <v>9</v>
      </c>
      <c r="R32" s="44" t="s">
        <v>8</v>
      </c>
      <c r="S32" s="18"/>
      <c r="T32" s="1">
        <v>76</v>
      </c>
      <c r="U32" s="1">
        <v>76</v>
      </c>
      <c r="V32" s="1">
        <v>76</v>
      </c>
      <c r="W32" s="43">
        <v>85</v>
      </c>
      <c r="X32" s="43">
        <v>85</v>
      </c>
      <c r="Y32" s="1"/>
      <c r="Z32" s="1"/>
      <c r="AA32" s="1"/>
      <c r="AB32" s="1"/>
      <c r="AC32" s="1"/>
      <c r="AD32" s="1"/>
      <c r="AE32" s="18"/>
      <c r="AF32" s="1">
        <v>81</v>
      </c>
      <c r="AG32" s="43">
        <v>79</v>
      </c>
      <c r="AH32" s="43">
        <v>79</v>
      </c>
      <c r="AI32" s="43">
        <v>79</v>
      </c>
      <c r="AJ32" s="43">
        <v>79</v>
      </c>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6"/>
      <c r="FH32" s="45"/>
      <c r="FI32" s="45"/>
      <c r="FJ32" s="45"/>
      <c r="FK32" s="45"/>
    </row>
    <row r="33" spans="1:157" x14ac:dyDescent="0.25">
      <c r="A33" s="19">
        <v>23</v>
      </c>
      <c r="B33" s="19">
        <v>64242</v>
      </c>
      <c r="C33" s="19" t="s">
        <v>138</v>
      </c>
      <c r="D33" s="18"/>
      <c r="E33" s="36">
        <f t="shared" si="0"/>
        <v>82</v>
      </c>
      <c r="F33" s="28" t="str">
        <f t="shared" si="1"/>
        <v>B</v>
      </c>
      <c r="G33" s="28">
        <f>IF((COUNTA(T12:AC12)&gt;0),(ROUND((AVERAGE(T33:AD33)),0)),"")</f>
        <v>82</v>
      </c>
      <c r="H33" s="28" t="str">
        <f t="shared" si="2"/>
        <v>B</v>
      </c>
      <c r="I33" s="38">
        <v>3</v>
      </c>
      <c r="J33" s="28" t="str">
        <f t="shared" si="3"/>
        <v>Memiliki kemampuan menganalisis isi, struktur teks negosiasi, menganalisis aspek makna kebahasaan dalam teks biografi, dan analisis isi debat. Namun, perlu peningkatan mengidentifikasi isi puisi.</v>
      </c>
      <c r="K33" s="36">
        <f t="shared" si="4"/>
        <v>79.599999999999994</v>
      </c>
      <c r="L33" s="28" t="str">
        <f t="shared" si="5"/>
        <v>B</v>
      </c>
      <c r="M33" s="28">
        <f t="shared" si="6"/>
        <v>79.599999999999994</v>
      </c>
      <c r="N33" s="28" t="str">
        <f t="shared" si="7"/>
        <v>B</v>
      </c>
      <c r="O33" s="38">
        <v>3</v>
      </c>
      <c r="P33"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3" s="40" t="s">
        <v>8</v>
      </c>
      <c r="R33" s="44" t="s">
        <v>9</v>
      </c>
      <c r="S33" s="18"/>
      <c r="T33" s="1">
        <v>76</v>
      </c>
      <c r="U33" s="1">
        <v>76</v>
      </c>
      <c r="V33" s="1">
        <v>76</v>
      </c>
      <c r="W33" s="43">
        <v>90</v>
      </c>
      <c r="X33" s="43">
        <v>90</v>
      </c>
      <c r="Y33" s="1"/>
      <c r="Z33" s="1"/>
      <c r="AA33" s="1"/>
      <c r="AB33" s="1"/>
      <c r="AC33" s="1"/>
      <c r="AD33" s="1"/>
      <c r="AE33" s="18"/>
      <c r="AF33" s="1">
        <v>78</v>
      </c>
      <c r="AG33" s="43">
        <v>80</v>
      </c>
      <c r="AH33" s="43">
        <v>80</v>
      </c>
      <c r="AI33" s="43">
        <v>80</v>
      </c>
      <c r="AJ33" s="43">
        <v>80</v>
      </c>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64258</v>
      </c>
      <c r="C34" s="19" t="s">
        <v>139</v>
      </c>
      <c r="D34" s="18"/>
      <c r="E34" s="36">
        <f t="shared" si="0"/>
        <v>85</v>
      </c>
      <c r="F34" s="28" t="str">
        <f t="shared" si="1"/>
        <v>A</v>
      </c>
      <c r="G34" s="28">
        <f>IF((COUNTA(T12:AC12)&gt;0),(ROUND((AVERAGE(T34:AD34)),0)),"")</f>
        <v>85</v>
      </c>
      <c r="H34" s="28" t="str">
        <f t="shared" si="2"/>
        <v>A</v>
      </c>
      <c r="I34" s="38">
        <v>4</v>
      </c>
      <c r="J34" s="28" t="str">
        <f t="shared" si="3"/>
        <v>Memiliki kemampuan menganalisis isi, struktur teks negosiasi, menganalisis aspek makna kebahasaan dalam teks biografi, analisis isi debat, dan mengidentifikasi isi puisi.</v>
      </c>
      <c r="K34" s="36">
        <f t="shared" si="4"/>
        <v>84.6</v>
      </c>
      <c r="L34" s="28" t="str">
        <f t="shared" si="5"/>
        <v>A</v>
      </c>
      <c r="M34" s="28">
        <f t="shared" si="6"/>
        <v>84.6</v>
      </c>
      <c r="N34" s="28" t="str">
        <f t="shared" si="7"/>
        <v>A</v>
      </c>
      <c r="O34" s="38">
        <v>4</v>
      </c>
      <c r="P34" s="28" t="str">
        <f t="shared" si="8"/>
        <v>Terampil menulis puisi dengan memerhatikan unsur pembangunnya</v>
      </c>
      <c r="Q34" s="40" t="s">
        <v>8</v>
      </c>
      <c r="R34" s="44" t="s">
        <v>9</v>
      </c>
      <c r="S34" s="18"/>
      <c r="T34" s="1">
        <v>76</v>
      </c>
      <c r="U34" s="1">
        <v>76</v>
      </c>
      <c r="V34" s="1">
        <v>76</v>
      </c>
      <c r="W34" s="42">
        <v>98</v>
      </c>
      <c r="X34" s="42">
        <v>98</v>
      </c>
      <c r="Y34" s="1"/>
      <c r="Z34" s="1"/>
      <c r="AA34" s="1"/>
      <c r="AB34" s="1"/>
      <c r="AC34" s="1"/>
      <c r="AD34" s="1"/>
      <c r="AE34" s="18"/>
      <c r="AF34" s="1">
        <v>81</v>
      </c>
      <c r="AG34" s="42">
        <v>87</v>
      </c>
      <c r="AH34" s="42">
        <v>86</v>
      </c>
      <c r="AI34" s="42">
        <v>84</v>
      </c>
      <c r="AJ34" s="42">
        <v>85</v>
      </c>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64274</v>
      </c>
      <c r="C35" s="19" t="s">
        <v>140</v>
      </c>
      <c r="D35" s="18"/>
      <c r="E35" s="36">
        <f t="shared" si="0"/>
        <v>85</v>
      </c>
      <c r="F35" s="28" t="str">
        <f t="shared" si="1"/>
        <v>A</v>
      </c>
      <c r="G35" s="28">
        <f>IF((COUNTA(T12:AC12)&gt;0),(ROUND((AVERAGE(T35:AD35)),0)),"")</f>
        <v>85</v>
      </c>
      <c r="H35" s="28" t="str">
        <f t="shared" si="2"/>
        <v>A</v>
      </c>
      <c r="I35" s="38">
        <v>4</v>
      </c>
      <c r="J35" s="28" t="str">
        <f t="shared" si="3"/>
        <v>Memiliki kemampuan menganalisis isi, struktur teks negosiasi, menganalisis aspek makna kebahasaan dalam teks biografi, analisis isi debat, dan mengidentifikasi isi puisi.</v>
      </c>
      <c r="K35" s="36">
        <f t="shared" si="4"/>
        <v>83.4</v>
      </c>
      <c r="L35" s="28" t="str">
        <f t="shared" si="5"/>
        <v>B</v>
      </c>
      <c r="M35" s="28">
        <f t="shared" si="6"/>
        <v>83.4</v>
      </c>
      <c r="N35" s="28" t="str">
        <f t="shared" si="7"/>
        <v>B</v>
      </c>
      <c r="O35" s="38">
        <v>4</v>
      </c>
      <c r="P35" s="28" t="str">
        <f t="shared" si="8"/>
        <v>Terampil menulis puisi dengan memerhatikan unsur pembangunnya</v>
      </c>
      <c r="Q35" s="40" t="s">
        <v>8</v>
      </c>
      <c r="R35" s="44" t="s">
        <v>8</v>
      </c>
      <c r="S35" s="18"/>
      <c r="T35" s="1">
        <v>82</v>
      </c>
      <c r="U35" s="1">
        <v>82</v>
      </c>
      <c r="V35" s="1">
        <v>82</v>
      </c>
      <c r="W35" s="42">
        <v>90</v>
      </c>
      <c r="X35" s="42">
        <v>90</v>
      </c>
      <c r="Y35" s="1"/>
      <c r="Z35" s="1"/>
      <c r="AA35" s="1"/>
      <c r="AB35" s="1"/>
      <c r="AC35" s="1"/>
      <c r="AD35" s="1"/>
      <c r="AE35" s="18"/>
      <c r="AF35" s="1">
        <v>81</v>
      </c>
      <c r="AG35" s="42">
        <v>85</v>
      </c>
      <c r="AH35" s="42">
        <v>85</v>
      </c>
      <c r="AI35" s="42">
        <v>83</v>
      </c>
      <c r="AJ35" s="42">
        <v>83</v>
      </c>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64290</v>
      </c>
      <c r="C36" s="19" t="s">
        <v>141</v>
      </c>
      <c r="D36" s="18"/>
      <c r="E36" s="36">
        <f t="shared" si="0"/>
        <v>85</v>
      </c>
      <c r="F36" s="28" t="str">
        <f t="shared" si="1"/>
        <v>A</v>
      </c>
      <c r="G36" s="28">
        <f>IF((COUNTA(T12:AC12)&gt;0),(ROUND((AVERAGE(T36:AD36)),0)),"")</f>
        <v>85</v>
      </c>
      <c r="H36" s="28" t="str">
        <f t="shared" si="2"/>
        <v>A</v>
      </c>
      <c r="I36" s="38">
        <v>4</v>
      </c>
      <c r="J36" s="28" t="str">
        <f t="shared" si="3"/>
        <v>Memiliki kemampuan menganalisis isi, struktur teks negosiasi, menganalisis aspek makna kebahasaan dalam teks biografi, analisis isi debat, dan mengidentifikasi isi puisi.</v>
      </c>
      <c r="K36" s="36">
        <f t="shared" si="4"/>
        <v>84.6</v>
      </c>
      <c r="L36" s="28" t="str">
        <f t="shared" si="5"/>
        <v>A</v>
      </c>
      <c r="M36" s="28">
        <f t="shared" si="6"/>
        <v>84.6</v>
      </c>
      <c r="N36" s="28" t="str">
        <f t="shared" si="7"/>
        <v>A</v>
      </c>
      <c r="O36" s="38">
        <v>4</v>
      </c>
      <c r="P36" s="28" t="str">
        <f t="shared" si="8"/>
        <v>Terampil menulis puisi dengan memerhatikan unsur pembangunnya</v>
      </c>
      <c r="Q36" s="40" t="s">
        <v>8</v>
      </c>
      <c r="R36" s="44" t="s">
        <v>9</v>
      </c>
      <c r="S36" s="18"/>
      <c r="T36" s="1">
        <v>76</v>
      </c>
      <c r="U36" s="1">
        <v>76</v>
      </c>
      <c r="V36" s="1">
        <v>76</v>
      </c>
      <c r="W36" s="42">
        <v>98</v>
      </c>
      <c r="X36" s="42">
        <v>98</v>
      </c>
      <c r="Y36" s="1"/>
      <c r="Z36" s="1"/>
      <c r="AA36" s="1"/>
      <c r="AB36" s="1"/>
      <c r="AC36" s="1"/>
      <c r="AD36" s="1"/>
      <c r="AE36" s="18"/>
      <c r="AF36" s="1">
        <v>77</v>
      </c>
      <c r="AG36" s="42">
        <v>86</v>
      </c>
      <c r="AH36" s="42">
        <v>86</v>
      </c>
      <c r="AI36" s="42">
        <v>87</v>
      </c>
      <c r="AJ36" s="42">
        <v>87</v>
      </c>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64306</v>
      </c>
      <c r="C37" s="19" t="s">
        <v>142</v>
      </c>
      <c r="D37" s="18"/>
      <c r="E37" s="36">
        <f t="shared" si="0"/>
        <v>82</v>
      </c>
      <c r="F37" s="28" t="str">
        <f t="shared" si="1"/>
        <v>B</v>
      </c>
      <c r="G37" s="28">
        <f>IF((COUNTA(T12:AC12)&gt;0),(ROUND((AVERAGE(T37:AD37)),0)),"")</f>
        <v>82</v>
      </c>
      <c r="H37" s="28" t="str">
        <f t="shared" si="2"/>
        <v>B</v>
      </c>
      <c r="I37" s="38">
        <v>4</v>
      </c>
      <c r="J37" s="28" t="str">
        <f t="shared" si="3"/>
        <v>Memiliki kemampuan menganalisis isi, struktur teks negosiasi, menganalisis aspek makna kebahasaan dalam teks biografi, analisis isi debat, dan mengidentifikasi isi puisi.</v>
      </c>
      <c r="K37" s="36">
        <f t="shared" si="4"/>
        <v>82.8</v>
      </c>
      <c r="L37" s="28" t="str">
        <f t="shared" si="5"/>
        <v>B</v>
      </c>
      <c r="M37" s="28">
        <f t="shared" si="6"/>
        <v>82.8</v>
      </c>
      <c r="N37" s="28" t="str">
        <f t="shared" si="7"/>
        <v>B</v>
      </c>
      <c r="O37" s="38">
        <v>4</v>
      </c>
      <c r="P37" s="28" t="str">
        <f t="shared" si="8"/>
        <v>Terampil menulis puisi dengan memerhatikan unsur pembangunnya</v>
      </c>
      <c r="Q37" s="40" t="s">
        <v>8</v>
      </c>
      <c r="R37" s="44" t="s">
        <v>9</v>
      </c>
      <c r="S37" s="18"/>
      <c r="T37" s="1">
        <v>76</v>
      </c>
      <c r="U37" s="1">
        <v>76</v>
      </c>
      <c r="V37" s="1">
        <v>76</v>
      </c>
      <c r="W37" s="42">
        <v>90</v>
      </c>
      <c r="X37" s="42">
        <v>90</v>
      </c>
      <c r="Y37" s="1"/>
      <c r="Z37" s="1"/>
      <c r="AA37" s="1"/>
      <c r="AB37" s="1"/>
      <c r="AC37" s="1"/>
      <c r="AD37" s="1"/>
      <c r="AE37" s="18"/>
      <c r="AF37" s="1">
        <v>80</v>
      </c>
      <c r="AG37" s="42">
        <v>83</v>
      </c>
      <c r="AH37" s="42">
        <v>83</v>
      </c>
      <c r="AI37" s="42">
        <v>83</v>
      </c>
      <c r="AJ37" s="42">
        <v>85</v>
      </c>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64322</v>
      </c>
      <c r="C38" s="19" t="s">
        <v>143</v>
      </c>
      <c r="D38" s="18"/>
      <c r="E38" s="36">
        <f t="shared" si="0"/>
        <v>80</v>
      </c>
      <c r="F38" s="28" t="str">
        <f t="shared" si="1"/>
        <v>B</v>
      </c>
      <c r="G38" s="28">
        <f>IF((COUNTA(T12:AC12)&gt;0),(ROUND((AVERAGE(T38:AD38)),0)),"")</f>
        <v>80</v>
      </c>
      <c r="H38" s="28" t="str">
        <f t="shared" si="2"/>
        <v>B</v>
      </c>
      <c r="I38" s="38">
        <v>3</v>
      </c>
      <c r="J38" s="28" t="str">
        <f t="shared" si="3"/>
        <v>Memiliki kemampuan menganalisis isi, struktur teks negosiasi, menganalisis aspek makna kebahasaan dalam teks biografi, dan analisis isi debat. Namun, perlu peningkatan mengidentifikasi isi puisi.</v>
      </c>
      <c r="K38" s="36">
        <f t="shared" si="4"/>
        <v>79.8</v>
      </c>
      <c r="L38" s="28" t="str">
        <f t="shared" si="5"/>
        <v>B</v>
      </c>
      <c r="M38" s="28">
        <f t="shared" si="6"/>
        <v>79.8</v>
      </c>
      <c r="N38" s="28" t="str">
        <f t="shared" si="7"/>
        <v>B</v>
      </c>
      <c r="O38" s="38">
        <v>3</v>
      </c>
      <c r="P38"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8" s="40" t="s">
        <v>8</v>
      </c>
      <c r="R38" s="44" t="s">
        <v>8</v>
      </c>
      <c r="S38" s="18"/>
      <c r="T38" s="1">
        <v>76</v>
      </c>
      <c r="U38" s="1">
        <v>76</v>
      </c>
      <c r="V38" s="1">
        <v>76</v>
      </c>
      <c r="W38" s="43">
        <v>87</v>
      </c>
      <c r="X38" s="43">
        <v>87</v>
      </c>
      <c r="Y38" s="1"/>
      <c r="Z38" s="1"/>
      <c r="AA38" s="1"/>
      <c r="AB38" s="1"/>
      <c r="AC38" s="1"/>
      <c r="AD38" s="1"/>
      <c r="AE38" s="18"/>
      <c r="AF38" s="1">
        <v>79</v>
      </c>
      <c r="AG38" s="43">
        <v>80</v>
      </c>
      <c r="AH38" s="43">
        <v>80</v>
      </c>
      <c r="AI38" s="43">
        <v>80</v>
      </c>
      <c r="AJ38" s="43">
        <v>80</v>
      </c>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64338</v>
      </c>
      <c r="C39" s="19" t="s">
        <v>144</v>
      </c>
      <c r="D39" s="18"/>
      <c r="E39" s="36">
        <f t="shared" si="0"/>
        <v>80</v>
      </c>
      <c r="F39" s="28" t="str">
        <f t="shared" si="1"/>
        <v>B</v>
      </c>
      <c r="G39" s="28">
        <f>IF((COUNTA(T12:AC12)&gt;0),(ROUND((AVERAGE(T39:AD39)),0)),"")</f>
        <v>80</v>
      </c>
      <c r="H39" s="28" t="str">
        <f t="shared" si="2"/>
        <v>B</v>
      </c>
      <c r="I39" s="38">
        <v>3</v>
      </c>
      <c r="J39" s="28" t="str">
        <f t="shared" si="3"/>
        <v>Memiliki kemampuan menganalisis isi, struktur teks negosiasi, menganalisis aspek makna kebahasaan dalam teks biografi, dan analisis isi debat. Namun, perlu peningkatan mengidentifikasi isi puisi.</v>
      </c>
      <c r="K39" s="36">
        <f t="shared" si="4"/>
        <v>78.400000000000006</v>
      </c>
      <c r="L39" s="28" t="str">
        <f t="shared" si="5"/>
        <v>B</v>
      </c>
      <c r="M39" s="28">
        <f t="shared" si="6"/>
        <v>78.400000000000006</v>
      </c>
      <c r="N39" s="28" t="str">
        <f t="shared" si="7"/>
        <v>B</v>
      </c>
      <c r="O39" s="38">
        <v>3</v>
      </c>
      <c r="P39"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9" s="40" t="s">
        <v>9</v>
      </c>
      <c r="R39" s="44" t="s">
        <v>9</v>
      </c>
      <c r="S39" s="18"/>
      <c r="T39" s="1">
        <v>76</v>
      </c>
      <c r="U39" s="1">
        <v>76</v>
      </c>
      <c r="V39" s="1">
        <v>76</v>
      </c>
      <c r="W39" s="43">
        <v>85</v>
      </c>
      <c r="X39" s="43">
        <v>85</v>
      </c>
      <c r="Y39" s="1"/>
      <c r="Z39" s="1"/>
      <c r="AA39" s="1"/>
      <c r="AB39" s="1"/>
      <c r="AC39" s="1"/>
      <c r="AD39" s="1"/>
      <c r="AE39" s="18"/>
      <c r="AF39" s="1">
        <v>76</v>
      </c>
      <c r="AG39" s="43">
        <v>79</v>
      </c>
      <c r="AH39" s="43">
        <v>79</v>
      </c>
      <c r="AI39" s="43">
        <v>79</v>
      </c>
      <c r="AJ39" s="43">
        <v>79</v>
      </c>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64354</v>
      </c>
      <c r="C40" s="19" t="s">
        <v>145</v>
      </c>
      <c r="D40" s="18"/>
      <c r="E40" s="36">
        <f t="shared" si="0"/>
        <v>82</v>
      </c>
      <c r="F40" s="28" t="str">
        <f t="shared" si="1"/>
        <v>B</v>
      </c>
      <c r="G40" s="28">
        <f>IF((COUNTA(T12:AC12)&gt;0),(ROUND((AVERAGE(T40:AD40)),0)),"")</f>
        <v>82</v>
      </c>
      <c r="H40" s="28" t="str">
        <f t="shared" si="2"/>
        <v>B</v>
      </c>
      <c r="I40" s="38">
        <v>3</v>
      </c>
      <c r="J40" s="28" t="str">
        <f t="shared" si="3"/>
        <v>Memiliki kemampuan menganalisis isi, struktur teks negosiasi, menganalisis aspek makna kebahasaan dalam teks biografi, dan analisis isi debat. Namun, perlu peningkatan mengidentifikasi isi puisi.</v>
      </c>
      <c r="K40" s="36">
        <f t="shared" si="4"/>
        <v>83.6</v>
      </c>
      <c r="L40" s="28" t="str">
        <f t="shared" si="5"/>
        <v>B</v>
      </c>
      <c r="M40" s="28">
        <f t="shared" si="6"/>
        <v>83.6</v>
      </c>
      <c r="N40" s="28" t="str">
        <f t="shared" si="7"/>
        <v>B</v>
      </c>
      <c r="O40" s="38">
        <v>4</v>
      </c>
      <c r="P40" s="28" t="str">
        <f t="shared" si="8"/>
        <v>Terampil menulis puisi dengan memerhatikan unsur pembangunnya</v>
      </c>
      <c r="Q40" s="40" t="s">
        <v>8</v>
      </c>
      <c r="R40" s="44" t="s">
        <v>9</v>
      </c>
      <c r="S40" s="18"/>
      <c r="T40" s="1">
        <v>76</v>
      </c>
      <c r="U40" s="1">
        <v>76</v>
      </c>
      <c r="V40" s="1">
        <v>76</v>
      </c>
      <c r="W40" s="43">
        <v>90</v>
      </c>
      <c r="X40" s="43">
        <v>90</v>
      </c>
      <c r="Y40" s="1"/>
      <c r="Z40" s="1"/>
      <c r="AA40" s="1"/>
      <c r="AB40" s="1"/>
      <c r="AC40" s="1"/>
      <c r="AD40" s="1"/>
      <c r="AE40" s="18"/>
      <c r="AF40" s="1">
        <v>82</v>
      </c>
      <c r="AG40" s="43">
        <v>84</v>
      </c>
      <c r="AH40" s="43">
        <v>84</v>
      </c>
      <c r="AI40" s="43">
        <v>84</v>
      </c>
      <c r="AJ40" s="43">
        <v>84</v>
      </c>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64370</v>
      </c>
      <c r="C41" s="19" t="s">
        <v>146</v>
      </c>
      <c r="D41" s="18"/>
      <c r="E41" s="36">
        <f t="shared" si="0"/>
        <v>80</v>
      </c>
      <c r="F41" s="28" t="str">
        <f t="shared" si="1"/>
        <v>B</v>
      </c>
      <c r="G41" s="28">
        <f>IF((COUNTA(T12:AC12)&gt;0),(ROUND((AVERAGE(T41:AD41)),0)),"")</f>
        <v>80</v>
      </c>
      <c r="H41" s="28" t="str">
        <f t="shared" si="2"/>
        <v>B</v>
      </c>
      <c r="I41" s="38">
        <v>3</v>
      </c>
      <c r="J41" s="28" t="str">
        <f t="shared" si="3"/>
        <v>Memiliki kemampuan menganalisis isi, struktur teks negosiasi, menganalisis aspek makna kebahasaan dalam teks biografi, dan analisis isi debat. Namun, perlu peningkatan mengidentifikasi isi puisi.</v>
      </c>
      <c r="K41" s="36">
        <f t="shared" si="4"/>
        <v>78.599999999999994</v>
      </c>
      <c r="L41" s="28" t="str">
        <f t="shared" si="5"/>
        <v>B</v>
      </c>
      <c r="M41" s="28">
        <f t="shared" si="6"/>
        <v>78.599999999999994</v>
      </c>
      <c r="N41" s="28" t="str">
        <f t="shared" si="7"/>
        <v>B</v>
      </c>
      <c r="O41" s="38">
        <v>3</v>
      </c>
      <c r="P41"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1" s="40" t="s">
        <v>9</v>
      </c>
      <c r="R41" s="44" t="s">
        <v>8</v>
      </c>
      <c r="S41" s="18"/>
      <c r="T41" s="1">
        <v>76</v>
      </c>
      <c r="U41" s="1">
        <v>76</v>
      </c>
      <c r="V41" s="1">
        <v>76</v>
      </c>
      <c r="W41" s="43">
        <v>86</v>
      </c>
      <c r="X41" s="43">
        <v>86</v>
      </c>
      <c r="Y41" s="1"/>
      <c r="Z41" s="1"/>
      <c r="AA41" s="1"/>
      <c r="AB41" s="1"/>
      <c r="AC41" s="1"/>
      <c r="AD41" s="1"/>
      <c r="AE41" s="18"/>
      <c r="AF41" s="1">
        <v>77</v>
      </c>
      <c r="AG41" s="43">
        <v>79</v>
      </c>
      <c r="AH41" s="43">
        <v>79</v>
      </c>
      <c r="AI41" s="43">
        <v>79</v>
      </c>
      <c r="AJ41" s="43">
        <v>79</v>
      </c>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64386</v>
      </c>
      <c r="C42" s="19" t="s">
        <v>147</v>
      </c>
      <c r="D42" s="18"/>
      <c r="E42" s="36">
        <f t="shared" si="0"/>
        <v>85</v>
      </c>
      <c r="F42" s="28" t="str">
        <f t="shared" si="1"/>
        <v>A</v>
      </c>
      <c r="G42" s="28">
        <f>IF((COUNTA(T12:AC12)&gt;0),(ROUND((AVERAGE(T42:AD42)),0)),"")</f>
        <v>85</v>
      </c>
      <c r="H42" s="28" t="str">
        <f t="shared" si="2"/>
        <v>A</v>
      </c>
      <c r="I42" s="38">
        <v>4</v>
      </c>
      <c r="J42" s="28" t="str">
        <f t="shared" si="3"/>
        <v>Memiliki kemampuan menganalisis isi, struktur teks negosiasi, menganalisis aspek makna kebahasaan dalam teks biografi, analisis isi debat, dan mengidentifikasi isi puisi.</v>
      </c>
      <c r="K42" s="36">
        <f t="shared" si="4"/>
        <v>84.6</v>
      </c>
      <c r="L42" s="28" t="str">
        <f t="shared" si="5"/>
        <v>A</v>
      </c>
      <c r="M42" s="28">
        <f t="shared" si="6"/>
        <v>84.6</v>
      </c>
      <c r="N42" s="28" t="str">
        <f t="shared" si="7"/>
        <v>A</v>
      </c>
      <c r="O42" s="38">
        <v>4</v>
      </c>
      <c r="P42" s="28" t="str">
        <f t="shared" si="8"/>
        <v>Terampil menulis puisi dengan memerhatikan unsur pembangunnya</v>
      </c>
      <c r="Q42" s="40" t="s">
        <v>8</v>
      </c>
      <c r="R42" s="44" t="s">
        <v>9</v>
      </c>
      <c r="S42" s="18"/>
      <c r="T42" s="1">
        <v>76</v>
      </c>
      <c r="U42" s="1">
        <v>76</v>
      </c>
      <c r="V42" s="1">
        <v>76</v>
      </c>
      <c r="W42" s="42">
        <v>98</v>
      </c>
      <c r="X42" s="42">
        <v>98</v>
      </c>
      <c r="Y42" s="1"/>
      <c r="Z42" s="1"/>
      <c r="AA42" s="1"/>
      <c r="AB42" s="1"/>
      <c r="AC42" s="1"/>
      <c r="AD42" s="1"/>
      <c r="AE42" s="18"/>
      <c r="AF42" s="1">
        <v>79</v>
      </c>
      <c r="AG42" s="42">
        <v>84</v>
      </c>
      <c r="AH42" s="42">
        <v>84</v>
      </c>
      <c r="AI42" s="42">
        <v>88</v>
      </c>
      <c r="AJ42" s="42">
        <v>88</v>
      </c>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64402</v>
      </c>
      <c r="C43" s="19" t="s">
        <v>148</v>
      </c>
      <c r="D43" s="18"/>
      <c r="E43" s="36">
        <f t="shared" si="0"/>
        <v>85</v>
      </c>
      <c r="F43" s="28" t="str">
        <f t="shared" si="1"/>
        <v>A</v>
      </c>
      <c r="G43" s="28">
        <f>IF((COUNTA(T12:AC12)&gt;0),(ROUND((AVERAGE(T43:AD43)),0)),"")</f>
        <v>85</v>
      </c>
      <c r="H43" s="28" t="str">
        <f t="shared" si="2"/>
        <v>A</v>
      </c>
      <c r="I43" s="38">
        <v>4</v>
      </c>
      <c r="J43" s="28" t="str">
        <f t="shared" si="3"/>
        <v>Memiliki kemampuan menganalisis isi, struktur teks negosiasi, menganalisis aspek makna kebahasaan dalam teks biografi, analisis isi debat, dan mengidentifikasi isi puisi.</v>
      </c>
      <c r="K43" s="36">
        <f t="shared" si="4"/>
        <v>84.2</v>
      </c>
      <c r="L43" s="28" t="str">
        <f t="shared" si="5"/>
        <v>A</v>
      </c>
      <c r="M43" s="28">
        <f t="shared" si="6"/>
        <v>84.2</v>
      </c>
      <c r="N43" s="28" t="str">
        <f t="shared" si="7"/>
        <v>A</v>
      </c>
      <c r="O43" s="38">
        <v>4</v>
      </c>
      <c r="P43" s="28" t="str">
        <f t="shared" si="8"/>
        <v>Terampil menulis puisi dengan memerhatikan unsur pembangunnya</v>
      </c>
      <c r="Q43" s="40" t="s">
        <v>8</v>
      </c>
      <c r="R43" s="44" t="s">
        <v>9</v>
      </c>
      <c r="S43" s="18"/>
      <c r="T43" s="1">
        <v>76</v>
      </c>
      <c r="U43" s="1">
        <v>76</v>
      </c>
      <c r="V43" s="1">
        <v>76</v>
      </c>
      <c r="W43" s="42">
        <v>98</v>
      </c>
      <c r="X43" s="42">
        <v>98</v>
      </c>
      <c r="Y43" s="1"/>
      <c r="Z43" s="1"/>
      <c r="AA43" s="1"/>
      <c r="AB43" s="1"/>
      <c r="AC43" s="1"/>
      <c r="AD43" s="1"/>
      <c r="AE43" s="18"/>
      <c r="AF43" s="1">
        <v>81</v>
      </c>
      <c r="AG43" s="42">
        <v>84</v>
      </c>
      <c r="AH43" s="42">
        <v>84</v>
      </c>
      <c r="AI43" s="42">
        <v>86</v>
      </c>
      <c r="AJ43" s="42">
        <v>86</v>
      </c>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64418</v>
      </c>
      <c r="C44" s="19" t="s">
        <v>149</v>
      </c>
      <c r="D44" s="18"/>
      <c r="E44" s="36">
        <f t="shared" si="0"/>
        <v>85</v>
      </c>
      <c r="F44" s="28" t="str">
        <f t="shared" si="1"/>
        <v>A</v>
      </c>
      <c r="G44" s="28">
        <f>IF((COUNTA(T12:AC12)&gt;0),(ROUND((AVERAGE(T44:AD44)),0)),"")</f>
        <v>85</v>
      </c>
      <c r="H44" s="28" t="str">
        <f t="shared" si="2"/>
        <v>A</v>
      </c>
      <c r="I44" s="38">
        <v>4</v>
      </c>
      <c r="J44" s="28" t="str">
        <f t="shared" si="3"/>
        <v>Memiliki kemampuan menganalisis isi, struktur teks negosiasi, menganalisis aspek makna kebahasaan dalam teks biografi, analisis isi debat, dan mengidentifikasi isi puisi.</v>
      </c>
      <c r="K44" s="36">
        <f t="shared" si="4"/>
        <v>84.2</v>
      </c>
      <c r="L44" s="28" t="str">
        <f t="shared" si="5"/>
        <v>A</v>
      </c>
      <c r="M44" s="28">
        <f t="shared" si="6"/>
        <v>84.2</v>
      </c>
      <c r="N44" s="28" t="str">
        <f t="shared" si="7"/>
        <v>A</v>
      </c>
      <c r="O44" s="38">
        <v>4</v>
      </c>
      <c r="P44" s="28" t="str">
        <f t="shared" si="8"/>
        <v>Terampil menulis puisi dengan memerhatikan unsur pembangunnya</v>
      </c>
      <c r="Q44" s="40" t="s">
        <v>8</v>
      </c>
      <c r="R44" s="44" t="s">
        <v>8</v>
      </c>
      <c r="S44" s="18"/>
      <c r="T44" s="1">
        <v>76</v>
      </c>
      <c r="U44" s="1">
        <v>76</v>
      </c>
      <c r="V44" s="1">
        <v>76</v>
      </c>
      <c r="W44" s="42">
        <v>98</v>
      </c>
      <c r="X44" s="42">
        <v>98</v>
      </c>
      <c r="Y44" s="1"/>
      <c r="Z44" s="1"/>
      <c r="AA44" s="1"/>
      <c r="AB44" s="1"/>
      <c r="AC44" s="1"/>
      <c r="AD44" s="1"/>
      <c r="AE44" s="18"/>
      <c r="AF44" s="1">
        <v>80</v>
      </c>
      <c r="AG44" s="42">
        <v>86</v>
      </c>
      <c r="AH44" s="42">
        <v>85</v>
      </c>
      <c r="AI44" s="42">
        <v>85</v>
      </c>
      <c r="AJ44" s="42">
        <v>85</v>
      </c>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64434</v>
      </c>
      <c r="C45" s="19" t="s">
        <v>150</v>
      </c>
      <c r="D45" s="18"/>
      <c r="E45" s="36">
        <f t="shared" si="0"/>
        <v>80</v>
      </c>
      <c r="F45" s="28" t="str">
        <f t="shared" si="1"/>
        <v>B</v>
      </c>
      <c r="G45" s="28">
        <f>IF((COUNTA(T12:AC12)&gt;0),(ROUND((AVERAGE(T45:AD45)),0)),"")</f>
        <v>80</v>
      </c>
      <c r="H45" s="28" t="str">
        <f t="shared" si="2"/>
        <v>B</v>
      </c>
      <c r="I45" s="38">
        <v>3</v>
      </c>
      <c r="J45" s="28" t="str">
        <f t="shared" si="3"/>
        <v>Memiliki kemampuan menganalisis isi, struktur teks negosiasi, menganalisis aspek makna kebahasaan dalam teks biografi, dan analisis isi debat. Namun, perlu peningkatan mengidentifikasi isi puisi.</v>
      </c>
      <c r="K45" s="36">
        <f t="shared" si="4"/>
        <v>82.6</v>
      </c>
      <c r="L45" s="28" t="str">
        <f t="shared" si="5"/>
        <v>B</v>
      </c>
      <c r="M45" s="28">
        <f t="shared" si="6"/>
        <v>82.6</v>
      </c>
      <c r="N45" s="28" t="str">
        <f t="shared" si="7"/>
        <v>B</v>
      </c>
      <c r="O45" s="38">
        <v>4</v>
      </c>
      <c r="P45" s="28" t="str">
        <f t="shared" si="8"/>
        <v>Terampil menulis puisi dengan memerhatikan unsur pembangunnya</v>
      </c>
      <c r="Q45" s="40" t="s">
        <v>8</v>
      </c>
      <c r="R45" s="44" t="s">
        <v>9</v>
      </c>
      <c r="S45" s="18"/>
      <c r="T45" s="1">
        <v>76</v>
      </c>
      <c r="U45" s="1">
        <v>76</v>
      </c>
      <c r="V45" s="1">
        <v>76</v>
      </c>
      <c r="W45" s="43">
        <v>86</v>
      </c>
      <c r="X45" s="43">
        <v>86</v>
      </c>
      <c r="Y45" s="1"/>
      <c r="Z45" s="1"/>
      <c r="AA45" s="1"/>
      <c r="AB45" s="1"/>
      <c r="AC45" s="1"/>
      <c r="AD45" s="1"/>
      <c r="AE45" s="18"/>
      <c r="AF45" s="1">
        <v>81</v>
      </c>
      <c r="AG45" s="43">
        <v>83</v>
      </c>
      <c r="AH45" s="43">
        <v>83</v>
      </c>
      <c r="AI45" s="43">
        <v>83</v>
      </c>
      <c r="AJ45" s="43">
        <v>83</v>
      </c>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64450</v>
      </c>
      <c r="C46" s="19" t="s">
        <v>151</v>
      </c>
      <c r="D46" s="18"/>
      <c r="E46" s="36">
        <f t="shared" si="0"/>
        <v>85</v>
      </c>
      <c r="F46" s="28" t="str">
        <f t="shared" si="1"/>
        <v>A</v>
      </c>
      <c r="G46" s="28">
        <f>IF((COUNTA(T12:AC12)&gt;0),(ROUND((AVERAGE(T46:AD46)),0)),"")</f>
        <v>85</v>
      </c>
      <c r="H46" s="28" t="str">
        <f t="shared" si="2"/>
        <v>A</v>
      </c>
      <c r="I46" s="38">
        <v>4</v>
      </c>
      <c r="J46" s="28" t="str">
        <f t="shared" si="3"/>
        <v>Memiliki kemampuan menganalisis isi, struktur teks negosiasi, menganalisis aspek makna kebahasaan dalam teks biografi, analisis isi debat, dan mengidentifikasi isi puisi.</v>
      </c>
      <c r="K46" s="36">
        <f t="shared" si="4"/>
        <v>84.2</v>
      </c>
      <c r="L46" s="28" t="str">
        <f t="shared" si="5"/>
        <v>A</v>
      </c>
      <c r="M46" s="28">
        <f t="shared" si="6"/>
        <v>84.2</v>
      </c>
      <c r="N46" s="28" t="str">
        <f t="shared" si="7"/>
        <v>A</v>
      </c>
      <c r="O46" s="38">
        <v>4</v>
      </c>
      <c r="P46" s="28" t="str">
        <f t="shared" si="8"/>
        <v>Terampil menulis puisi dengan memerhatikan unsur pembangunnya</v>
      </c>
      <c r="Q46" s="40" t="s">
        <v>8</v>
      </c>
      <c r="R46" s="44" t="s">
        <v>9</v>
      </c>
      <c r="S46" s="18"/>
      <c r="T46" s="1">
        <v>80</v>
      </c>
      <c r="U46" s="1">
        <v>80</v>
      </c>
      <c r="V46" s="1">
        <v>80</v>
      </c>
      <c r="W46" s="42">
        <v>92</v>
      </c>
      <c r="X46" s="42">
        <v>92</v>
      </c>
      <c r="Y46" s="1"/>
      <c r="Z46" s="1"/>
      <c r="AA46" s="1"/>
      <c r="AB46" s="1"/>
      <c r="AC46" s="1"/>
      <c r="AD46" s="1"/>
      <c r="AE46" s="18"/>
      <c r="AF46" s="1">
        <v>81</v>
      </c>
      <c r="AG46" s="42">
        <v>84</v>
      </c>
      <c r="AH46" s="42">
        <v>84</v>
      </c>
      <c r="AI46" s="42">
        <v>88</v>
      </c>
      <c r="AJ46" s="42">
        <v>84</v>
      </c>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36" t="str">
        <f t="shared" si="0"/>
        <v/>
      </c>
      <c r="F47" s="28" t="str">
        <f t="shared" si="1"/>
        <v/>
      </c>
      <c r="G47" s="28" t="e">
        <f>IF((COUNTA(T12:AC12)&gt;0),(ROUND((AVERAGE(T47:AD47)),0)),"")</f>
        <v>#DIV/0!</v>
      </c>
      <c r="H47" s="28" t="e">
        <f t="shared" si="2"/>
        <v>#DIV/0!</v>
      </c>
      <c r="I47" s="38"/>
      <c r="J47" s="28" t="str">
        <f t="shared" si="3"/>
        <v/>
      </c>
      <c r="K47" s="36" t="str">
        <f t="shared" si="4"/>
        <v/>
      </c>
      <c r="L47" s="28" t="str">
        <f t="shared" si="5"/>
        <v/>
      </c>
      <c r="M47" s="28" t="str">
        <f t="shared" si="6"/>
        <v/>
      </c>
      <c r="N47" s="28" t="str">
        <f t="shared" si="7"/>
        <v/>
      </c>
      <c r="O47" s="38"/>
      <c r="P47" s="28" t="str">
        <f t="shared" si="8"/>
        <v/>
      </c>
      <c r="Q47" s="40"/>
      <c r="R47" s="40"/>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36" t="str">
        <f t="shared" si="0"/>
        <v/>
      </c>
      <c r="F48" s="28" t="str">
        <f t="shared" si="1"/>
        <v/>
      </c>
      <c r="G48" s="28" t="e">
        <f>IF((COUNTA(T12:AC12)&gt;0),(ROUND((AVERAGE(T48:AD48)),0)),"")</f>
        <v>#DIV/0!</v>
      </c>
      <c r="H48" s="28" t="e">
        <f t="shared" si="2"/>
        <v>#DIV/0!</v>
      </c>
      <c r="I48" s="38"/>
      <c r="J48" s="28" t="str">
        <f t="shared" si="3"/>
        <v/>
      </c>
      <c r="K48" s="36" t="str">
        <f t="shared" si="4"/>
        <v/>
      </c>
      <c r="L48" s="28" t="str">
        <f t="shared" si="5"/>
        <v/>
      </c>
      <c r="M48" s="28" t="str">
        <f t="shared" si="6"/>
        <v/>
      </c>
      <c r="N48" s="28" t="str">
        <f t="shared" si="7"/>
        <v/>
      </c>
      <c r="O48" s="38"/>
      <c r="P48" s="28" t="str">
        <f t="shared" si="8"/>
        <v/>
      </c>
      <c r="Q48" s="40"/>
      <c r="R48" s="40"/>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36" t="str">
        <f t="shared" si="0"/>
        <v/>
      </c>
      <c r="F49" s="28" t="str">
        <f t="shared" si="1"/>
        <v/>
      </c>
      <c r="G49" s="28" t="e">
        <f>IF((COUNTA(T12:AC12)&gt;0),(ROUND((AVERAGE(T49:AD49)),0)),"")</f>
        <v>#DIV/0!</v>
      </c>
      <c r="H49" s="28" t="e">
        <f t="shared" si="2"/>
        <v>#DIV/0!</v>
      </c>
      <c r="I49" s="38"/>
      <c r="J49" s="28" t="str">
        <f t="shared" si="3"/>
        <v/>
      </c>
      <c r="K49" s="36" t="str">
        <f t="shared" si="4"/>
        <v/>
      </c>
      <c r="L49" s="28" t="str">
        <f t="shared" si="5"/>
        <v/>
      </c>
      <c r="M49" s="28" t="str">
        <f t="shared" si="6"/>
        <v/>
      </c>
      <c r="N49" s="28" t="str">
        <f t="shared" si="7"/>
        <v/>
      </c>
      <c r="O49" s="38"/>
      <c r="P49" s="28" t="str">
        <f t="shared" si="8"/>
        <v/>
      </c>
      <c r="Q49" s="40"/>
      <c r="R49" s="40"/>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36" t="str">
        <f t="shared" si="0"/>
        <v/>
      </c>
      <c r="F50" s="28" t="str">
        <f t="shared" si="1"/>
        <v/>
      </c>
      <c r="G50" s="28" t="e">
        <f>IF((COUNTA(T12:AC12)&gt;0),(ROUND((AVERAGE(T50:AD50)),0)),"")</f>
        <v>#DIV/0!</v>
      </c>
      <c r="H50" s="28" t="e">
        <f t="shared" si="2"/>
        <v>#DIV/0!</v>
      </c>
      <c r="I50" s="38"/>
      <c r="J50" s="28" t="str">
        <f t="shared" si="3"/>
        <v/>
      </c>
      <c r="K50" s="36" t="str">
        <f t="shared" si="4"/>
        <v/>
      </c>
      <c r="L50" s="28" t="str">
        <f t="shared" si="5"/>
        <v/>
      </c>
      <c r="M50" s="28" t="str">
        <f t="shared" si="6"/>
        <v/>
      </c>
      <c r="N50" s="28" t="str">
        <f t="shared" si="7"/>
        <v/>
      </c>
      <c r="O50" s="38"/>
      <c r="P50" s="28" t="str">
        <f t="shared" si="8"/>
        <v/>
      </c>
      <c r="Q50" s="40"/>
      <c r="R50" s="40"/>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37"/>
      <c r="F51" s="18"/>
      <c r="G51" s="18"/>
      <c r="H51" s="18"/>
      <c r="I51" s="37"/>
      <c r="J51" s="18"/>
      <c r="K51" s="37"/>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37"/>
      <c r="F52" s="18" t="s">
        <v>103</v>
      </c>
      <c r="G52" s="18"/>
      <c r="H52" s="18"/>
      <c r="I52" s="39"/>
      <c r="J52" s="30"/>
      <c r="K52" s="37" t="e">
        <f>IF(COUNTBLANK($G$11:$G$50)=40,"",MAX($G$11:$G$50))</f>
        <v>#DIV/0!</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37"/>
      <c r="F53" s="18" t="s">
        <v>106</v>
      </c>
      <c r="G53" s="18"/>
      <c r="H53" s="18"/>
      <c r="I53" s="39"/>
      <c r="J53" s="30"/>
      <c r="K53" s="37" t="e">
        <f>IF(COUNTBLANK($G$11:$G$50)=40,"",MIN($G$11:$G$50))</f>
        <v>#DIV/0!</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37"/>
      <c r="F54" s="18" t="s">
        <v>108</v>
      </c>
      <c r="G54" s="18"/>
      <c r="H54" s="18"/>
      <c r="I54" s="39"/>
      <c r="J54" s="30"/>
      <c r="K54" s="37" t="e">
        <f>IF(COUNTBLANK($G$11:$G$50)=40,"",AVERAGE($G$11:$G$50))</f>
        <v>#DIV/0!</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37"/>
      <c r="F55" s="18" t="s">
        <v>109</v>
      </c>
      <c r="G55" s="18"/>
      <c r="H55" s="18"/>
      <c r="I55" s="39"/>
      <c r="J55" s="30"/>
      <c r="K55" s="37"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37"/>
      <c r="F56" s="18"/>
      <c r="G56" s="18"/>
      <c r="H56" s="18"/>
      <c r="I56" s="37"/>
      <c r="J56" s="18"/>
      <c r="K56" s="37"/>
      <c r="L56" s="18"/>
      <c r="M56" s="18" t="s">
        <v>2</v>
      </c>
      <c r="N56" s="18"/>
      <c r="O56" s="37"/>
      <c r="P56" s="18"/>
      <c r="Q56" s="37" t="s">
        <v>111</v>
      </c>
      <c r="R56" s="37"/>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37"/>
      <c r="F57" s="18"/>
      <c r="G57" s="18"/>
      <c r="H57" s="18"/>
      <c r="I57" s="37"/>
      <c r="J57" s="18"/>
      <c r="K57" s="37"/>
      <c r="L57" s="18"/>
      <c r="M57" s="18" t="s">
        <v>113</v>
      </c>
      <c r="N57" s="18"/>
      <c r="O57" s="37"/>
      <c r="P57" s="18"/>
      <c r="Q57" s="37" t="s">
        <v>114</v>
      </c>
      <c r="R57" s="37"/>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37"/>
      <c r="F58" s="18"/>
      <c r="G58" s="18"/>
      <c r="H58" s="18"/>
      <c r="I58" s="37"/>
      <c r="J58" s="18"/>
      <c r="K58" s="37"/>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37"/>
      <c r="F59" s="18"/>
      <c r="G59" s="18"/>
      <c r="H59" s="18"/>
      <c r="I59" s="37"/>
      <c r="J59" s="18"/>
      <c r="K59" s="37"/>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37"/>
      <c r="F60" s="18"/>
      <c r="G60" s="18"/>
      <c r="H60" s="18"/>
      <c r="I60" s="37"/>
      <c r="J60" s="18"/>
      <c r="K60" s="37"/>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zoomScale="70" zoomScaleNormal="70" workbookViewId="0">
      <pane xSplit="3" ySplit="10" topLeftCell="K27" activePane="bottomRight" state="frozen"/>
      <selection pane="topRight"/>
      <selection pane="bottomLeft"/>
      <selection pane="bottomRight" activeCell="P29" sqref="P29"/>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473</v>
      </c>
      <c r="B1" s="20"/>
      <c r="C1" s="54" t="s">
        <v>0</v>
      </c>
      <c r="D1" s="54"/>
      <c r="E1" s="54"/>
      <c r="F1" s="54"/>
      <c r="G1" s="54"/>
      <c r="H1" s="54"/>
      <c r="I1" s="54"/>
      <c r="J1" s="54"/>
      <c r="K1" s="54"/>
      <c r="L1" s="54"/>
      <c r="M1" s="54"/>
      <c r="N1" s="54"/>
      <c r="O1" s="54"/>
      <c r="P1" s="54"/>
      <c r="Q1" s="54"/>
      <c r="R1" s="54"/>
      <c r="S1" s="54"/>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152</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473</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1">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116</v>
      </c>
      <c r="C7" s="18"/>
      <c r="D7" s="18"/>
      <c r="E7" s="55" t="s">
        <v>13</v>
      </c>
      <c r="F7" s="55"/>
      <c r="G7" s="55"/>
      <c r="H7" s="55"/>
      <c r="I7" s="55"/>
      <c r="J7" s="55"/>
      <c r="K7" s="55"/>
      <c r="L7" s="55"/>
      <c r="M7" s="55"/>
      <c r="N7" s="55"/>
      <c r="O7" s="55"/>
      <c r="P7" s="55"/>
      <c r="Q7" s="55"/>
      <c r="R7" s="55"/>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2" t="s">
        <v>14</v>
      </c>
      <c r="B8" s="53" t="s">
        <v>15</v>
      </c>
      <c r="C8" s="52" t="s">
        <v>16</v>
      </c>
      <c r="D8" s="18"/>
      <c r="E8" s="63" t="s">
        <v>17</v>
      </c>
      <c r="F8" s="64"/>
      <c r="G8" s="64"/>
      <c r="H8" s="64"/>
      <c r="I8" s="64"/>
      <c r="J8" s="65"/>
      <c r="K8" s="60" t="s">
        <v>18</v>
      </c>
      <c r="L8" s="61"/>
      <c r="M8" s="61"/>
      <c r="N8" s="61"/>
      <c r="O8" s="61"/>
      <c r="P8" s="62"/>
      <c r="Q8" s="79" t="s">
        <v>19</v>
      </c>
      <c r="R8" s="79"/>
      <c r="S8" s="18"/>
      <c r="T8" s="78" t="s">
        <v>20</v>
      </c>
      <c r="U8" s="78"/>
      <c r="V8" s="78"/>
      <c r="W8" s="78"/>
      <c r="X8" s="78"/>
      <c r="Y8" s="78"/>
      <c r="Z8" s="78"/>
      <c r="AA8" s="78"/>
      <c r="AB8" s="78"/>
      <c r="AC8" s="78"/>
      <c r="AD8" s="78"/>
      <c r="AE8" s="34"/>
      <c r="AF8" s="73" t="s">
        <v>21</v>
      </c>
      <c r="AG8" s="73"/>
      <c r="AH8" s="73"/>
      <c r="AI8" s="73"/>
      <c r="AJ8" s="73"/>
      <c r="AK8" s="73"/>
      <c r="AL8" s="73"/>
      <c r="AM8" s="73"/>
      <c r="AN8" s="73"/>
      <c r="AO8" s="73"/>
      <c r="AP8" s="34"/>
      <c r="AQ8" s="75" t="s">
        <v>19</v>
      </c>
      <c r="AR8" s="75"/>
      <c r="AS8" s="75"/>
      <c r="AT8" s="75"/>
      <c r="AU8" s="75"/>
      <c r="AV8" s="75"/>
      <c r="AW8" s="75"/>
      <c r="AX8" s="75"/>
      <c r="AY8" s="75"/>
      <c r="AZ8" s="75"/>
      <c r="BA8" s="76"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2"/>
      <c r="B9" s="53"/>
      <c r="C9" s="52"/>
      <c r="D9" s="18"/>
      <c r="E9" s="78" t="s">
        <v>23</v>
      </c>
      <c r="F9" s="78"/>
      <c r="G9" s="66" t="s">
        <v>24</v>
      </c>
      <c r="H9" s="67"/>
      <c r="I9" s="67"/>
      <c r="J9" s="68"/>
      <c r="K9" s="56" t="s">
        <v>23</v>
      </c>
      <c r="L9" s="57"/>
      <c r="M9" s="69" t="s">
        <v>24</v>
      </c>
      <c r="N9" s="70"/>
      <c r="O9" s="70"/>
      <c r="P9" s="71"/>
      <c r="Q9" s="58" t="s">
        <v>23</v>
      </c>
      <c r="R9" s="58" t="s">
        <v>24</v>
      </c>
      <c r="S9" s="18"/>
      <c r="T9" s="80" t="s">
        <v>25</v>
      </c>
      <c r="U9" s="80" t="s">
        <v>26</v>
      </c>
      <c r="V9" s="80" t="s">
        <v>27</v>
      </c>
      <c r="W9" s="80" t="s">
        <v>28</v>
      </c>
      <c r="X9" s="80" t="s">
        <v>29</v>
      </c>
      <c r="Y9" s="80" t="s">
        <v>30</v>
      </c>
      <c r="Z9" s="80" t="s">
        <v>31</v>
      </c>
      <c r="AA9" s="80" t="s">
        <v>32</v>
      </c>
      <c r="AB9" s="80" t="s">
        <v>33</v>
      </c>
      <c r="AC9" s="80" t="s">
        <v>34</v>
      </c>
      <c r="AD9" s="77" t="s">
        <v>35</v>
      </c>
      <c r="AE9" s="34"/>
      <c r="AF9" s="48" t="s">
        <v>36</v>
      </c>
      <c r="AG9" s="48" t="s">
        <v>37</v>
      </c>
      <c r="AH9" s="48" t="s">
        <v>38</v>
      </c>
      <c r="AI9" s="48" t="s">
        <v>39</v>
      </c>
      <c r="AJ9" s="48" t="s">
        <v>40</v>
      </c>
      <c r="AK9" s="48" t="s">
        <v>41</v>
      </c>
      <c r="AL9" s="48" t="s">
        <v>42</v>
      </c>
      <c r="AM9" s="48" t="s">
        <v>43</v>
      </c>
      <c r="AN9" s="48" t="s">
        <v>44</v>
      </c>
      <c r="AO9" s="48" t="s">
        <v>45</v>
      </c>
      <c r="AP9" s="34"/>
      <c r="AQ9" s="74" t="s">
        <v>46</v>
      </c>
      <c r="AR9" s="74"/>
      <c r="AS9" s="74" t="s">
        <v>47</v>
      </c>
      <c r="AT9" s="74"/>
      <c r="AU9" s="74" t="s">
        <v>48</v>
      </c>
      <c r="AV9" s="74"/>
      <c r="AW9" s="74"/>
      <c r="AX9" s="74" t="s">
        <v>49</v>
      </c>
      <c r="AY9" s="74"/>
      <c r="AZ9" s="74"/>
      <c r="BA9" s="76"/>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2"/>
      <c r="B10" s="53"/>
      <c r="C10" s="52"/>
      <c r="D10" s="18"/>
      <c r="E10" s="27" t="s">
        <v>50</v>
      </c>
      <c r="F10" s="27" t="s">
        <v>51</v>
      </c>
      <c r="G10" s="27" t="s">
        <v>50</v>
      </c>
      <c r="H10" s="27" t="s">
        <v>51</v>
      </c>
      <c r="I10" s="29" t="s">
        <v>52</v>
      </c>
      <c r="J10" s="27" t="s">
        <v>53</v>
      </c>
      <c r="K10" s="31" t="s">
        <v>50</v>
      </c>
      <c r="L10" s="31" t="s">
        <v>51</v>
      </c>
      <c r="M10" s="31" t="s">
        <v>50</v>
      </c>
      <c r="N10" s="31" t="s">
        <v>51</v>
      </c>
      <c r="O10" s="29" t="s">
        <v>52</v>
      </c>
      <c r="P10" s="31" t="s">
        <v>53</v>
      </c>
      <c r="Q10" s="59"/>
      <c r="R10" s="59"/>
      <c r="S10" s="18"/>
      <c r="T10" s="81"/>
      <c r="U10" s="81"/>
      <c r="V10" s="81"/>
      <c r="W10" s="81"/>
      <c r="X10" s="81"/>
      <c r="Y10" s="81"/>
      <c r="Z10" s="81"/>
      <c r="AA10" s="81"/>
      <c r="AB10" s="81"/>
      <c r="AC10" s="81"/>
      <c r="AD10" s="77"/>
      <c r="AE10" s="34"/>
      <c r="AF10" s="49"/>
      <c r="AG10" s="49"/>
      <c r="AH10" s="49"/>
      <c r="AI10" s="49"/>
      <c r="AJ10" s="49"/>
      <c r="AK10" s="49"/>
      <c r="AL10" s="49"/>
      <c r="AM10" s="49"/>
      <c r="AN10" s="49"/>
      <c r="AO10" s="49"/>
      <c r="AP10" s="34"/>
      <c r="AQ10" s="35" t="s">
        <v>54</v>
      </c>
      <c r="AR10" s="35" t="s">
        <v>24</v>
      </c>
      <c r="AS10" s="35" t="s">
        <v>54</v>
      </c>
      <c r="AT10" s="35" t="s">
        <v>24</v>
      </c>
      <c r="AU10" s="35">
        <v>1</v>
      </c>
      <c r="AV10" s="35">
        <v>2</v>
      </c>
      <c r="AW10" s="35">
        <v>3</v>
      </c>
      <c r="AX10" s="35">
        <v>1</v>
      </c>
      <c r="AY10" s="35">
        <v>2</v>
      </c>
      <c r="AZ10" s="35">
        <v>3</v>
      </c>
      <c r="BA10" s="76"/>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64466</v>
      </c>
      <c r="C11" s="19" t="s">
        <v>153</v>
      </c>
      <c r="D11" s="18"/>
      <c r="E11" s="36">
        <f t="shared" ref="E11:E50" si="0">IF((COUNTA(T11:AC11)&gt;0),(ROUND((AVERAGE(T11:AC11)),0)),"")</f>
        <v>85</v>
      </c>
      <c r="F11" s="28" t="str">
        <f t="shared" ref="F11:F50" si="1">IF(AND(ISNUMBER(E11),E11&gt;=1),IF(E11&lt;=$FD$13,$FE$13,IF(E11&lt;=$FD$14,$FE$14,IF(E11&lt;=$FD$15,$FE$15,IF(E11&lt;=$FD$16,$FE$16,)))), "")</f>
        <v>A</v>
      </c>
      <c r="G11" s="28">
        <f>IF((COUNTA(T11:AC11)&gt;0),(ROUND((AVERAGE(T11:AD11)),0)),"")</f>
        <v>85</v>
      </c>
      <c r="H11" s="28" t="str">
        <f t="shared" ref="H11:H50" si="2">IF(AND(ISNUMBER(G11),G11&gt;=1),IF(G11&lt;=$FD$13,$FE$13,IF(G11&lt;=$FD$14,$FE$14,IF(G11&lt;=$FD$15,$FE$15,IF(G11&lt;=$FD$16,$FE$16,)))), "")</f>
        <v>A</v>
      </c>
      <c r="I11" s="38">
        <v>4</v>
      </c>
      <c r="J11" s="28" t="str">
        <f t="shared" ref="J11:J50" si="3">IF(I11=$FG$13,$FH$13,IF(I11=$FG$15,$FH$15,IF(I11=$FG$17,$FH$17,IF(I11=$FG$19,$FH$19,IF(I11=$FG$21,$FH$21,IF(I11=$FG$23,$FH$23,IF(I11=$FG$25,$FH$25,IF(I11=$FG$27,$FH$27,IF(I11=$FG$29,$FH$29,IF(I11=$FG$31,$FH$31,""))))))))))</f>
        <v>Memiliki kemampuan menganalisis isi, struktur teks negosiasi, menganalisis aspek makna kebahasaan dalam teks biografi, analisis isi debat, dan mengidentifikasi isi puisi.</v>
      </c>
      <c r="K11" s="36">
        <f t="shared" ref="K11:K50" si="4">IF((COUNTA(AF11:AO11)&gt;0),AVERAGE(AF11:AO11),"")</f>
        <v>84.4</v>
      </c>
      <c r="L11" s="28" t="str">
        <f t="shared" ref="L11:L50" si="5">IF(AND(ISNUMBER(K11),K11&gt;=1), IF(K11&lt;=$FD$27,$FE$27,IF(K11&lt;=$FD$28,$FE$28,IF(K11&lt;=$FD$29,$FE$29,IF(K11&lt;=$FD$30,$FE$30,)))), "")</f>
        <v>A</v>
      </c>
      <c r="M11" s="28">
        <f t="shared" ref="M11:M50" si="6">IF((COUNTA(AF11:AO11)&gt;0),AVERAGE(AF11:AO11),"")</f>
        <v>84.4</v>
      </c>
      <c r="N11" s="28" t="str">
        <f t="shared" ref="N11:N50" si="7">IF(AND(ISNUMBER(M11),M11&gt;=1), IF(M11&lt;=$FD$27,$FE$27,IF(M11&lt;=$FD$28,$FE$28,IF(M11&lt;=$FD$29,$FE$29,IF(M11&lt;=$FD$30,$FE$30,)))), "")</f>
        <v>A</v>
      </c>
      <c r="O11" s="38">
        <v>4</v>
      </c>
      <c r="P11" s="28" t="str">
        <f t="shared" ref="P11:P50" si="8">IF(O11=$FG$13,$FI$13,IF(O11=$FG$15,$FI$15,IF(O11=$FG$17,$FI$17,IF(O11=$FG$19,$FI$19,IF(O11=$FG$21,$FI$21,IF(O11=$FG$23,$FI$23,IF(O11=$FG$25,$FI$25,IF(O11=$FG$27,$FI$27,IF(O11=$FG$29,$FI$29,IF(O11=$FG$31,$FI$31,""))))))))))</f>
        <v>Terampil menulis puisi dengan memerhatikan unsur pembangunnya</v>
      </c>
      <c r="Q11" s="40" t="s">
        <v>8</v>
      </c>
      <c r="R11" s="44" t="s">
        <v>8</v>
      </c>
      <c r="S11" s="18"/>
      <c r="T11" s="1">
        <v>83</v>
      </c>
      <c r="U11" s="1">
        <v>83</v>
      </c>
      <c r="V11" s="1">
        <v>83</v>
      </c>
      <c r="W11" s="42">
        <v>87</v>
      </c>
      <c r="X11" s="42">
        <v>87</v>
      </c>
      <c r="Y11" s="1"/>
      <c r="Z11" s="1"/>
      <c r="AA11" s="1"/>
      <c r="AB11" s="1"/>
      <c r="AC11" s="1"/>
      <c r="AD11" s="1"/>
      <c r="AE11" s="18"/>
      <c r="AF11" s="1">
        <v>82</v>
      </c>
      <c r="AG11" s="1">
        <v>82</v>
      </c>
      <c r="AH11" s="1">
        <v>82</v>
      </c>
      <c r="AI11" s="42">
        <v>88</v>
      </c>
      <c r="AJ11" s="42">
        <v>88</v>
      </c>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51" t="s">
        <v>56</v>
      </c>
      <c r="FD11" s="51"/>
      <c r="FE11" s="51"/>
      <c r="FG11" s="50" t="s">
        <v>57</v>
      </c>
      <c r="FH11" s="50"/>
      <c r="FI11" s="50"/>
    </row>
    <row r="12" spans="1:167" x14ac:dyDescent="0.25">
      <c r="A12" s="19">
        <v>2</v>
      </c>
      <c r="B12" s="19">
        <v>64482</v>
      </c>
      <c r="C12" s="19" t="s">
        <v>154</v>
      </c>
      <c r="D12" s="18"/>
      <c r="E12" s="36">
        <f t="shared" si="0"/>
        <v>83</v>
      </c>
      <c r="F12" s="28" t="str">
        <f t="shared" si="1"/>
        <v>B</v>
      </c>
      <c r="G12" s="28">
        <f>IF((COUNTA(T12:AC12)&gt;0),(ROUND((AVERAGE(T12:AD12)),0)),"")</f>
        <v>83</v>
      </c>
      <c r="H12" s="28" t="str">
        <f t="shared" si="2"/>
        <v>B</v>
      </c>
      <c r="I12" s="38">
        <v>3</v>
      </c>
      <c r="J12" s="28" t="str">
        <f t="shared" si="3"/>
        <v>Memiliki kemampuan menganalisis isi, struktur teks negosiasi, menganalisis aspek makna kebahasaan dalam teks biografi, dan analisis isi debat. Namun, perlu peningkatan mengidentifikasi isi puisi.</v>
      </c>
      <c r="K12" s="36">
        <f t="shared" si="4"/>
        <v>82.6</v>
      </c>
      <c r="L12" s="28" t="str">
        <f t="shared" si="5"/>
        <v>B</v>
      </c>
      <c r="M12" s="28">
        <f t="shared" si="6"/>
        <v>82.6</v>
      </c>
      <c r="N12" s="28" t="str">
        <f t="shared" si="7"/>
        <v>B</v>
      </c>
      <c r="O12" s="38">
        <v>3</v>
      </c>
      <c r="P12"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2" s="40" t="s">
        <v>9</v>
      </c>
      <c r="R12" s="44" t="s">
        <v>9</v>
      </c>
      <c r="S12" s="18"/>
      <c r="T12" s="1">
        <v>79</v>
      </c>
      <c r="U12" s="1">
        <v>79</v>
      </c>
      <c r="V12" s="1">
        <v>79</v>
      </c>
      <c r="W12" s="43">
        <v>88</v>
      </c>
      <c r="X12" s="43">
        <v>88</v>
      </c>
      <c r="Y12" s="1"/>
      <c r="Z12" s="1"/>
      <c r="AA12" s="1"/>
      <c r="AB12" s="1"/>
      <c r="AC12" s="1"/>
      <c r="AD12" s="1"/>
      <c r="AE12" s="18"/>
      <c r="AF12" s="1">
        <v>79</v>
      </c>
      <c r="AG12" s="1">
        <v>79</v>
      </c>
      <c r="AH12" s="1">
        <v>79</v>
      </c>
      <c r="AI12" s="43">
        <v>88</v>
      </c>
      <c r="AJ12" s="43">
        <v>88</v>
      </c>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64498</v>
      </c>
      <c r="C13" s="19" t="s">
        <v>155</v>
      </c>
      <c r="D13" s="18"/>
      <c r="E13" s="36">
        <f t="shared" si="0"/>
        <v>84</v>
      </c>
      <c r="F13" s="28" t="str">
        <f t="shared" si="1"/>
        <v>B</v>
      </c>
      <c r="G13" s="28">
        <f>IF((COUNTA(T12:AC12)&gt;0),(ROUND((AVERAGE(T13:AD13)),0)),"")</f>
        <v>84</v>
      </c>
      <c r="H13" s="28" t="str">
        <f t="shared" si="2"/>
        <v>B</v>
      </c>
      <c r="I13" s="38">
        <v>4</v>
      </c>
      <c r="J13" s="28" t="str">
        <f t="shared" si="3"/>
        <v>Memiliki kemampuan menganalisis isi, struktur teks negosiasi, menganalisis aspek makna kebahasaan dalam teks biografi, analisis isi debat, dan mengidentifikasi isi puisi.</v>
      </c>
      <c r="K13" s="36">
        <f t="shared" si="4"/>
        <v>83.2</v>
      </c>
      <c r="L13" s="28" t="str">
        <f t="shared" si="5"/>
        <v>B</v>
      </c>
      <c r="M13" s="28">
        <f t="shared" si="6"/>
        <v>83.2</v>
      </c>
      <c r="N13" s="28" t="str">
        <f t="shared" si="7"/>
        <v>B</v>
      </c>
      <c r="O13" s="38">
        <v>4</v>
      </c>
      <c r="P13" s="28" t="str">
        <f t="shared" si="8"/>
        <v>Terampil menulis puisi dengan memerhatikan unsur pembangunnya</v>
      </c>
      <c r="Q13" s="40" t="s">
        <v>8</v>
      </c>
      <c r="R13" s="44" t="s">
        <v>8</v>
      </c>
      <c r="S13" s="18"/>
      <c r="T13" s="1">
        <v>81</v>
      </c>
      <c r="U13" s="1">
        <v>81</v>
      </c>
      <c r="V13" s="1">
        <v>81</v>
      </c>
      <c r="W13" s="43">
        <v>88</v>
      </c>
      <c r="X13" s="43">
        <v>88</v>
      </c>
      <c r="Y13" s="1"/>
      <c r="Z13" s="1"/>
      <c r="AA13" s="1"/>
      <c r="AB13" s="1"/>
      <c r="AC13" s="1"/>
      <c r="AD13" s="1"/>
      <c r="AE13" s="18"/>
      <c r="AF13" s="1">
        <v>82</v>
      </c>
      <c r="AG13" s="1">
        <v>82</v>
      </c>
      <c r="AH13" s="1">
        <v>82</v>
      </c>
      <c r="AI13" s="43">
        <v>85</v>
      </c>
      <c r="AJ13" s="43">
        <v>85</v>
      </c>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6">
        <v>1</v>
      </c>
      <c r="FH13" s="47" t="s">
        <v>194</v>
      </c>
      <c r="FI13" s="47" t="s">
        <v>190</v>
      </c>
      <c r="FJ13" s="45">
        <v>17021</v>
      </c>
      <c r="FK13" s="45">
        <v>17031</v>
      </c>
    </row>
    <row r="14" spans="1:167" x14ac:dyDescent="0.25">
      <c r="A14" s="19">
        <v>4</v>
      </c>
      <c r="B14" s="19">
        <v>64514</v>
      </c>
      <c r="C14" s="19" t="s">
        <v>156</v>
      </c>
      <c r="D14" s="18"/>
      <c r="E14" s="36">
        <f t="shared" si="0"/>
        <v>85</v>
      </c>
      <c r="F14" s="28" t="str">
        <f t="shared" si="1"/>
        <v>A</v>
      </c>
      <c r="G14" s="28">
        <f>IF((COUNTA(T12:AC12)&gt;0),(ROUND((AVERAGE(T14:AD14)),0)),"")</f>
        <v>85</v>
      </c>
      <c r="H14" s="28" t="str">
        <f t="shared" si="2"/>
        <v>A</v>
      </c>
      <c r="I14" s="38">
        <v>4</v>
      </c>
      <c r="J14" s="28" t="str">
        <f t="shared" si="3"/>
        <v>Memiliki kemampuan menganalisis isi, struktur teks negosiasi, menganalisis aspek makna kebahasaan dalam teks biografi, analisis isi debat, dan mengidentifikasi isi puisi.</v>
      </c>
      <c r="K14" s="36">
        <f t="shared" si="4"/>
        <v>87.8</v>
      </c>
      <c r="L14" s="28" t="str">
        <f t="shared" si="5"/>
        <v>A</v>
      </c>
      <c r="M14" s="28">
        <f t="shared" si="6"/>
        <v>87.8</v>
      </c>
      <c r="N14" s="28" t="str">
        <f t="shared" si="7"/>
        <v>A</v>
      </c>
      <c r="O14" s="38">
        <v>4</v>
      </c>
      <c r="P14" s="28" t="str">
        <f t="shared" si="8"/>
        <v>Terampil menulis puisi dengan memerhatikan unsur pembangunnya</v>
      </c>
      <c r="Q14" s="40" t="s">
        <v>8</v>
      </c>
      <c r="R14" s="44" t="s">
        <v>8</v>
      </c>
      <c r="S14" s="18"/>
      <c r="T14" s="1">
        <v>78</v>
      </c>
      <c r="U14" s="1">
        <v>78</v>
      </c>
      <c r="V14" s="1">
        <v>78</v>
      </c>
      <c r="W14" s="42">
        <v>95</v>
      </c>
      <c r="X14" s="42">
        <v>95</v>
      </c>
      <c r="Y14" s="1"/>
      <c r="Z14" s="1"/>
      <c r="AA14" s="1"/>
      <c r="AB14" s="1"/>
      <c r="AC14" s="1"/>
      <c r="AD14" s="1"/>
      <c r="AE14" s="18"/>
      <c r="AF14" s="1">
        <v>83</v>
      </c>
      <c r="AG14" s="1">
        <v>83</v>
      </c>
      <c r="AH14" s="1">
        <v>83</v>
      </c>
      <c r="AI14" s="42">
        <v>95</v>
      </c>
      <c r="AJ14" s="42">
        <v>95</v>
      </c>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6"/>
      <c r="FH14" s="47"/>
      <c r="FI14" s="47"/>
      <c r="FJ14" s="45"/>
      <c r="FK14" s="45"/>
    </row>
    <row r="15" spans="1:167" x14ac:dyDescent="0.25">
      <c r="A15" s="19">
        <v>5</v>
      </c>
      <c r="B15" s="19">
        <v>64530</v>
      </c>
      <c r="C15" s="19" t="s">
        <v>157</v>
      </c>
      <c r="D15" s="18"/>
      <c r="E15" s="36">
        <f t="shared" si="0"/>
        <v>85</v>
      </c>
      <c r="F15" s="28" t="str">
        <f t="shared" si="1"/>
        <v>A</v>
      </c>
      <c r="G15" s="28">
        <f>IF((COUNTA(T12:AC12)&gt;0),(ROUND((AVERAGE(T15:AD15)),0)),"")</f>
        <v>85</v>
      </c>
      <c r="H15" s="28" t="str">
        <f t="shared" si="2"/>
        <v>A</v>
      </c>
      <c r="I15" s="38">
        <v>4</v>
      </c>
      <c r="J15" s="28" t="str">
        <f t="shared" si="3"/>
        <v>Memiliki kemampuan menganalisis isi, struktur teks negosiasi, menganalisis aspek makna kebahasaan dalam teks biografi, analisis isi debat, dan mengidentifikasi isi puisi.</v>
      </c>
      <c r="K15" s="36">
        <f t="shared" si="4"/>
        <v>84.4</v>
      </c>
      <c r="L15" s="28" t="str">
        <f t="shared" si="5"/>
        <v>A</v>
      </c>
      <c r="M15" s="28">
        <f t="shared" si="6"/>
        <v>84.4</v>
      </c>
      <c r="N15" s="28" t="str">
        <f t="shared" si="7"/>
        <v>A</v>
      </c>
      <c r="O15" s="38">
        <v>4</v>
      </c>
      <c r="P15" s="28" t="str">
        <f t="shared" si="8"/>
        <v>Terampil menulis puisi dengan memerhatikan unsur pembangunnya</v>
      </c>
      <c r="Q15" s="40" t="s">
        <v>8</v>
      </c>
      <c r="R15" s="44" t="s">
        <v>8</v>
      </c>
      <c r="S15" s="18"/>
      <c r="T15" s="1">
        <v>87</v>
      </c>
      <c r="U15" s="1">
        <v>87</v>
      </c>
      <c r="V15" s="1">
        <v>87</v>
      </c>
      <c r="W15" s="42">
        <v>83</v>
      </c>
      <c r="X15" s="42">
        <v>83</v>
      </c>
      <c r="Y15" s="1"/>
      <c r="Z15" s="1"/>
      <c r="AA15" s="1"/>
      <c r="AB15" s="1"/>
      <c r="AC15" s="1"/>
      <c r="AD15" s="1"/>
      <c r="AE15" s="18"/>
      <c r="AF15" s="1">
        <v>82</v>
      </c>
      <c r="AG15" s="1">
        <v>82</v>
      </c>
      <c r="AH15" s="1">
        <v>82</v>
      </c>
      <c r="AI15" s="42">
        <v>88</v>
      </c>
      <c r="AJ15" s="42">
        <v>88</v>
      </c>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6">
        <v>2</v>
      </c>
      <c r="FH15" s="47" t="s">
        <v>196</v>
      </c>
      <c r="FI15" s="47" t="s">
        <v>193</v>
      </c>
      <c r="FJ15" s="45">
        <v>17022</v>
      </c>
      <c r="FK15" s="45">
        <v>17032</v>
      </c>
    </row>
    <row r="16" spans="1:167" x14ac:dyDescent="0.25">
      <c r="A16" s="19">
        <v>6</v>
      </c>
      <c r="B16" s="19">
        <v>64546</v>
      </c>
      <c r="C16" s="19" t="s">
        <v>158</v>
      </c>
      <c r="D16" s="18"/>
      <c r="E16" s="36">
        <f t="shared" si="0"/>
        <v>83</v>
      </c>
      <c r="F16" s="28" t="str">
        <f t="shared" si="1"/>
        <v>B</v>
      </c>
      <c r="G16" s="28">
        <f>IF((COUNTA(T12:AC12)&gt;0),(ROUND((AVERAGE(T16:AD16)),0)),"")</f>
        <v>83</v>
      </c>
      <c r="H16" s="28" t="str">
        <f t="shared" si="2"/>
        <v>B</v>
      </c>
      <c r="I16" s="38">
        <v>3</v>
      </c>
      <c r="J16" s="28" t="str">
        <f t="shared" si="3"/>
        <v>Memiliki kemampuan menganalisis isi, struktur teks negosiasi, menganalisis aspek makna kebahasaan dalam teks biografi, dan analisis isi debat. Namun, perlu peningkatan mengidentifikasi isi puisi.</v>
      </c>
      <c r="K16" s="36">
        <f t="shared" si="4"/>
        <v>80.8</v>
      </c>
      <c r="L16" s="28" t="str">
        <f t="shared" si="5"/>
        <v>B</v>
      </c>
      <c r="M16" s="28">
        <f t="shared" si="6"/>
        <v>80.8</v>
      </c>
      <c r="N16" s="28" t="str">
        <f t="shared" si="7"/>
        <v>B</v>
      </c>
      <c r="O16" s="38">
        <v>3</v>
      </c>
      <c r="P16"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6" s="40" t="s">
        <v>8</v>
      </c>
      <c r="R16" s="44" t="s">
        <v>8</v>
      </c>
      <c r="S16" s="18"/>
      <c r="T16" s="1">
        <v>76</v>
      </c>
      <c r="U16" s="1">
        <v>76</v>
      </c>
      <c r="V16" s="1">
        <v>76</v>
      </c>
      <c r="W16" s="43">
        <v>94</v>
      </c>
      <c r="X16" s="43">
        <v>94</v>
      </c>
      <c r="Y16" s="1"/>
      <c r="Z16" s="1"/>
      <c r="AA16" s="1"/>
      <c r="AB16" s="1"/>
      <c r="AC16" s="1"/>
      <c r="AD16" s="1"/>
      <c r="AE16" s="18"/>
      <c r="AF16" s="1">
        <v>80</v>
      </c>
      <c r="AG16" s="1">
        <v>80</v>
      </c>
      <c r="AH16" s="1">
        <v>80</v>
      </c>
      <c r="AI16" s="43">
        <v>82</v>
      </c>
      <c r="AJ16" s="43">
        <v>82</v>
      </c>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6"/>
      <c r="FH16" s="47"/>
      <c r="FI16" s="47"/>
      <c r="FJ16" s="45"/>
      <c r="FK16" s="45"/>
    </row>
    <row r="17" spans="1:167" x14ac:dyDescent="0.25">
      <c r="A17" s="19">
        <v>7</v>
      </c>
      <c r="B17" s="19">
        <v>64562</v>
      </c>
      <c r="C17" s="19" t="s">
        <v>159</v>
      </c>
      <c r="D17" s="18"/>
      <c r="E17" s="36">
        <f t="shared" si="0"/>
        <v>82</v>
      </c>
      <c r="F17" s="28" t="str">
        <f t="shared" si="1"/>
        <v>B</v>
      </c>
      <c r="G17" s="28">
        <f>IF((COUNTA(T12:AC12)&gt;0),(ROUND((AVERAGE(T17:AD17)),0)),"")</f>
        <v>82</v>
      </c>
      <c r="H17" s="28" t="str">
        <f t="shared" si="2"/>
        <v>B</v>
      </c>
      <c r="I17" s="38">
        <v>3</v>
      </c>
      <c r="J17" s="28" t="str">
        <f t="shared" si="3"/>
        <v>Memiliki kemampuan menganalisis isi, struktur teks negosiasi, menganalisis aspek makna kebahasaan dalam teks biografi, dan analisis isi debat. Namun, perlu peningkatan mengidentifikasi isi puisi.</v>
      </c>
      <c r="K17" s="36">
        <f t="shared" si="4"/>
        <v>81.2</v>
      </c>
      <c r="L17" s="28" t="str">
        <f t="shared" si="5"/>
        <v>B</v>
      </c>
      <c r="M17" s="28">
        <f t="shared" si="6"/>
        <v>81.2</v>
      </c>
      <c r="N17" s="28" t="str">
        <f t="shared" si="7"/>
        <v>B</v>
      </c>
      <c r="O17" s="38">
        <v>4</v>
      </c>
      <c r="P17" s="28" t="str">
        <f t="shared" si="8"/>
        <v>Terampil menulis puisi dengan memerhatikan unsur pembangunnya</v>
      </c>
      <c r="Q17" s="40" t="s">
        <v>8</v>
      </c>
      <c r="R17" s="44" t="s">
        <v>8</v>
      </c>
      <c r="S17" s="18"/>
      <c r="T17" s="1">
        <v>76</v>
      </c>
      <c r="U17" s="1">
        <v>76</v>
      </c>
      <c r="V17" s="1">
        <v>76</v>
      </c>
      <c r="W17" s="43">
        <v>90</v>
      </c>
      <c r="X17" s="43">
        <v>90</v>
      </c>
      <c r="Y17" s="1"/>
      <c r="Z17" s="1"/>
      <c r="AA17" s="1"/>
      <c r="AB17" s="1"/>
      <c r="AC17" s="1"/>
      <c r="AD17" s="1"/>
      <c r="AE17" s="18"/>
      <c r="AF17" s="1">
        <v>80</v>
      </c>
      <c r="AG17" s="1">
        <v>80</v>
      </c>
      <c r="AH17" s="1">
        <v>80</v>
      </c>
      <c r="AI17" s="43">
        <v>83</v>
      </c>
      <c r="AJ17" s="43">
        <v>83</v>
      </c>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6">
        <v>3</v>
      </c>
      <c r="FH17" s="47" t="s">
        <v>195</v>
      </c>
      <c r="FI17" s="47" t="s">
        <v>191</v>
      </c>
      <c r="FJ17" s="45">
        <v>17023</v>
      </c>
      <c r="FK17" s="45">
        <v>17033</v>
      </c>
    </row>
    <row r="18" spans="1:167" x14ac:dyDescent="0.25">
      <c r="A18" s="19">
        <v>8</v>
      </c>
      <c r="B18" s="19">
        <v>64578</v>
      </c>
      <c r="C18" s="19" t="s">
        <v>160</v>
      </c>
      <c r="D18" s="18"/>
      <c r="E18" s="36">
        <f t="shared" si="0"/>
        <v>85</v>
      </c>
      <c r="F18" s="28" t="str">
        <f t="shared" si="1"/>
        <v>A</v>
      </c>
      <c r="G18" s="28">
        <f>IF((COUNTA(T12:AC12)&gt;0),(ROUND((AVERAGE(T18:AD18)),0)),"")</f>
        <v>85</v>
      </c>
      <c r="H18" s="28" t="str">
        <f t="shared" si="2"/>
        <v>A</v>
      </c>
      <c r="I18" s="38">
        <v>4</v>
      </c>
      <c r="J18" s="28" t="str">
        <f t="shared" si="3"/>
        <v>Memiliki kemampuan menganalisis isi, struktur teks negosiasi, menganalisis aspek makna kebahasaan dalam teks biografi, analisis isi debat, dan mengidentifikasi isi puisi.</v>
      </c>
      <c r="K18" s="36">
        <f t="shared" si="4"/>
        <v>84.6</v>
      </c>
      <c r="L18" s="28" t="str">
        <f t="shared" si="5"/>
        <v>A</v>
      </c>
      <c r="M18" s="28">
        <f t="shared" si="6"/>
        <v>84.6</v>
      </c>
      <c r="N18" s="28" t="str">
        <f t="shared" si="7"/>
        <v>A</v>
      </c>
      <c r="O18" s="38">
        <v>4</v>
      </c>
      <c r="P18" s="28" t="str">
        <f t="shared" si="8"/>
        <v>Terampil menulis puisi dengan memerhatikan unsur pembangunnya</v>
      </c>
      <c r="Q18" s="40" t="s">
        <v>8</v>
      </c>
      <c r="R18" s="44" t="s">
        <v>8</v>
      </c>
      <c r="S18" s="18"/>
      <c r="T18" s="1">
        <v>79</v>
      </c>
      <c r="U18" s="1">
        <v>79</v>
      </c>
      <c r="V18" s="1">
        <v>79</v>
      </c>
      <c r="W18" s="42">
        <v>94</v>
      </c>
      <c r="X18" s="42">
        <v>94</v>
      </c>
      <c r="Y18" s="1"/>
      <c r="Z18" s="1"/>
      <c r="AA18" s="1"/>
      <c r="AB18" s="1"/>
      <c r="AC18" s="1"/>
      <c r="AD18" s="1"/>
      <c r="AE18" s="18"/>
      <c r="AF18" s="1">
        <v>81</v>
      </c>
      <c r="AG18" s="1">
        <v>81</v>
      </c>
      <c r="AH18" s="1">
        <v>81</v>
      </c>
      <c r="AI18" s="42">
        <v>90</v>
      </c>
      <c r="AJ18" s="42">
        <v>90</v>
      </c>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6"/>
      <c r="FH18" s="47"/>
      <c r="FI18" s="47"/>
      <c r="FJ18" s="45"/>
      <c r="FK18" s="45"/>
    </row>
    <row r="19" spans="1:167" x14ac:dyDescent="0.25">
      <c r="A19" s="19">
        <v>9</v>
      </c>
      <c r="B19" s="19">
        <v>64594</v>
      </c>
      <c r="C19" s="19" t="s">
        <v>161</v>
      </c>
      <c r="D19" s="18"/>
      <c r="E19" s="36">
        <f t="shared" si="0"/>
        <v>85</v>
      </c>
      <c r="F19" s="28" t="str">
        <f t="shared" si="1"/>
        <v>A</v>
      </c>
      <c r="G19" s="28">
        <f>IF((COUNTA(T12:AC12)&gt;0),(ROUND((AVERAGE(T19:AD19)),0)),"")</f>
        <v>85</v>
      </c>
      <c r="H19" s="28" t="str">
        <f t="shared" si="2"/>
        <v>A</v>
      </c>
      <c r="I19" s="38">
        <v>4</v>
      </c>
      <c r="J19" s="28" t="str">
        <f t="shared" si="3"/>
        <v>Memiliki kemampuan menganalisis isi, struktur teks negosiasi, menganalisis aspek makna kebahasaan dalam teks biografi, analisis isi debat, dan mengidentifikasi isi puisi.</v>
      </c>
      <c r="K19" s="36">
        <f t="shared" si="4"/>
        <v>84.6</v>
      </c>
      <c r="L19" s="28" t="str">
        <f t="shared" si="5"/>
        <v>A</v>
      </c>
      <c r="M19" s="28">
        <f t="shared" si="6"/>
        <v>84.6</v>
      </c>
      <c r="N19" s="28" t="str">
        <f t="shared" si="7"/>
        <v>A</v>
      </c>
      <c r="O19" s="38">
        <v>4</v>
      </c>
      <c r="P19" s="28" t="str">
        <f t="shared" si="8"/>
        <v>Terampil menulis puisi dengan memerhatikan unsur pembangunnya</v>
      </c>
      <c r="Q19" s="40" t="s">
        <v>8</v>
      </c>
      <c r="R19" s="44" t="s">
        <v>8</v>
      </c>
      <c r="S19" s="18"/>
      <c r="T19" s="1">
        <v>85</v>
      </c>
      <c r="U19" s="1">
        <v>85</v>
      </c>
      <c r="V19" s="1">
        <v>85</v>
      </c>
      <c r="W19" s="42">
        <v>85</v>
      </c>
      <c r="X19" s="42">
        <v>85</v>
      </c>
      <c r="Y19" s="1"/>
      <c r="Z19" s="1"/>
      <c r="AA19" s="1"/>
      <c r="AB19" s="1"/>
      <c r="AC19" s="1"/>
      <c r="AD19" s="1"/>
      <c r="AE19" s="18"/>
      <c r="AF19" s="1">
        <v>81</v>
      </c>
      <c r="AG19" s="1">
        <v>81</v>
      </c>
      <c r="AH19" s="1">
        <v>81</v>
      </c>
      <c r="AI19" s="42">
        <v>90</v>
      </c>
      <c r="AJ19" s="42">
        <v>90</v>
      </c>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6">
        <v>4</v>
      </c>
      <c r="FH19" s="47" t="s">
        <v>189</v>
      </c>
      <c r="FI19" s="47" t="s">
        <v>192</v>
      </c>
      <c r="FJ19" s="45">
        <v>17024</v>
      </c>
      <c r="FK19" s="45">
        <v>17034</v>
      </c>
    </row>
    <row r="20" spans="1:167" x14ac:dyDescent="0.25">
      <c r="A20" s="19">
        <v>10</v>
      </c>
      <c r="B20" s="19">
        <v>64610</v>
      </c>
      <c r="C20" s="19" t="s">
        <v>162</v>
      </c>
      <c r="D20" s="18"/>
      <c r="E20" s="36">
        <f t="shared" si="0"/>
        <v>81</v>
      </c>
      <c r="F20" s="28" t="str">
        <f t="shared" si="1"/>
        <v>B</v>
      </c>
      <c r="G20" s="28">
        <f>IF((COUNTA(T12:AC12)&gt;0),(ROUND((AVERAGE(T20:AD20)),0)),"")</f>
        <v>81</v>
      </c>
      <c r="H20" s="28" t="str">
        <f t="shared" si="2"/>
        <v>B</v>
      </c>
      <c r="I20" s="38">
        <v>3</v>
      </c>
      <c r="J20" s="28" t="str">
        <f t="shared" si="3"/>
        <v>Memiliki kemampuan menganalisis isi, struktur teks negosiasi, menganalisis aspek makna kebahasaan dalam teks biografi, dan analisis isi debat. Namun, perlu peningkatan mengidentifikasi isi puisi.</v>
      </c>
      <c r="K20" s="36">
        <f t="shared" si="4"/>
        <v>80.599999999999994</v>
      </c>
      <c r="L20" s="28" t="str">
        <f t="shared" si="5"/>
        <v>B</v>
      </c>
      <c r="M20" s="28">
        <f t="shared" si="6"/>
        <v>80.599999999999994</v>
      </c>
      <c r="N20" s="28" t="str">
        <f t="shared" si="7"/>
        <v>B</v>
      </c>
      <c r="O20" s="38">
        <v>3</v>
      </c>
      <c r="P20"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0" s="40" t="s">
        <v>8</v>
      </c>
      <c r="R20" s="44" t="s">
        <v>8</v>
      </c>
      <c r="S20" s="18"/>
      <c r="T20" s="1">
        <v>76</v>
      </c>
      <c r="U20" s="1">
        <v>76</v>
      </c>
      <c r="V20" s="1">
        <v>76</v>
      </c>
      <c r="W20" s="43">
        <v>88</v>
      </c>
      <c r="X20" s="43">
        <v>88</v>
      </c>
      <c r="Y20" s="1"/>
      <c r="Z20" s="1"/>
      <c r="AA20" s="1"/>
      <c r="AB20" s="1"/>
      <c r="AC20" s="1"/>
      <c r="AD20" s="1"/>
      <c r="AE20" s="18"/>
      <c r="AF20" s="1">
        <v>81</v>
      </c>
      <c r="AG20" s="1">
        <v>81</v>
      </c>
      <c r="AH20" s="1">
        <v>81</v>
      </c>
      <c r="AI20" s="43">
        <v>80</v>
      </c>
      <c r="AJ20" s="43">
        <v>80</v>
      </c>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6"/>
      <c r="FH20" s="47"/>
      <c r="FI20" s="47"/>
      <c r="FJ20" s="45"/>
      <c r="FK20" s="45"/>
    </row>
    <row r="21" spans="1:167" x14ac:dyDescent="0.25">
      <c r="A21" s="19">
        <v>11</v>
      </c>
      <c r="B21" s="19">
        <v>64626</v>
      </c>
      <c r="C21" s="19" t="s">
        <v>163</v>
      </c>
      <c r="D21" s="18"/>
      <c r="E21" s="36">
        <f t="shared" si="0"/>
        <v>82</v>
      </c>
      <c r="F21" s="28" t="str">
        <f t="shared" si="1"/>
        <v>B</v>
      </c>
      <c r="G21" s="28">
        <f>IF((COUNTA(T12:AC12)&gt;0),(ROUND((AVERAGE(T21:AD21)),0)),"")</f>
        <v>82</v>
      </c>
      <c r="H21" s="28" t="str">
        <f t="shared" si="2"/>
        <v>B</v>
      </c>
      <c r="I21" s="38">
        <v>3</v>
      </c>
      <c r="J21" s="28" t="str">
        <f t="shared" si="3"/>
        <v>Memiliki kemampuan menganalisis isi, struktur teks negosiasi, menganalisis aspek makna kebahasaan dalam teks biografi, dan analisis isi debat. Namun, perlu peningkatan mengidentifikasi isi puisi.</v>
      </c>
      <c r="K21" s="36">
        <f t="shared" si="4"/>
        <v>81.8</v>
      </c>
      <c r="L21" s="28" t="str">
        <f t="shared" si="5"/>
        <v>B</v>
      </c>
      <c r="M21" s="28">
        <f t="shared" si="6"/>
        <v>81.8</v>
      </c>
      <c r="N21" s="28" t="str">
        <f t="shared" si="7"/>
        <v>B</v>
      </c>
      <c r="O21" s="38">
        <v>4</v>
      </c>
      <c r="P21" s="28" t="str">
        <f t="shared" si="8"/>
        <v>Terampil menulis puisi dengan memerhatikan unsur pembangunnya</v>
      </c>
      <c r="Q21" s="40" t="s">
        <v>8</v>
      </c>
      <c r="R21" s="44" t="s">
        <v>8</v>
      </c>
      <c r="S21" s="18"/>
      <c r="T21" s="1">
        <v>76</v>
      </c>
      <c r="U21" s="1">
        <v>76</v>
      </c>
      <c r="V21" s="1">
        <v>76</v>
      </c>
      <c r="W21" s="43">
        <v>90</v>
      </c>
      <c r="X21" s="43">
        <v>90</v>
      </c>
      <c r="Y21" s="1"/>
      <c r="Z21" s="1"/>
      <c r="AA21" s="1"/>
      <c r="AB21" s="1"/>
      <c r="AC21" s="1"/>
      <c r="AD21" s="1"/>
      <c r="AE21" s="18"/>
      <c r="AF21" s="1">
        <v>81</v>
      </c>
      <c r="AG21" s="1">
        <v>81</v>
      </c>
      <c r="AH21" s="1">
        <v>81</v>
      </c>
      <c r="AI21" s="43">
        <v>83</v>
      </c>
      <c r="AJ21" s="43">
        <v>83</v>
      </c>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6">
        <v>5</v>
      </c>
      <c r="FH21" s="47"/>
      <c r="FI21" s="47"/>
      <c r="FJ21" s="45">
        <v>17025</v>
      </c>
      <c r="FK21" s="45">
        <v>17035</v>
      </c>
    </row>
    <row r="22" spans="1:167" x14ac:dyDescent="0.25">
      <c r="A22" s="19">
        <v>12</v>
      </c>
      <c r="B22" s="19">
        <v>64642</v>
      </c>
      <c r="C22" s="19" t="s">
        <v>164</v>
      </c>
      <c r="D22" s="18"/>
      <c r="E22" s="36">
        <f t="shared" si="0"/>
        <v>85</v>
      </c>
      <c r="F22" s="28" t="str">
        <f t="shared" si="1"/>
        <v>A</v>
      </c>
      <c r="G22" s="28">
        <f>IF((COUNTA(T12:AC12)&gt;0),(ROUND((AVERAGE(T22:AD22)),0)),"")</f>
        <v>85</v>
      </c>
      <c r="H22" s="28" t="str">
        <f t="shared" si="2"/>
        <v>A</v>
      </c>
      <c r="I22" s="38">
        <v>4</v>
      </c>
      <c r="J22" s="28" t="str">
        <f t="shared" si="3"/>
        <v>Memiliki kemampuan menganalisis isi, struktur teks negosiasi, menganalisis aspek makna kebahasaan dalam teks biografi, analisis isi debat, dan mengidentifikasi isi puisi.</v>
      </c>
      <c r="K22" s="36">
        <f t="shared" si="4"/>
        <v>87.8</v>
      </c>
      <c r="L22" s="28" t="str">
        <f t="shared" si="5"/>
        <v>A</v>
      </c>
      <c r="M22" s="28">
        <f t="shared" si="6"/>
        <v>87.8</v>
      </c>
      <c r="N22" s="28" t="str">
        <f t="shared" si="7"/>
        <v>A</v>
      </c>
      <c r="O22" s="38">
        <v>4</v>
      </c>
      <c r="P22" s="28" t="str">
        <f t="shared" si="8"/>
        <v>Terampil menulis puisi dengan memerhatikan unsur pembangunnya</v>
      </c>
      <c r="Q22" s="40" t="s">
        <v>8</v>
      </c>
      <c r="R22" s="44" t="s">
        <v>8</v>
      </c>
      <c r="S22" s="18"/>
      <c r="T22" s="1">
        <v>80</v>
      </c>
      <c r="U22" s="1">
        <v>80</v>
      </c>
      <c r="V22" s="1">
        <v>80</v>
      </c>
      <c r="W22" s="42">
        <v>92</v>
      </c>
      <c r="X22" s="42">
        <v>92</v>
      </c>
      <c r="Y22" s="1"/>
      <c r="Z22" s="1"/>
      <c r="AA22" s="1"/>
      <c r="AB22" s="1"/>
      <c r="AC22" s="1"/>
      <c r="AD22" s="1"/>
      <c r="AE22" s="18"/>
      <c r="AF22" s="1">
        <v>85</v>
      </c>
      <c r="AG22" s="1">
        <v>85</v>
      </c>
      <c r="AH22" s="1">
        <v>85</v>
      </c>
      <c r="AI22" s="42">
        <v>92</v>
      </c>
      <c r="AJ22" s="42">
        <v>92</v>
      </c>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6"/>
      <c r="FH22" s="47"/>
      <c r="FI22" s="47"/>
      <c r="FJ22" s="45"/>
      <c r="FK22" s="45"/>
    </row>
    <row r="23" spans="1:167" x14ac:dyDescent="0.25">
      <c r="A23" s="19">
        <v>13</v>
      </c>
      <c r="B23" s="19">
        <v>64658</v>
      </c>
      <c r="C23" s="19" t="s">
        <v>165</v>
      </c>
      <c r="D23" s="18"/>
      <c r="E23" s="36">
        <f t="shared" si="0"/>
        <v>81</v>
      </c>
      <c r="F23" s="28" t="str">
        <f t="shared" si="1"/>
        <v>B</v>
      </c>
      <c r="G23" s="28">
        <f>IF((COUNTA(T12:AC12)&gt;0),(ROUND((AVERAGE(T23:AD23)),0)),"")</f>
        <v>81</v>
      </c>
      <c r="H23" s="28" t="str">
        <f t="shared" si="2"/>
        <v>B</v>
      </c>
      <c r="I23" s="38">
        <v>3</v>
      </c>
      <c r="J23" s="28" t="str">
        <f t="shared" si="3"/>
        <v>Memiliki kemampuan menganalisis isi, struktur teks negosiasi, menganalisis aspek makna kebahasaan dalam teks biografi, dan analisis isi debat. Namun, perlu peningkatan mengidentifikasi isi puisi.</v>
      </c>
      <c r="K23" s="36">
        <f t="shared" si="4"/>
        <v>82.6</v>
      </c>
      <c r="L23" s="28" t="str">
        <f t="shared" si="5"/>
        <v>B</v>
      </c>
      <c r="M23" s="28">
        <f t="shared" si="6"/>
        <v>82.6</v>
      </c>
      <c r="N23" s="28" t="str">
        <f t="shared" si="7"/>
        <v>B</v>
      </c>
      <c r="O23" s="38">
        <v>3</v>
      </c>
      <c r="P23"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3" s="40" t="s">
        <v>8</v>
      </c>
      <c r="R23" s="44" t="s">
        <v>8</v>
      </c>
      <c r="S23" s="18"/>
      <c r="T23" s="1">
        <v>76</v>
      </c>
      <c r="U23" s="1">
        <v>76</v>
      </c>
      <c r="V23" s="1">
        <v>76</v>
      </c>
      <c r="W23" s="43">
        <v>88</v>
      </c>
      <c r="X23" s="43">
        <v>88</v>
      </c>
      <c r="Y23" s="1"/>
      <c r="Z23" s="1"/>
      <c r="AA23" s="1"/>
      <c r="AB23" s="1"/>
      <c r="AC23" s="1"/>
      <c r="AD23" s="1"/>
      <c r="AE23" s="18"/>
      <c r="AF23" s="1">
        <v>79</v>
      </c>
      <c r="AG23" s="1">
        <v>79</v>
      </c>
      <c r="AH23" s="1">
        <v>79</v>
      </c>
      <c r="AI23" s="43">
        <v>88</v>
      </c>
      <c r="AJ23" s="43">
        <v>88</v>
      </c>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6">
        <v>6</v>
      </c>
      <c r="FH23" s="47"/>
      <c r="FI23" s="47"/>
      <c r="FJ23" s="45">
        <v>17026</v>
      </c>
      <c r="FK23" s="45">
        <v>17036</v>
      </c>
    </row>
    <row r="24" spans="1:167" x14ac:dyDescent="0.25">
      <c r="A24" s="19">
        <v>14</v>
      </c>
      <c r="B24" s="19">
        <v>64674</v>
      </c>
      <c r="C24" s="19" t="s">
        <v>166</v>
      </c>
      <c r="D24" s="18"/>
      <c r="E24" s="36">
        <f t="shared" si="0"/>
        <v>79</v>
      </c>
      <c r="F24" s="28" t="str">
        <f t="shared" si="1"/>
        <v>B</v>
      </c>
      <c r="G24" s="28">
        <f>IF((COUNTA(T12:AC12)&gt;0),(ROUND((AVERAGE(T24:AD24)),0)),"")</f>
        <v>79</v>
      </c>
      <c r="H24" s="28" t="str">
        <f t="shared" si="2"/>
        <v>B</v>
      </c>
      <c r="I24" s="38">
        <v>3</v>
      </c>
      <c r="J24" s="28" t="str">
        <f t="shared" si="3"/>
        <v>Memiliki kemampuan menganalisis isi, struktur teks negosiasi, menganalisis aspek makna kebahasaan dalam teks biografi, dan analisis isi debat. Namun, perlu peningkatan mengidentifikasi isi puisi.</v>
      </c>
      <c r="K24" s="36">
        <f t="shared" si="4"/>
        <v>81.2</v>
      </c>
      <c r="L24" s="28" t="str">
        <f t="shared" si="5"/>
        <v>B</v>
      </c>
      <c r="M24" s="28">
        <f t="shared" si="6"/>
        <v>81.2</v>
      </c>
      <c r="N24" s="28" t="str">
        <f t="shared" si="7"/>
        <v>B</v>
      </c>
      <c r="O24" s="38">
        <v>4</v>
      </c>
      <c r="P24" s="28" t="str">
        <f t="shared" si="8"/>
        <v>Terampil menulis puisi dengan memerhatikan unsur pembangunnya</v>
      </c>
      <c r="Q24" s="40" t="s">
        <v>8</v>
      </c>
      <c r="R24" s="44" t="s">
        <v>8</v>
      </c>
      <c r="S24" s="18"/>
      <c r="T24" s="1">
        <v>76</v>
      </c>
      <c r="U24" s="1">
        <v>76</v>
      </c>
      <c r="V24" s="1">
        <v>76</v>
      </c>
      <c r="W24" s="43">
        <v>83</v>
      </c>
      <c r="X24" s="43">
        <v>83</v>
      </c>
      <c r="Y24" s="1"/>
      <c r="Z24" s="1"/>
      <c r="AA24" s="1"/>
      <c r="AB24" s="1"/>
      <c r="AC24" s="1"/>
      <c r="AD24" s="1"/>
      <c r="AE24" s="18"/>
      <c r="AF24" s="1">
        <v>80</v>
      </c>
      <c r="AG24" s="1">
        <v>80</v>
      </c>
      <c r="AH24" s="1">
        <v>80</v>
      </c>
      <c r="AI24" s="43">
        <v>83</v>
      </c>
      <c r="AJ24" s="43">
        <v>83</v>
      </c>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6"/>
      <c r="FH24" s="47"/>
      <c r="FI24" s="47"/>
      <c r="FJ24" s="45"/>
      <c r="FK24" s="45"/>
    </row>
    <row r="25" spans="1:167" x14ac:dyDescent="0.25">
      <c r="A25" s="19">
        <v>15</v>
      </c>
      <c r="B25" s="19">
        <v>64690</v>
      </c>
      <c r="C25" s="19" t="s">
        <v>167</v>
      </c>
      <c r="D25" s="18"/>
      <c r="E25" s="36">
        <f t="shared" si="0"/>
        <v>81</v>
      </c>
      <c r="F25" s="28" t="str">
        <f t="shared" si="1"/>
        <v>B</v>
      </c>
      <c r="G25" s="28">
        <f>IF((COUNTA(T12:AC12)&gt;0),(ROUND((AVERAGE(T25:AD25)),0)),"")</f>
        <v>81</v>
      </c>
      <c r="H25" s="28" t="str">
        <f t="shared" si="2"/>
        <v>B</v>
      </c>
      <c r="I25" s="38">
        <v>3</v>
      </c>
      <c r="J25" s="28" t="str">
        <f t="shared" si="3"/>
        <v>Memiliki kemampuan menganalisis isi, struktur teks negosiasi, menganalisis aspek makna kebahasaan dalam teks biografi, dan analisis isi debat. Namun, perlu peningkatan mengidentifikasi isi puisi.</v>
      </c>
      <c r="K25" s="36">
        <f t="shared" si="4"/>
        <v>80</v>
      </c>
      <c r="L25" s="28" t="str">
        <f t="shared" si="5"/>
        <v>B</v>
      </c>
      <c r="M25" s="28">
        <f t="shared" si="6"/>
        <v>80</v>
      </c>
      <c r="N25" s="28" t="str">
        <f t="shared" si="7"/>
        <v>B</v>
      </c>
      <c r="O25" s="38">
        <v>3</v>
      </c>
      <c r="P25"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5" s="40" t="s">
        <v>9</v>
      </c>
      <c r="R25" s="44" t="s">
        <v>8</v>
      </c>
      <c r="S25" s="18"/>
      <c r="T25" s="1">
        <v>76</v>
      </c>
      <c r="U25" s="1">
        <v>76</v>
      </c>
      <c r="V25" s="1">
        <v>76</v>
      </c>
      <c r="W25" s="43">
        <v>88</v>
      </c>
      <c r="X25" s="43">
        <v>88</v>
      </c>
      <c r="Y25" s="1"/>
      <c r="Z25" s="1"/>
      <c r="AA25" s="1"/>
      <c r="AB25" s="1"/>
      <c r="AC25" s="1"/>
      <c r="AD25" s="1"/>
      <c r="AE25" s="18"/>
      <c r="AF25" s="1">
        <v>80</v>
      </c>
      <c r="AG25" s="1">
        <v>80</v>
      </c>
      <c r="AH25" s="1">
        <v>80</v>
      </c>
      <c r="AI25" s="43">
        <v>80</v>
      </c>
      <c r="AJ25" s="43">
        <v>80</v>
      </c>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72" t="s">
        <v>80</v>
      </c>
      <c r="FD25" s="72"/>
      <c r="FE25" s="72"/>
      <c r="FG25" s="46">
        <v>7</v>
      </c>
      <c r="FH25" s="47"/>
      <c r="FI25" s="47"/>
      <c r="FJ25" s="45">
        <v>17027</v>
      </c>
      <c r="FK25" s="45">
        <v>17037</v>
      </c>
    </row>
    <row r="26" spans="1:167" x14ac:dyDescent="0.25">
      <c r="A26" s="19">
        <v>16</v>
      </c>
      <c r="B26" s="19">
        <v>64706</v>
      </c>
      <c r="C26" s="19" t="s">
        <v>168</v>
      </c>
      <c r="D26" s="18"/>
      <c r="E26" s="36">
        <f t="shared" si="0"/>
        <v>85</v>
      </c>
      <c r="F26" s="28" t="str">
        <f t="shared" si="1"/>
        <v>A</v>
      </c>
      <c r="G26" s="28">
        <f>IF((COUNTA(T12:AC12)&gt;0),(ROUND((AVERAGE(T26:AD26)),0)),"")</f>
        <v>85</v>
      </c>
      <c r="H26" s="28" t="str">
        <f t="shared" si="2"/>
        <v>A</v>
      </c>
      <c r="I26" s="38">
        <v>4</v>
      </c>
      <c r="J26" s="28" t="str">
        <f t="shared" si="3"/>
        <v>Memiliki kemampuan menganalisis isi, struktur teks negosiasi, menganalisis aspek makna kebahasaan dalam teks biografi, analisis isi debat, dan mengidentifikasi isi puisi.</v>
      </c>
      <c r="K26" s="36">
        <f t="shared" si="4"/>
        <v>84.2</v>
      </c>
      <c r="L26" s="28" t="str">
        <f t="shared" si="5"/>
        <v>A</v>
      </c>
      <c r="M26" s="28">
        <f t="shared" si="6"/>
        <v>84.2</v>
      </c>
      <c r="N26" s="28" t="str">
        <f t="shared" si="7"/>
        <v>A</v>
      </c>
      <c r="O26" s="38">
        <v>4</v>
      </c>
      <c r="P26" s="28" t="str">
        <f t="shared" si="8"/>
        <v>Terampil menulis puisi dengan memerhatikan unsur pembangunnya</v>
      </c>
      <c r="Q26" s="40" t="s">
        <v>8</v>
      </c>
      <c r="R26" s="44" t="s">
        <v>8</v>
      </c>
      <c r="S26" s="18"/>
      <c r="T26" s="1">
        <v>76</v>
      </c>
      <c r="U26" s="1">
        <v>76</v>
      </c>
      <c r="V26" s="1">
        <v>76</v>
      </c>
      <c r="W26" s="42">
        <v>98</v>
      </c>
      <c r="X26" s="42">
        <v>98</v>
      </c>
      <c r="Y26" s="1"/>
      <c r="Z26" s="1"/>
      <c r="AA26" s="1"/>
      <c r="AB26" s="1"/>
      <c r="AC26" s="1"/>
      <c r="AD26" s="1"/>
      <c r="AE26" s="18"/>
      <c r="AF26" s="1">
        <v>80</v>
      </c>
      <c r="AG26" s="1">
        <v>80</v>
      </c>
      <c r="AH26" s="1">
        <v>80</v>
      </c>
      <c r="AI26" s="42">
        <v>91</v>
      </c>
      <c r="AJ26" s="42">
        <v>90</v>
      </c>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6"/>
      <c r="FH26" s="47"/>
      <c r="FI26" s="47"/>
      <c r="FJ26" s="45"/>
      <c r="FK26" s="45"/>
    </row>
    <row r="27" spans="1:167" x14ac:dyDescent="0.25">
      <c r="A27" s="19">
        <v>17</v>
      </c>
      <c r="B27" s="19">
        <v>64722</v>
      </c>
      <c r="C27" s="19" t="s">
        <v>169</v>
      </c>
      <c r="D27" s="18"/>
      <c r="E27" s="36">
        <f t="shared" si="0"/>
        <v>85</v>
      </c>
      <c r="F27" s="28" t="str">
        <f t="shared" si="1"/>
        <v>A</v>
      </c>
      <c r="G27" s="28">
        <f>IF((COUNTA(T12:AC12)&gt;0),(ROUND((AVERAGE(T27:AD27)),0)),"")</f>
        <v>85</v>
      </c>
      <c r="H27" s="28" t="str">
        <f t="shared" si="2"/>
        <v>A</v>
      </c>
      <c r="I27" s="38">
        <v>4</v>
      </c>
      <c r="J27" s="28" t="str">
        <f t="shared" si="3"/>
        <v>Memiliki kemampuan menganalisis isi, struktur teks negosiasi, menganalisis aspek makna kebahasaan dalam teks biografi, analisis isi debat, dan mengidentifikasi isi puisi.</v>
      </c>
      <c r="K27" s="36">
        <f t="shared" si="4"/>
        <v>84.6</v>
      </c>
      <c r="L27" s="28" t="str">
        <f t="shared" si="5"/>
        <v>A</v>
      </c>
      <c r="M27" s="28">
        <f t="shared" si="6"/>
        <v>84.6</v>
      </c>
      <c r="N27" s="28" t="str">
        <f t="shared" si="7"/>
        <v>A</v>
      </c>
      <c r="O27" s="38">
        <v>4</v>
      </c>
      <c r="P27" s="28" t="str">
        <f t="shared" si="8"/>
        <v>Terampil menulis puisi dengan memerhatikan unsur pembangunnya</v>
      </c>
      <c r="Q27" s="40" t="s">
        <v>8</v>
      </c>
      <c r="R27" s="44" t="s">
        <v>8</v>
      </c>
      <c r="S27" s="18"/>
      <c r="T27" s="1">
        <v>83</v>
      </c>
      <c r="U27" s="1">
        <v>83</v>
      </c>
      <c r="V27" s="1">
        <v>83</v>
      </c>
      <c r="W27" s="42">
        <v>87</v>
      </c>
      <c r="X27" s="42">
        <v>87</v>
      </c>
      <c r="Y27" s="1"/>
      <c r="Z27" s="1"/>
      <c r="AA27" s="1"/>
      <c r="AB27" s="1"/>
      <c r="AC27" s="1"/>
      <c r="AD27" s="1"/>
      <c r="AE27" s="18"/>
      <c r="AF27" s="1">
        <v>81</v>
      </c>
      <c r="AG27" s="1">
        <v>81</v>
      </c>
      <c r="AH27" s="1">
        <v>81</v>
      </c>
      <c r="AI27" s="42">
        <v>90</v>
      </c>
      <c r="AJ27" s="42">
        <v>90</v>
      </c>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6">
        <v>8</v>
      </c>
      <c r="FH27" s="47"/>
      <c r="FI27" s="47"/>
      <c r="FJ27" s="45">
        <v>17028</v>
      </c>
      <c r="FK27" s="45">
        <v>17038</v>
      </c>
    </row>
    <row r="28" spans="1:167" x14ac:dyDescent="0.25">
      <c r="A28" s="19">
        <v>18</v>
      </c>
      <c r="B28" s="19">
        <v>64738</v>
      </c>
      <c r="C28" s="19" t="s">
        <v>170</v>
      </c>
      <c r="D28" s="18"/>
      <c r="E28" s="36">
        <f t="shared" si="0"/>
        <v>82</v>
      </c>
      <c r="F28" s="28" t="str">
        <f t="shared" si="1"/>
        <v>B</v>
      </c>
      <c r="G28" s="28">
        <f>IF((COUNTA(T12:AC12)&gt;0),(ROUND((AVERAGE(T28:AD28)),0)),"")</f>
        <v>82</v>
      </c>
      <c r="H28" s="28" t="str">
        <f t="shared" si="2"/>
        <v>B</v>
      </c>
      <c r="I28" s="38">
        <v>3</v>
      </c>
      <c r="J28" s="28" t="str">
        <f t="shared" si="3"/>
        <v>Memiliki kemampuan menganalisis isi, struktur teks negosiasi, menganalisis aspek makna kebahasaan dalam teks biografi, dan analisis isi debat. Namun, perlu peningkatan mengidentifikasi isi puisi.</v>
      </c>
      <c r="K28" s="36">
        <f t="shared" si="4"/>
        <v>82</v>
      </c>
      <c r="L28" s="28" t="str">
        <f t="shared" si="5"/>
        <v>B</v>
      </c>
      <c r="M28" s="28">
        <f t="shared" si="6"/>
        <v>82</v>
      </c>
      <c r="N28" s="28" t="str">
        <f t="shared" si="7"/>
        <v>B</v>
      </c>
      <c r="O28" s="38">
        <v>3</v>
      </c>
      <c r="P28"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8" s="40" t="s">
        <v>8</v>
      </c>
      <c r="R28" s="44" t="s">
        <v>8</v>
      </c>
      <c r="S28" s="18"/>
      <c r="T28" s="1">
        <v>76</v>
      </c>
      <c r="U28" s="1">
        <v>76</v>
      </c>
      <c r="V28" s="1">
        <v>76</v>
      </c>
      <c r="W28" s="43">
        <v>90</v>
      </c>
      <c r="X28" s="43">
        <v>90</v>
      </c>
      <c r="Y28" s="1"/>
      <c r="Z28" s="1"/>
      <c r="AA28" s="1"/>
      <c r="AB28" s="1"/>
      <c r="AC28" s="1"/>
      <c r="AD28" s="1"/>
      <c r="AE28" s="18"/>
      <c r="AF28" s="1">
        <v>80</v>
      </c>
      <c r="AG28" s="1">
        <v>80</v>
      </c>
      <c r="AH28" s="1">
        <v>80</v>
      </c>
      <c r="AI28" s="43">
        <v>85</v>
      </c>
      <c r="AJ28" s="43">
        <v>85</v>
      </c>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6"/>
      <c r="FH28" s="47"/>
      <c r="FI28" s="47"/>
      <c r="FJ28" s="45"/>
      <c r="FK28" s="45"/>
    </row>
    <row r="29" spans="1:167" x14ac:dyDescent="0.25">
      <c r="A29" s="19">
        <v>19</v>
      </c>
      <c r="B29" s="19">
        <v>64754</v>
      </c>
      <c r="C29" s="19" t="s">
        <v>171</v>
      </c>
      <c r="D29" s="18"/>
      <c r="E29" s="36">
        <f t="shared" si="0"/>
        <v>85</v>
      </c>
      <c r="F29" s="28" t="str">
        <f t="shared" si="1"/>
        <v>A</v>
      </c>
      <c r="G29" s="28">
        <f>IF((COUNTA(T12:AC12)&gt;0),(ROUND((AVERAGE(T29:AD29)),0)),"")</f>
        <v>85</v>
      </c>
      <c r="H29" s="28" t="str">
        <f t="shared" si="2"/>
        <v>A</v>
      </c>
      <c r="I29" s="38">
        <v>4</v>
      </c>
      <c r="J29" s="28" t="str">
        <f t="shared" si="3"/>
        <v>Memiliki kemampuan menganalisis isi, struktur teks negosiasi, menganalisis aspek makna kebahasaan dalam teks biografi, analisis isi debat, dan mengidentifikasi isi puisi.</v>
      </c>
      <c r="K29" s="36">
        <f t="shared" si="4"/>
        <v>86.4</v>
      </c>
      <c r="L29" s="28" t="str">
        <f t="shared" si="5"/>
        <v>A</v>
      </c>
      <c r="M29" s="28">
        <f t="shared" si="6"/>
        <v>86.4</v>
      </c>
      <c r="N29" s="28" t="str">
        <f t="shared" si="7"/>
        <v>A</v>
      </c>
      <c r="O29" s="38">
        <v>4</v>
      </c>
      <c r="P29" s="28" t="str">
        <f t="shared" si="8"/>
        <v>Terampil menulis puisi dengan memerhatikan unsur pembangunnya</v>
      </c>
      <c r="Q29" s="40" t="s">
        <v>8</v>
      </c>
      <c r="R29" s="44" t="s">
        <v>8</v>
      </c>
      <c r="S29" s="18"/>
      <c r="T29" s="1">
        <v>82</v>
      </c>
      <c r="U29" s="1">
        <v>82</v>
      </c>
      <c r="V29" s="1">
        <v>82</v>
      </c>
      <c r="W29" s="42">
        <v>90</v>
      </c>
      <c r="X29" s="42">
        <v>90</v>
      </c>
      <c r="Y29" s="1"/>
      <c r="Z29" s="1"/>
      <c r="AA29" s="1"/>
      <c r="AB29" s="1"/>
      <c r="AC29" s="1"/>
      <c r="AD29" s="1"/>
      <c r="AE29" s="18"/>
      <c r="AF29" s="1">
        <v>84</v>
      </c>
      <c r="AG29" s="1">
        <v>84</v>
      </c>
      <c r="AH29" s="1">
        <v>84</v>
      </c>
      <c r="AI29" s="42">
        <v>90</v>
      </c>
      <c r="AJ29" s="42">
        <v>90</v>
      </c>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6">
        <v>9</v>
      </c>
      <c r="FH29" s="47"/>
      <c r="FI29" s="47"/>
      <c r="FJ29" s="45">
        <v>17029</v>
      </c>
      <c r="FK29" s="45">
        <v>17039</v>
      </c>
    </row>
    <row r="30" spans="1:167" x14ac:dyDescent="0.25">
      <c r="A30" s="19">
        <v>20</v>
      </c>
      <c r="B30" s="19">
        <v>64770</v>
      </c>
      <c r="C30" s="19" t="s">
        <v>172</v>
      </c>
      <c r="D30" s="18"/>
      <c r="E30" s="36">
        <f t="shared" si="0"/>
        <v>81</v>
      </c>
      <c r="F30" s="28" t="str">
        <f t="shared" si="1"/>
        <v>B</v>
      </c>
      <c r="G30" s="28">
        <f>IF((COUNTA(T12:AC12)&gt;0),(ROUND((AVERAGE(T30:AD30)),0)),"")</f>
        <v>81</v>
      </c>
      <c r="H30" s="28" t="str">
        <f t="shared" si="2"/>
        <v>B</v>
      </c>
      <c r="I30" s="38">
        <v>3</v>
      </c>
      <c r="J30" s="28" t="str">
        <f t="shared" si="3"/>
        <v>Memiliki kemampuan menganalisis isi, struktur teks negosiasi, menganalisis aspek makna kebahasaan dalam teks biografi, dan analisis isi debat. Namun, perlu peningkatan mengidentifikasi isi puisi.</v>
      </c>
      <c r="K30" s="36">
        <f t="shared" si="4"/>
        <v>80</v>
      </c>
      <c r="L30" s="28" t="str">
        <f t="shared" si="5"/>
        <v>B</v>
      </c>
      <c r="M30" s="28">
        <f t="shared" si="6"/>
        <v>80</v>
      </c>
      <c r="N30" s="28" t="str">
        <f t="shared" si="7"/>
        <v>B</v>
      </c>
      <c r="O30" s="38">
        <v>3</v>
      </c>
      <c r="P30"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0" s="40" t="s">
        <v>9</v>
      </c>
      <c r="R30" s="44" t="s">
        <v>9</v>
      </c>
      <c r="S30" s="18"/>
      <c r="T30" s="1">
        <v>76</v>
      </c>
      <c r="U30" s="1">
        <v>76</v>
      </c>
      <c r="V30" s="1">
        <v>76</v>
      </c>
      <c r="W30" s="43">
        <v>88</v>
      </c>
      <c r="X30" s="43">
        <v>88</v>
      </c>
      <c r="Y30" s="1"/>
      <c r="Z30" s="1"/>
      <c r="AA30" s="1"/>
      <c r="AB30" s="1"/>
      <c r="AC30" s="1"/>
      <c r="AD30" s="1"/>
      <c r="AE30" s="18"/>
      <c r="AF30" s="1">
        <v>80</v>
      </c>
      <c r="AG30" s="1">
        <v>80</v>
      </c>
      <c r="AH30" s="1">
        <v>80</v>
      </c>
      <c r="AI30" s="43">
        <v>80</v>
      </c>
      <c r="AJ30" s="43">
        <v>80</v>
      </c>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6"/>
      <c r="FH30" s="47"/>
      <c r="FI30" s="47"/>
      <c r="FJ30" s="45"/>
      <c r="FK30" s="45"/>
    </row>
    <row r="31" spans="1:167" x14ac:dyDescent="0.25">
      <c r="A31" s="19">
        <v>21</v>
      </c>
      <c r="B31" s="19">
        <v>64786</v>
      </c>
      <c r="C31" s="19" t="s">
        <v>173</v>
      </c>
      <c r="D31" s="18"/>
      <c r="E31" s="36">
        <f t="shared" si="0"/>
        <v>85</v>
      </c>
      <c r="F31" s="28" t="str">
        <f t="shared" si="1"/>
        <v>A</v>
      </c>
      <c r="G31" s="28">
        <f>IF((COUNTA(T12:AC12)&gt;0),(ROUND((AVERAGE(T31:AD31)),0)),"")</f>
        <v>85</v>
      </c>
      <c r="H31" s="28" t="str">
        <f t="shared" si="2"/>
        <v>A</v>
      </c>
      <c r="I31" s="38">
        <v>4</v>
      </c>
      <c r="J31" s="28" t="str">
        <f t="shared" si="3"/>
        <v>Memiliki kemampuan menganalisis isi, struktur teks negosiasi, menganalisis aspek makna kebahasaan dalam teks biografi, analisis isi debat, dan mengidentifikasi isi puisi.</v>
      </c>
      <c r="K31" s="36">
        <f t="shared" si="4"/>
        <v>85.2</v>
      </c>
      <c r="L31" s="28" t="str">
        <f t="shared" si="5"/>
        <v>A</v>
      </c>
      <c r="M31" s="28">
        <f t="shared" si="6"/>
        <v>85.2</v>
      </c>
      <c r="N31" s="28" t="str">
        <f t="shared" si="7"/>
        <v>A</v>
      </c>
      <c r="O31" s="38">
        <v>4</v>
      </c>
      <c r="P31" s="28" t="str">
        <f t="shared" si="8"/>
        <v>Terampil menulis puisi dengan memerhatikan unsur pembangunnya</v>
      </c>
      <c r="Q31" s="40" t="s">
        <v>8</v>
      </c>
      <c r="R31" s="44" t="s">
        <v>8</v>
      </c>
      <c r="S31" s="18"/>
      <c r="T31" s="1">
        <v>79</v>
      </c>
      <c r="U31" s="1">
        <v>79</v>
      </c>
      <c r="V31" s="1">
        <v>79</v>
      </c>
      <c r="W31" s="42">
        <v>94</v>
      </c>
      <c r="X31" s="42">
        <v>94</v>
      </c>
      <c r="Y31" s="1"/>
      <c r="Z31" s="1"/>
      <c r="AA31" s="1"/>
      <c r="AB31" s="1"/>
      <c r="AC31" s="1"/>
      <c r="AD31" s="1"/>
      <c r="AE31" s="18"/>
      <c r="AF31" s="1">
        <v>80</v>
      </c>
      <c r="AG31" s="1">
        <v>80</v>
      </c>
      <c r="AH31" s="1">
        <v>80</v>
      </c>
      <c r="AI31" s="42">
        <v>93</v>
      </c>
      <c r="AJ31" s="42">
        <v>93</v>
      </c>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6">
        <v>10</v>
      </c>
      <c r="FH31" s="47"/>
      <c r="FI31" s="47"/>
      <c r="FJ31" s="45">
        <v>17030</v>
      </c>
      <c r="FK31" s="45">
        <v>17040</v>
      </c>
    </row>
    <row r="32" spans="1:167" x14ac:dyDescent="0.25">
      <c r="A32" s="19">
        <v>22</v>
      </c>
      <c r="B32" s="19">
        <v>64802</v>
      </c>
      <c r="C32" s="19" t="s">
        <v>174</v>
      </c>
      <c r="D32" s="18"/>
      <c r="E32" s="36">
        <f t="shared" si="0"/>
        <v>82</v>
      </c>
      <c r="F32" s="28" t="str">
        <f t="shared" si="1"/>
        <v>B</v>
      </c>
      <c r="G32" s="28">
        <f>IF((COUNTA(T12:AC12)&gt;0),(ROUND((AVERAGE(T32:AD32)),0)),"")</f>
        <v>82</v>
      </c>
      <c r="H32" s="28" t="str">
        <f t="shared" si="2"/>
        <v>B</v>
      </c>
      <c r="I32" s="38">
        <v>3</v>
      </c>
      <c r="J32" s="28" t="str">
        <f t="shared" si="3"/>
        <v>Memiliki kemampuan menganalisis isi, struktur teks negosiasi, menganalisis aspek makna kebahasaan dalam teks biografi, dan analisis isi debat. Namun, perlu peningkatan mengidentifikasi isi puisi.</v>
      </c>
      <c r="K32" s="36">
        <f t="shared" si="4"/>
        <v>81.2</v>
      </c>
      <c r="L32" s="28" t="str">
        <f t="shared" si="5"/>
        <v>B</v>
      </c>
      <c r="M32" s="28">
        <f t="shared" si="6"/>
        <v>81.2</v>
      </c>
      <c r="N32" s="28" t="str">
        <f t="shared" si="7"/>
        <v>B</v>
      </c>
      <c r="O32" s="38">
        <v>4</v>
      </c>
      <c r="P32" s="28" t="str">
        <f t="shared" si="8"/>
        <v>Terampil menulis puisi dengan memerhatikan unsur pembangunnya</v>
      </c>
      <c r="Q32" s="40" t="s">
        <v>8</v>
      </c>
      <c r="R32" s="44" t="s">
        <v>8</v>
      </c>
      <c r="S32" s="18"/>
      <c r="T32" s="1">
        <v>78</v>
      </c>
      <c r="U32" s="1">
        <v>78</v>
      </c>
      <c r="V32" s="1">
        <v>78</v>
      </c>
      <c r="W32" s="43">
        <v>88</v>
      </c>
      <c r="X32" s="43">
        <v>88</v>
      </c>
      <c r="Y32" s="1"/>
      <c r="Z32" s="1"/>
      <c r="AA32" s="1"/>
      <c r="AB32" s="1"/>
      <c r="AC32" s="1"/>
      <c r="AD32" s="1"/>
      <c r="AE32" s="18"/>
      <c r="AF32" s="1">
        <v>80</v>
      </c>
      <c r="AG32" s="1">
        <v>80</v>
      </c>
      <c r="AH32" s="1">
        <v>80</v>
      </c>
      <c r="AI32" s="43">
        <v>83</v>
      </c>
      <c r="AJ32" s="43">
        <v>83</v>
      </c>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6"/>
      <c r="FH32" s="45"/>
      <c r="FI32" s="45"/>
      <c r="FJ32" s="45"/>
      <c r="FK32" s="45"/>
    </row>
    <row r="33" spans="1:157" x14ac:dyDescent="0.25">
      <c r="A33" s="19">
        <v>23</v>
      </c>
      <c r="B33" s="19">
        <v>64818</v>
      </c>
      <c r="C33" s="19" t="s">
        <v>175</v>
      </c>
      <c r="D33" s="18"/>
      <c r="E33" s="36">
        <f t="shared" si="0"/>
        <v>85</v>
      </c>
      <c r="F33" s="28" t="str">
        <f t="shared" si="1"/>
        <v>A</v>
      </c>
      <c r="G33" s="28">
        <f>IF((COUNTA(T12:AC12)&gt;0),(ROUND((AVERAGE(T33:AD33)),0)),"")</f>
        <v>85</v>
      </c>
      <c r="H33" s="28" t="str">
        <f t="shared" si="2"/>
        <v>A</v>
      </c>
      <c r="I33" s="38">
        <v>4</v>
      </c>
      <c r="J33" s="28" t="str">
        <f t="shared" si="3"/>
        <v>Memiliki kemampuan menganalisis isi, struktur teks negosiasi, menganalisis aspek makna kebahasaan dalam teks biografi, analisis isi debat, dan mengidentifikasi isi puisi.</v>
      </c>
      <c r="K33" s="36">
        <f t="shared" si="4"/>
        <v>84.2</v>
      </c>
      <c r="L33" s="28" t="str">
        <f t="shared" si="5"/>
        <v>A</v>
      </c>
      <c r="M33" s="28">
        <f t="shared" si="6"/>
        <v>84.2</v>
      </c>
      <c r="N33" s="28" t="str">
        <f t="shared" si="7"/>
        <v>A</v>
      </c>
      <c r="O33" s="38">
        <v>4</v>
      </c>
      <c r="P33" s="28" t="str">
        <f t="shared" si="8"/>
        <v>Terampil menulis puisi dengan memerhatikan unsur pembangunnya</v>
      </c>
      <c r="Q33" s="40" t="s">
        <v>8</v>
      </c>
      <c r="R33" s="44" t="s">
        <v>8</v>
      </c>
      <c r="S33" s="18"/>
      <c r="T33" s="1">
        <v>76</v>
      </c>
      <c r="U33" s="1">
        <v>76</v>
      </c>
      <c r="V33" s="1">
        <v>76</v>
      </c>
      <c r="W33" s="42">
        <v>98</v>
      </c>
      <c r="X33" s="42">
        <v>98</v>
      </c>
      <c r="Y33" s="1"/>
      <c r="Z33" s="1"/>
      <c r="AA33" s="1"/>
      <c r="AB33" s="1"/>
      <c r="AC33" s="1"/>
      <c r="AD33" s="1"/>
      <c r="AE33" s="18"/>
      <c r="AF33" s="1">
        <v>81</v>
      </c>
      <c r="AG33" s="1">
        <v>81</v>
      </c>
      <c r="AH33" s="1">
        <v>81</v>
      </c>
      <c r="AI33" s="42">
        <v>89</v>
      </c>
      <c r="AJ33" s="42">
        <v>89</v>
      </c>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64834</v>
      </c>
      <c r="C34" s="19" t="s">
        <v>176</v>
      </c>
      <c r="D34" s="18"/>
      <c r="E34" s="36">
        <f t="shared" si="0"/>
        <v>85</v>
      </c>
      <c r="F34" s="28" t="str">
        <f t="shared" si="1"/>
        <v>A</v>
      </c>
      <c r="G34" s="28">
        <f>IF((COUNTA(T12:AC12)&gt;0),(ROUND((AVERAGE(T34:AD34)),0)),"")</f>
        <v>85</v>
      </c>
      <c r="H34" s="28" t="str">
        <f t="shared" si="2"/>
        <v>A</v>
      </c>
      <c r="I34" s="38">
        <v>4</v>
      </c>
      <c r="J34" s="28" t="str">
        <f t="shared" si="3"/>
        <v>Memiliki kemampuan menganalisis isi, struktur teks negosiasi, menganalisis aspek makna kebahasaan dalam teks biografi, analisis isi debat, dan mengidentifikasi isi puisi.</v>
      </c>
      <c r="K34" s="36">
        <f t="shared" si="4"/>
        <v>84.6</v>
      </c>
      <c r="L34" s="28" t="str">
        <f t="shared" si="5"/>
        <v>A</v>
      </c>
      <c r="M34" s="28">
        <f t="shared" si="6"/>
        <v>84.6</v>
      </c>
      <c r="N34" s="28" t="str">
        <f t="shared" si="7"/>
        <v>A</v>
      </c>
      <c r="O34" s="38">
        <v>4</v>
      </c>
      <c r="P34" s="28" t="str">
        <f t="shared" si="8"/>
        <v>Terampil menulis puisi dengan memerhatikan unsur pembangunnya</v>
      </c>
      <c r="Q34" s="40" t="s">
        <v>8</v>
      </c>
      <c r="R34" s="44" t="s">
        <v>8</v>
      </c>
      <c r="S34" s="18"/>
      <c r="T34" s="1">
        <v>77</v>
      </c>
      <c r="U34" s="1">
        <v>77</v>
      </c>
      <c r="V34" s="1">
        <v>77</v>
      </c>
      <c r="W34" s="42">
        <v>98</v>
      </c>
      <c r="X34" s="42">
        <v>98</v>
      </c>
      <c r="Y34" s="1"/>
      <c r="Z34" s="1"/>
      <c r="AA34" s="1"/>
      <c r="AB34" s="1"/>
      <c r="AC34" s="1"/>
      <c r="AD34" s="1"/>
      <c r="AE34" s="18"/>
      <c r="AF34" s="1">
        <v>81</v>
      </c>
      <c r="AG34" s="1">
        <v>81</v>
      </c>
      <c r="AH34" s="1">
        <v>81</v>
      </c>
      <c r="AI34" s="42">
        <v>90</v>
      </c>
      <c r="AJ34" s="42">
        <v>90</v>
      </c>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64850</v>
      </c>
      <c r="C35" s="19" t="s">
        <v>177</v>
      </c>
      <c r="D35" s="18"/>
      <c r="E35" s="36">
        <f t="shared" si="0"/>
        <v>82</v>
      </c>
      <c r="F35" s="28" t="str">
        <f t="shared" si="1"/>
        <v>B</v>
      </c>
      <c r="G35" s="28">
        <f>IF((COUNTA(T12:AC12)&gt;0),(ROUND((AVERAGE(T35:AD35)),0)),"")</f>
        <v>82</v>
      </c>
      <c r="H35" s="28" t="str">
        <f t="shared" si="2"/>
        <v>B</v>
      </c>
      <c r="I35" s="38">
        <v>3</v>
      </c>
      <c r="J35" s="28" t="str">
        <f t="shared" si="3"/>
        <v>Memiliki kemampuan menganalisis isi, struktur teks negosiasi, menganalisis aspek makna kebahasaan dalam teks biografi, dan analisis isi debat. Namun, perlu peningkatan mengidentifikasi isi puisi.</v>
      </c>
      <c r="K35" s="36">
        <f t="shared" si="4"/>
        <v>81.8</v>
      </c>
      <c r="L35" s="28" t="str">
        <f t="shared" si="5"/>
        <v>B</v>
      </c>
      <c r="M35" s="28">
        <f t="shared" si="6"/>
        <v>81.8</v>
      </c>
      <c r="N35" s="28" t="str">
        <f t="shared" si="7"/>
        <v>B</v>
      </c>
      <c r="O35" s="38">
        <v>4</v>
      </c>
      <c r="P35" s="28" t="str">
        <f t="shared" si="8"/>
        <v>Terampil menulis puisi dengan memerhatikan unsur pembangunnya</v>
      </c>
      <c r="Q35" s="40" t="s">
        <v>8</v>
      </c>
      <c r="R35" s="44" t="s">
        <v>8</v>
      </c>
      <c r="S35" s="18"/>
      <c r="T35" s="1">
        <v>78</v>
      </c>
      <c r="U35" s="1">
        <v>78</v>
      </c>
      <c r="V35" s="1">
        <v>78</v>
      </c>
      <c r="W35" s="43">
        <v>88</v>
      </c>
      <c r="X35" s="43">
        <v>88</v>
      </c>
      <c r="Y35" s="1"/>
      <c r="Z35" s="1"/>
      <c r="AA35" s="1"/>
      <c r="AB35" s="1"/>
      <c r="AC35" s="1"/>
      <c r="AD35" s="1"/>
      <c r="AE35" s="18"/>
      <c r="AF35" s="1">
        <v>81</v>
      </c>
      <c r="AG35" s="1">
        <v>81</v>
      </c>
      <c r="AH35" s="1">
        <v>81</v>
      </c>
      <c r="AI35" s="43">
        <v>83</v>
      </c>
      <c r="AJ35" s="43">
        <v>83</v>
      </c>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64866</v>
      </c>
      <c r="C36" s="19" t="s">
        <v>178</v>
      </c>
      <c r="D36" s="18"/>
      <c r="E36" s="36">
        <f t="shared" si="0"/>
        <v>84</v>
      </c>
      <c r="F36" s="28" t="str">
        <f t="shared" si="1"/>
        <v>B</v>
      </c>
      <c r="G36" s="28">
        <f>IF((COUNTA(T12:AC12)&gt;0),(ROUND((AVERAGE(T36:AD36)),0)),"")</f>
        <v>84</v>
      </c>
      <c r="H36" s="28" t="str">
        <f t="shared" si="2"/>
        <v>B</v>
      </c>
      <c r="I36" s="38">
        <v>3</v>
      </c>
      <c r="J36" s="28" t="str">
        <f t="shared" si="3"/>
        <v>Memiliki kemampuan menganalisis isi, struktur teks negosiasi, menganalisis aspek makna kebahasaan dalam teks biografi, dan analisis isi debat. Namun, perlu peningkatan mengidentifikasi isi puisi.</v>
      </c>
      <c r="K36" s="36">
        <f t="shared" si="4"/>
        <v>81.8</v>
      </c>
      <c r="L36" s="28" t="str">
        <f t="shared" si="5"/>
        <v>B</v>
      </c>
      <c r="M36" s="28">
        <f t="shared" si="6"/>
        <v>81.8</v>
      </c>
      <c r="N36" s="28" t="str">
        <f t="shared" si="7"/>
        <v>B</v>
      </c>
      <c r="O36" s="38">
        <v>4</v>
      </c>
      <c r="P36" s="28" t="str">
        <f t="shared" si="8"/>
        <v>Terampil menulis puisi dengan memerhatikan unsur pembangunnya</v>
      </c>
      <c r="Q36" s="40" t="s">
        <v>8</v>
      </c>
      <c r="R36" s="44" t="s">
        <v>8</v>
      </c>
      <c r="S36" s="18"/>
      <c r="T36" s="1">
        <v>76</v>
      </c>
      <c r="U36" s="1">
        <v>76</v>
      </c>
      <c r="V36" s="1">
        <v>76</v>
      </c>
      <c r="W36" s="43">
        <v>96</v>
      </c>
      <c r="X36" s="43">
        <v>96</v>
      </c>
      <c r="Y36" s="1"/>
      <c r="Z36" s="1"/>
      <c r="AA36" s="1"/>
      <c r="AB36" s="1"/>
      <c r="AC36" s="1"/>
      <c r="AD36" s="1"/>
      <c r="AE36" s="18"/>
      <c r="AF36" s="1">
        <v>81</v>
      </c>
      <c r="AG36" s="1">
        <v>81</v>
      </c>
      <c r="AH36" s="1">
        <v>81</v>
      </c>
      <c r="AI36" s="43">
        <v>83</v>
      </c>
      <c r="AJ36" s="43">
        <v>83</v>
      </c>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64882</v>
      </c>
      <c r="C37" s="19" t="s">
        <v>179</v>
      </c>
      <c r="D37" s="18"/>
      <c r="E37" s="36">
        <f t="shared" si="0"/>
        <v>85</v>
      </c>
      <c r="F37" s="28" t="str">
        <f t="shared" si="1"/>
        <v>A</v>
      </c>
      <c r="G37" s="28">
        <f>IF((COUNTA(T12:AC12)&gt;0),(ROUND((AVERAGE(T37:AD37)),0)),"")</f>
        <v>85</v>
      </c>
      <c r="H37" s="28" t="str">
        <f t="shared" si="2"/>
        <v>A</v>
      </c>
      <c r="I37" s="38">
        <v>4</v>
      </c>
      <c r="J37" s="28" t="str">
        <f t="shared" si="3"/>
        <v>Memiliki kemampuan menganalisis isi, struktur teks negosiasi, menganalisis aspek makna kebahasaan dalam teks biografi, analisis isi debat, dan mengidentifikasi isi puisi.</v>
      </c>
      <c r="K37" s="36">
        <f t="shared" si="4"/>
        <v>86.4</v>
      </c>
      <c r="L37" s="28" t="str">
        <f t="shared" si="5"/>
        <v>A</v>
      </c>
      <c r="M37" s="28">
        <f t="shared" si="6"/>
        <v>86.4</v>
      </c>
      <c r="N37" s="28" t="str">
        <f t="shared" si="7"/>
        <v>A</v>
      </c>
      <c r="O37" s="38">
        <v>4</v>
      </c>
      <c r="P37" s="28" t="str">
        <f t="shared" si="8"/>
        <v>Terampil menulis puisi dengan memerhatikan unsur pembangunnya</v>
      </c>
      <c r="Q37" s="40" t="s">
        <v>8</v>
      </c>
      <c r="R37" s="44" t="s">
        <v>8</v>
      </c>
      <c r="S37" s="18"/>
      <c r="T37" s="1">
        <v>78</v>
      </c>
      <c r="U37" s="1">
        <v>78</v>
      </c>
      <c r="V37" s="1">
        <v>78</v>
      </c>
      <c r="W37" s="42">
        <v>95</v>
      </c>
      <c r="X37" s="42">
        <v>95</v>
      </c>
      <c r="Y37" s="1"/>
      <c r="Z37" s="1"/>
      <c r="AA37" s="1"/>
      <c r="AB37" s="1"/>
      <c r="AC37" s="1"/>
      <c r="AD37" s="1"/>
      <c r="AE37" s="18"/>
      <c r="AF37" s="1">
        <v>82</v>
      </c>
      <c r="AG37" s="1">
        <v>82</v>
      </c>
      <c r="AH37" s="1">
        <v>82</v>
      </c>
      <c r="AI37" s="42">
        <v>93</v>
      </c>
      <c r="AJ37" s="42">
        <v>93</v>
      </c>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64898</v>
      </c>
      <c r="C38" s="19" t="s">
        <v>180</v>
      </c>
      <c r="D38" s="18"/>
      <c r="E38" s="36">
        <f t="shared" si="0"/>
        <v>85</v>
      </c>
      <c r="F38" s="28" t="str">
        <f t="shared" si="1"/>
        <v>A</v>
      </c>
      <c r="G38" s="28">
        <f>IF((COUNTA(T12:AC12)&gt;0),(ROUND((AVERAGE(T38:AD38)),0)),"")</f>
        <v>85</v>
      </c>
      <c r="H38" s="28" t="str">
        <f t="shared" si="2"/>
        <v>A</v>
      </c>
      <c r="I38" s="38">
        <v>4</v>
      </c>
      <c r="J38" s="28" t="str">
        <f t="shared" si="3"/>
        <v>Memiliki kemampuan menganalisis isi, struktur teks negosiasi, menganalisis aspek makna kebahasaan dalam teks biografi, analisis isi debat, dan mengidentifikasi isi puisi.</v>
      </c>
      <c r="K38" s="36">
        <f t="shared" si="4"/>
        <v>86.2</v>
      </c>
      <c r="L38" s="28" t="str">
        <f t="shared" si="5"/>
        <v>A</v>
      </c>
      <c r="M38" s="28">
        <f t="shared" si="6"/>
        <v>86.2</v>
      </c>
      <c r="N38" s="28" t="str">
        <f t="shared" si="7"/>
        <v>A</v>
      </c>
      <c r="O38" s="38">
        <v>4</v>
      </c>
      <c r="P38" s="28" t="str">
        <f t="shared" si="8"/>
        <v>Terampil menulis puisi dengan memerhatikan unsur pembangunnya</v>
      </c>
      <c r="Q38" s="40" t="s">
        <v>8</v>
      </c>
      <c r="R38" s="44" t="s">
        <v>8</v>
      </c>
      <c r="S38" s="18"/>
      <c r="T38" s="1">
        <v>79</v>
      </c>
      <c r="U38" s="1">
        <v>79</v>
      </c>
      <c r="V38" s="1">
        <v>79</v>
      </c>
      <c r="W38" s="42">
        <v>94</v>
      </c>
      <c r="X38" s="42">
        <v>94</v>
      </c>
      <c r="Y38" s="1"/>
      <c r="Z38" s="1"/>
      <c r="AA38" s="1"/>
      <c r="AB38" s="1"/>
      <c r="AC38" s="1"/>
      <c r="AD38" s="1"/>
      <c r="AE38" s="18"/>
      <c r="AF38" s="1">
        <v>81</v>
      </c>
      <c r="AG38" s="1">
        <v>81</v>
      </c>
      <c r="AH38" s="1">
        <v>81</v>
      </c>
      <c r="AI38" s="42">
        <v>94</v>
      </c>
      <c r="AJ38" s="42">
        <v>94</v>
      </c>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64914</v>
      </c>
      <c r="C39" s="19" t="s">
        <v>181</v>
      </c>
      <c r="D39" s="18"/>
      <c r="E39" s="36">
        <f t="shared" si="0"/>
        <v>81</v>
      </c>
      <c r="F39" s="28" t="str">
        <f t="shared" si="1"/>
        <v>B</v>
      </c>
      <c r="G39" s="28">
        <f>IF((COUNTA(T12:AC12)&gt;0),(ROUND((AVERAGE(T39:AD39)),0)),"")</f>
        <v>81</v>
      </c>
      <c r="H39" s="28" t="str">
        <f t="shared" si="2"/>
        <v>B</v>
      </c>
      <c r="I39" s="38">
        <v>3</v>
      </c>
      <c r="J39" s="28" t="str">
        <f t="shared" si="3"/>
        <v>Memiliki kemampuan menganalisis isi, struktur teks negosiasi, menganalisis aspek makna kebahasaan dalam teks biografi, dan analisis isi debat. Namun, perlu peningkatan mengidentifikasi isi puisi.</v>
      </c>
      <c r="K39" s="36">
        <f t="shared" si="4"/>
        <v>81.2</v>
      </c>
      <c r="L39" s="28" t="str">
        <f t="shared" si="5"/>
        <v>B</v>
      </c>
      <c r="M39" s="28">
        <f t="shared" si="6"/>
        <v>81.2</v>
      </c>
      <c r="N39" s="28" t="str">
        <f t="shared" si="7"/>
        <v>B</v>
      </c>
      <c r="O39" s="38">
        <v>4</v>
      </c>
      <c r="P39" s="28" t="str">
        <f t="shared" si="8"/>
        <v>Terampil menulis puisi dengan memerhatikan unsur pembangunnya</v>
      </c>
      <c r="Q39" s="40" t="s">
        <v>8</v>
      </c>
      <c r="R39" s="44" t="s">
        <v>8</v>
      </c>
      <c r="S39" s="18"/>
      <c r="T39" s="1">
        <v>76</v>
      </c>
      <c r="U39" s="1">
        <v>76</v>
      </c>
      <c r="V39" s="1">
        <v>76</v>
      </c>
      <c r="W39" s="43">
        <v>88</v>
      </c>
      <c r="X39" s="43">
        <v>88</v>
      </c>
      <c r="Y39" s="1"/>
      <c r="Z39" s="1"/>
      <c r="AA39" s="1"/>
      <c r="AB39" s="1"/>
      <c r="AC39" s="1"/>
      <c r="AD39" s="1"/>
      <c r="AE39" s="18"/>
      <c r="AF39" s="1">
        <v>80</v>
      </c>
      <c r="AG39" s="1">
        <v>80</v>
      </c>
      <c r="AH39" s="1">
        <v>80</v>
      </c>
      <c r="AI39" s="43">
        <v>83</v>
      </c>
      <c r="AJ39" s="43">
        <v>83</v>
      </c>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64930</v>
      </c>
      <c r="C40" s="19" t="s">
        <v>182</v>
      </c>
      <c r="D40" s="18"/>
      <c r="E40" s="36">
        <f t="shared" si="0"/>
        <v>80</v>
      </c>
      <c r="F40" s="28" t="str">
        <f t="shared" si="1"/>
        <v>B</v>
      </c>
      <c r="G40" s="28">
        <f>IF((COUNTA(T12:AC12)&gt;0),(ROUND((AVERAGE(T40:AD40)),0)),"")</f>
        <v>80</v>
      </c>
      <c r="H40" s="28" t="str">
        <f t="shared" si="2"/>
        <v>B</v>
      </c>
      <c r="I40" s="38">
        <v>3</v>
      </c>
      <c r="J40" s="28" t="str">
        <f t="shared" si="3"/>
        <v>Memiliki kemampuan menganalisis isi, struktur teks negosiasi, menganalisis aspek makna kebahasaan dalam teks biografi, dan analisis isi debat. Namun, perlu peningkatan mengidentifikasi isi puisi.</v>
      </c>
      <c r="K40" s="36">
        <f t="shared" si="4"/>
        <v>80.2</v>
      </c>
      <c r="L40" s="28" t="str">
        <f t="shared" si="5"/>
        <v>B</v>
      </c>
      <c r="M40" s="28">
        <f t="shared" si="6"/>
        <v>80.2</v>
      </c>
      <c r="N40" s="28" t="str">
        <f t="shared" si="7"/>
        <v>B</v>
      </c>
      <c r="O40" s="38">
        <v>3</v>
      </c>
      <c r="P40"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0" s="40" t="s">
        <v>8</v>
      </c>
      <c r="R40" s="44" t="s">
        <v>8</v>
      </c>
      <c r="S40" s="18"/>
      <c r="T40" s="1">
        <v>76</v>
      </c>
      <c r="U40" s="1">
        <v>76</v>
      </c>
      <c r="V40" s="1">
        <v>76</v>
      </c>
      <c r="W40" s="43">
        <v>87</v>
      </c>
      <c r="X40" s="43">
        <v>87</v>
      </c>
      <c r="Y40" s="1"/>
      <c r="Z40" s="1"/>
      <c r="AA40" s="1"/>
      <c r="AB40" s="1"/>
      <c r="AC40" s="1"/>
      <c r="AD40" s="1"/>
      <c r="AE40" s="18"/>
      <c r="AF40" s="1">
        <v>81</v>
      </c>
      <c r="AG40" s="1">
        <v>81</v>
      </c>
      <c r="AH40" s="1">
        <v>81</v>
      </c>
      <c r="AI40" s="43">
        <v>79</v>
      </c>
      <c r="AJ40" s="43">
        <v>79</v>
      </c>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64946</v>
      </c>
      <c r="C41" s="19" t="s">
        <v>183</v>
      </c>
      <c r="D41" s="18"/>
      <c r="E41" s="36">
        <f t="shared" si="0"/>
        <v>81</v>
      </c>
      <c r="F41" s="28" t="str">
        <f t="shared" si="1"/>
        <v>B</v>
      </c>
      <c r="G41" s="28">
        <f>IF((COUNTA(T12:AC12)&gt;0),(ROUND((AVERAGE(T41:AD41)),0)),"")</f>
        <v>81</v>
      </c>
      <c r="H41" s="28" t="str">
        <f t="shared" si="2"/>
        <v>B</v>
      </c>
      <c r="I41" s="38">
        <v>3</v>
      </c>
      <c r="J41" s="28" t="str">
        <f t="shared" si="3"/>
        <v>Memiliki kemampuan menganalisis isi, struktur teks negosiasi, menganalisis aspek makna kebahasaan dalam teks biografi, dan analisis isi debat. Namun, perlu peningkatan mengidentifikasi isi puisi.</v>
      </c>
      <c r="K41" s="36">
        <f t="shared" si="4"/>
        <v>81.2</v>
      </c>
      <c r="L41" s="28" t="str">
        <f t="shared" si="5"/>
        <v>B</v>
      </c>
      <c r="M41" s="28">
        <f t="shared" si="6"/>
        <v>81.2</v>
      </c>
      <c r="N41" s="28" t="str">
        <f t="shared" si="7"/>
        <v>B</v>
      </c>
      <c r="O41" s="38">
        <v>4</v>
      </c>
      <c r="P41" s="28" t="str">
        <f t="shared" si="8"/>
        <v>Terampil menulis puisi dengan memerhatikan unsur pembangunnya</v>
      </c>
      <c r="Q41" s="40" t="s">
        <v>9</v>
      </c>
      <c r="R41" s="44" t="s">
        <v>9</v>
      </c>
      <c r="S41" s="18"/>
      <c r="T41" s="1">
        <v>76</v>
      </c>
      <c r="U41" s="1">
        <v>76</v>
      </c>
      <c r="V41" s="1">
        <v>76</v>
      </c>
      <c r="W41" s="43">
        <v>88</v>
      </c>
      <c r="X41" s="43">
        <v>88</v>
      </c>
      <c r="Y41" s="1"/>
      <c r="Z41" s="1"/>
      <c r="AA41" s="1"/>
      <c r="AB41" s="1"/>
      <c r="AC41" s="1"/>
      <c r="AD41" s="1"/>
      <c r="AE41" s="18"/>
      <c r="AF41" s="1">
        <v>80</v>
      </c>
      <c r="AG41" s="1">
        <v>80</v>
      </c>
      <c r="AH41" s="1">
        <v>80</v>
      </c>
      <c r="AI41" s="43">
        <v>83</v>
      </c>
      <c r="AJ41" s="43">
        <v>83</v>
      </c>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64962</v>
      </c>
      <c r="C42" s="19" t="s">
        <v>184</v>
      </c>
      <c r="D42" s="18"/>
      <c r="E42" s="36">
        <f t="shared" si="0"/>
        <v>82</v>
      </c>
      <c r="F42" s="28" t="str">
        <f t="shared" si="1"/>
        <v>B</v>
      </c>
      <c r="G42" s="28">
        <f>IF((COUNTA(T12:AC12)&gt;0),(ROUND((AVERAGE(T42:AD42)),0)),"")</f>
        <v>82</v>
      </c>
      <c r="H42" s="28" t="str">
        <f t="shared" si="2"/>
        <v>B</v>
      </c>
      <c r="I42" s="38">
        <v>3</v>
      </c>
      <c r="J42" s="28" t="str">
        <f t="shared" si="3"/>
        <v>Memiliki kemampuan menganalisis isi, struktur teks negosiasi, menganalisis aspek makna kebahasaan dalam teks biografi, dan analisis isi debat. Namun, perlu peningkatan mengidentifikasi isi puisi.</v>
      </c>
      <c r="K42" s="36">
        <f t="shared" si="4"/>
        <v>80.8</v>
      </c>
      <c r="L42" s="28" t="str">
        <f t="shared" si="5"/>
        <v>B</v>
      </c>
      <c r="M42" s="28">
        <f t="shared" si="6"/>
        <v>80.8</v>
      </c>
      <c r="N42" s="28" t="str">
        <f t="shared" si="7"/>
        <v>B</v>
      </c>
      <c r="O42" s="38">
        <v>3</v>
      </c>
      <c r="P42"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2" s="40" t="s">
        <v>8</v>
      </c>
      <c r="R42" s="44" t="s">
        <v>8</v>
      </c>
      <c r="S42" s="18"/>
      <c r="T42" s="1">
        <v>76</v>
      </c>
      <c r="U42" s="1">
        <v>76</v>
      </c>
      <c r="V42" s="1">
        <v>76</v>
      </c>
      <c r="W42" s="43">
        <v>90</v>
      </c>
      <c r="X42" s="43">
        <v>90</v>
      </c>
      <c r="Y42" s="1"/>
      <c r="Z42" s="1"/>
      <c r="AA42" s="1"/>
      <c r="AB42" s="1"/>
      <c r="AC42" s="1"/>
      <c r="AD42" s="1"/>
      <c r="AE42" s="18"/>
      <c r="AF42" s="1">
        <v>78</v>
      </c>
      <c r="AG42" s="1">
        <v>78</v>
      </c>
      <c r="AH42" s="1">
        <v>78</v>
      </c>
      <c r="AI42" s="43">
        <v>85</v>
      </c>
      <c r="AJ42" s="43">
        <v>85</v>
      </c>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64978</v>
      </c>
      <c r="C43" s="19" t="s">
        <v>185</v>
      </c>
      <c r="D43" s="18"/>
      <c r="E43" s="36">
        <f t="shared" si="0"/>
        <v>85</v>
      </c>
      <c r="F43" s="28" t="str">
        <f t="shared" si="1"/>
        <v>A</v>
      </c>
      <c r="G43" s="28">
        <f>IF((COUNTA(T12:AC12)&gt;0),(ROUND((AVERAGE(T43:AD43)),0)),"")</f>
        <v>85</v>
      </c>
      <c r="H43" s="28" t="str">
        <f t="shared" si="2"/>
        <v>A</v>
      </c>
      <c r="I43" s="38">
        <v>4</v>
      </c>
      <c r="J43" s="28" t="str">
        <f t="shared" si="3"/>
        <v>Memiliki kemampuan menganalisis isi, struktur teks negosiasi, menganalisis aspek makna kebahasaan dalam teks biografi, analisis isi debat, dan mengidentifikasi isi puisi.</v>
      </c>
      <c r="K43" s="36">
        <f t="shared" si="4"/>
        <v>85.4</v>
      </c>
      <c r="L43" s="28" t="str">
        <f t="shared" si="5"/>
        <v>A</v>
      </c>
      <c r="M43" s="28">
        <f t="shared" si="6"/>
        <v>85.4</v>
      </c>
      <c r="N43" s="28" t="str">
        <f t="shared" si="7"/>
        <v>A</v>
      </c>
      <c r="O43" s="38">
        <v>4</v>
      </c>
      <c r="P43" s="28" t="str">
        <f t="shared" si="8"/>
        <v>Terampil menulis puisi dengan memerhatikan unsur pembangunnya</v>
      </c>
      <c r="Q43" s="40" t="s">
        <v>8</v>
      </c>
      <c r="R43" s="44" t="s">
        <v>8</v>
      </c>
      <c r="S43" s="18"/>
      <c r="T43" s="1">
        <v>82</v>
      </c>
      <c r="U43" s="1">
        <v>82</v>
      </c>
      <c r="V43" s="1">
        <v>82</v>
      </c>
      <c r="W43" s="42">
        <v>90</v>
      </c>
      <c r="X43" s="42">
        <v>90</v>
      </c>
      <c r="Y43" s="1"/>
      <c r="Z43" s="1"/>
      <c r="AA43" s="1"/>
      <c r="AB43" s="1"/>
      <c r="AC43" s="1"/>
      <c r="AD43" s="1"/>
      <c r="AE43" s="18"/>
      <c r="AF43" s="1">
        <v>81</v>
      </c>
      <c r="AG43" s="1">
        <v>81</v>
      </c>
      <c r="AH43" s="1">
        <v>81</v>
      </c>
      <c r="AI43" s="42">
        <v>92</v>
      </c>
      <c r="AJ43" s="42">
        <v>92</v>
      </c>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64994</v>
      </c>
      <c r="C44" s="19" t="s">
        <v>186</v>
      </c>
      <c r="D44" s="18"/>
      <c r="E44" s="36">
        <f t="shared" si="0"/>
        <v>82</v>
      </c>
      <c r="F44" s="28" t="str">
        <f t="shared" si="1"/>
        <v>B</v>
      </c>
      <c r="G44" s="28">
        <f>IF((COUNTA(T12:AC12)&gt;0),(ROUND((AVERAGE(T44:AD44)),0)),"")</f>
        <v>82</v>
      </c>
      <c r="H44" s="28" t="str">
        <f t="shared" si="2"/>
        <v>B</v>
      </c>
      <c r="I44" s="38">
        <v>3</v>
      </c>
      <c r="J44" s="28" t="str">
        <f t="shared" si="3"/>
        <v>Memiliki kemampuan menganalisis isi, struktur teks negosiasi, menganalisis aspek makna kebahasaan dalam teks biografi, dan analisis isi debat. Namun, perlu peningkatan mengidentifikasi isi puisi.</v>
      </c>
      <c r="K44" s="36">
        <f t="shared" si="4"/>
        <v>80</v>
      </c>
      <c r="L44" s="28" t="str">
        <f t="shared" si="5"/>
        <v>B</v>
      </c>
      <c r="M44" s="28">
        <f t="shared" si="6"/>
        <v>80</v>
      </c>
      <c r="N44" s="28" t="str">
        <f t="shared" si="7"/>
        <v>B</v>
      </c>
      <c r="O44" s="38">
        <v>3</v>
      </c>
      <c r="P44"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4" s="40" t="s">
        <v>8</v>
      </c>
      <c r="R44" s="44" t="s">
        <v>8</v>
      </c>
      <c r="S44" s="18"/>
      <c r="T44" s="1">
        <v>76</v>
      </c>
      <c r="U44" s="1">
        <v>76</v>
      </c>
      <c r="V44" s="1">
        <v>76</v>
      </c>
      <c r="W44" s="43">
        <v>90</v>
      </c>
      <c r="X44" s="43">
        <v>90</v>
      </c>
      <c r="Y44" s="1"/>
      <c r="Z44" s="1"/>
      <c r="AA44" s="1"/>
      <c r="AB44" s="1"/>
      <c r="AC44" s="1"/>
      <c r="AD44" s="1"/>
      <c r="AE44" s="18"/>
      <c r="AF44" s="1">
        <v>78</v>
      </c>
      <c r="AG44" s="1">
        <v>78</v>
      </c>
      <c r="AH44" s="1">
        <v>78</v>
      </c>
      <c r="AI44" s="43">
        <v>83</v>
      </c>
      <c r="AJ44" s="43">
        <v>83</v>
      </c>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65010</v>
      </c>
      <c r="C45" s="19" t="s">
        <v>187</v>
      </c>
      <c r="D45" s="18"/>
      <c r="E45" s="36">
        <f t="shared" si="0"/>
        <v>84</v>
      </c>
      <c r="F45" s="28" t="str">
        <f t="shared" si="1"/>
        <v>B</v>
      </c>
      <c r="G45" s="28">
        <f>IF((COUNTA(T12:AC12)&gt;0),(ROUND((AVERAGE(T45:AD45)),0)),"")</f>
        <v>84</v>
      </c>
      <c r="H45" s="28" t="str">
        <f t="shared" si="2"/>
        <v>B</v>
      </c>
      <c r="I45" s="38">
        <v>4</v>
      </c>
      <c r="J45" s="28" t="str">
        <f t="shared" si="3"/>
        <v>Memiliki kemampuan menganalisis isi, struktur teks negosiasi, menganalisis aspek makna kebahasaan dalam teks biografi, analisis isi debat, dan mengidentifikasi isi puisi.</v>
      </c>
      <c r="K45" s="36">
        <f t="shared" si="4"/>
        <v>80.599999999999994</v>
      </c>
      <c r="L45" s="28" t="str">
        <f t="shared" si="5"/>
        <v>B</v>
      </c>
      <c r="M45" s="28">
        <f t="shared" si="6"/>
        <v>80.599999999999994</v>
      </c>
      <c r="N45" s="28" t="str">
        <f t="shared" si="7"/>
        <v>B</v>
      </c>
      <c r="O45" s="38">
        <v>3</v>
      </c>
      <c r="P45"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5" s="40" t="s">
        <v>8</v>
      </c>
      <c r="R45" s="44" t="s">
        <v>8</v>
      </c>
      <c r="S45" s="18"/>
      <c r="T45" s="1">
        <v>83</v>
      </c>
      <c r="U45" s="1">
        <v>83</v>
      </c>
      <c r="V45" s="1">
        <v>83</v>
      </c>
      <c r="W45" s="43">
        <v>85</v>
      </c>
      <c r="X45" s="43">
        <v>85</v>
      </c>
      <c r="Y45" s="1"/>
      <c r="Z45" s="1"/>
      <c r="AA45" s="1"/>
      <c r="AB45" s="1"/>
      <c r="AC45" s="1"/>
      <c r="AD45" s="1"/>
      <c r="AE45" s="18"/>
      <c r="AF45" s="1">
        <v>81</v>
      </c>
      <c r="AG45" s="1">
        <v>81</v>
      </c>
      <c r="AH45" s="1">
        <v>81</v>
      </c>
      <c r="AI45" s="43">
        <v>80</v>
      </c>
      <c r="AJ45" s="43">
        <v>80</v>
      </c>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65026</v>
      </c>
      <c r="C46" s="19" t="s">
        <v>188</v>
      </c>
      <c r="D46" s="18"/>
      <c r="E46" s="36">
        <f t="shared" si="0"/>
        <v>84</v>
      </c>
      <c r="F46" s="28" t="str">
        <f t="shared" si="1"/>
        <v>B</v>
      </c>
      <c r="G46" s="28">
        <f>IF((COUNTA(T12:AC12)&gt;0),(ROUND((AVERAGE(T46:AD46)),0)),"")</f>
        <v>84</v>
      </c>
      <c r="H46" s="28" t="str">
        <f t="shared" si="2"/>
        <v>B</v>
      </c>
      <c r="I46" s="38">
        <v>4</v>
      </c>
      <c r="J46" s="28" t="str">
        <f t="shared" si="3"/>
        <v>Memiliki kemampuan menganalisis isi, struktur teks negosiasi, menganalisis aspek makna kebahasaan dalam teks biografi, analisis isi debat, dan mengidentifikasi isi puisi.</v>
      </c>
      <c r="K46" s="36">
        <f t="shared" si="4"/>
        <v>81.8</v>
      </c>
      <c r="L46" s="28" t="str">
        <f t="shared" si="5"/>
        <v>B</v>
      </c>
      <c r="M46" s="28">
        <f t="shared" si="6"/>
        <v>81.8</v>
      </c>
      <c r="N46" s="28" t="str">
        <f t="shared" si="7"/>
        <v>B</v>
      </c>
      <c r="O46" s="38">
        <v>4</v>
      </c>
      <c r="P46" s="28" t="str">
        <f t="shared" si="8"/>
        <v>Terampil menulis puisi dengan memerhatikan unsur pembangunnya</v>
      </c>
      <c r="Q46" s="40" t="s">
        <v>8</v>
      </c>
      <c r="R46" s="44" t="s">
        <v>8</v>
      </c>
      <c r="S46" s="18"/>
      <c r="T46" s="1">
        <v>81</v>
      </c>
      <c r="U46" s="1">
        <v>81</v>
      </c>
      <c r="V46" s="1">
        <v>81</v>
      </c>
      <c r="W46" s="43">
        <v>88</v>
      </c>
      <c r="X46" s="43">
        <v>88</v>
      </c>
      <c r="Y46" s="1"/>
      <c r="Z46" s="1"/>
      <c r="AA46" s="1"/>
      <c r="AB46" s="1"/>
      <c r="AC46" s="1"/>
      <c r="AD46" s="1"/>
      <c r="AE46" s="18"/>
      <c r="AF46" s="1">
        <v>81</v>
      </c>
      <c r="AG46" s="1">
        <v>81</v>
      </c>
      <c r="AH46" s="1">
        <v>81</v>
      </c>
      <c r="AI46" s="43">
        <v>83</v>
      </c>
      <c r="AJ46" s="43">
        <v>83</v>
      </c>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36" t="str">
        <f t="shared" si="0"/>
        <v/>
      </c>
      <c r="F47" s="28" t="str">
        <f t="shared" si="1"/>
        <v/>
      </c>
      <c r="G47" s="28" t="e">
        <f>IF((COUNTA(T12:AC12)&gt;0),(ROUND((AVERAGE(T47:AD47)),0)),"")</f>
        <v>#DIV/0!</v>
      </c>
      <c r="H47" s="28" t="e">
        <f t="shared" si="2"/>
        <v>#DIV/0!</v>
      </c>
      <c r="I47" s="38"/>
      <c r="J47" s="28" t="str">
        <f t="shared" si="3"/>
        <v/>
      </c>
      <c r="K47" s="36" t="str">
        <f t="shared" si="4"/>
        <v/>
      </c>
      <c r="L47" s="28" t="str">
        <f t="shared" si="5"/>
        <v/>
      </c>
      <c r="M47" s="28" t="str">
        <f t="shared" si="6"/>
        <v/>
      </c>
      <c r="N47" s="28" t="str">
        <f t="shared" si="7"/>
        <v/>
      </c>
      <c r="O47" s="38"/>
      <c r="P47" s="28" t="str">
        <f t="shared" si="8"/>
        <v/>
      </c>
      <c r="Q47" s="40"/>
      <c r="R47" s="40"/>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36" t="str">
        <f t="shared" si="0"/>
        <v/>
      </c>
      <c r="F48" s="28" t="str">
        <f t="shared" si="1"/>
        <v/>
      </c>
      <c r="G48" s="28" t="e">
        <f>IF((COUNTA(T12:AC12)&gt;0),(ROUND((AVERAGE(T48:AD48)),0)),"")</f>
        <v>#DIV/0!</v>
      </c>
      <c r="H48" s="28" t="e">
        <f t="shared" si="2"/>
        <v>#DIV/0!</v>
      </c>
      <c r="I48" s="38"/>
      <c r="J48" s="28" t="str">
        <f t="shared" si="3"/>
        <v/>
      </c>
      <c r="K48" s="36" t="str">
        <f t="shared" si="4"/>
        <v/>
      </c>
      <c r="L48" s="28" t="str">
        <f t="shared" si="5"/>
        <v/>
      </c>
      <c r="M48" s="28" t="str">
        <f t="shared" si="6"/>
        <v/>
      </c>
      <c r="N48" s="28" t="str">
        <f t="shared" si="7"/>
        <v/>
      </c>
      <c r="O48" s="38"/>
      <c r="P48" s="28" t="str">
        <f t="shared" si="8"/>
        <v/>
      </c>
      <c r="Q48" s="40"/>
      <c r="R48" s="40"/>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36" t="str">
        <f t="shared" si="0"/>
        <v/>
      </c>
      <c r="F49" s="28" t="str">
        <f t="shared" si="1"/>
        <v/>
      </c>
      <c r="G49" s="28" t="e">
        <f>IF((COUNTA(T12:AC12)&gt;0),(ROUND((AVERAGE(T49:AD49)),0)),"")</f>
        <v>#DIV/0!</v>
      </c>
      <c r="H49" s="28" t="e">
        <f t="shared" si="2"/>
        <v>#DIV/0!</v>
      </c>
      <c r="I49" s="38"/>
      <c r="J49" s="28" t="str">
        <f t="shared" si="3"/>
        <v/>
      </c>
      <c r="K49" s="36" t="str">
        <f t="shared" si="4"/>
        <v/>
      </c>
      <c r="L49" s="28" t="str">
        <f t="shared" si="5"/>
        <v/>
      </c>
      <c r="M49" s="28" t="str">
        <f t="shared" si="6"/>
        <v/>
      </c>
      <c r="N49" s="28" t="str">
        <f t="shared" si="7"/>
        <v/>
      </c>
      <c r="O49" s="38"/>
      <c r="P49" s="28" t="str">
        <f t="shared" si="8"/>
        <v/>
      </c>
      <c r="Q49" s="40"/>
      <c r="R49" s="40"/>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36" t="str">
        <f t="shared" si="0"/>
        <v/>
      </c>
      <c r="F50" s="28" t="str">
        <f t="shared" si="1"/>
        <v/>
      </c>
      <c r="G50" s="28" t="e">
        <f>IF((COUNTA(T12:AC12)&gt;0),(ROUND((AVERAGE(T50:AD50)),0)),"")</f>
        <v>#DIV/0!</v>
      </c>
      <c r="H50" s="28" t="e">
        <f t="shared" si="2"/>
        <v>#DIV/0!</v>
      </c>
      <c r="I50" s="38"/>
      <c r="J50" s="28" t="str">
        <f t="shared" si="3"/>
        <v/>
      </c>
      <c r="K50" s="36" t="str">
        <f t="shared" si="4"/>
        <v/>
      </c>
      <c r="L50" s="28" t="str">
        <f t="shared" si="5"/>
        <v/>
      </c>
      <c r="M50" s="28" t="str">
        <f t="shared" si="6"/>
        <v/>
      </c>
      <c r="N50" s="28" t="str">
        <f t="shared" si="7"/>
        <v/>
      </c>
      <c r="O50" s="38"/>
      <c r="P50" s="28" t="str">
        <f t="shared" si="8"/>
        <v/>
      </c>
      <c r="Q50" s="40"/>
      <c r="R50" s="40"/>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37"/>
      <c r="F51" s="18"/>
      <c r="G51" s="18"/>
      <c r="H51" s="18"/>
      <c r="I51" s="37"/>
      <c r="J51" s="18"/>
      <c r="K51" s="37"/>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37"/>
      <c r="F52" s="18" t="s">
        <v>103</v>
      </c>
      <c r="G52" s="18"/>
      <c r="H52" s="18"/>
      <c r="I52" s="39"/>
      <c r="J52" s="30"/>
      <c r="K52" s="37" t="e">
        <f>IF(COUNTBLANK($G$11:$G$50)=40,"",MAX($G$11:$G$50))</f>
        <v>#DIV/0!</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37"/>
      <c r="F53" s="18" t="s">
        <v>106</v>
      </c>
      <c r="G53" s="18"/>
      <c r="H53" s="18"/>
      <c r="I53" s="39"/>
      <c r="J53" s="30"/>
      <c r="K53" s="37" t="e">
        <f>IF(COUNTBLANK($G$11:$G$50)=40,"",MIN($G$11:$G$50))</f>
        <v>#DIV/0!</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37"/>
      <c r="F54" s="18" t="s">
        <v>108</v>
      </c>
      <c r="G54" s="18"/>
      <c r="H54" s="18"/>
      <c r="I54" s="39"/>
      <c r="J54" s="30"/>
      <c r="K54" s="37" t="e">
        <f>IF(COUNTBLANK($G$11:$G$50)=40,"",AVERAGE($G$11:$G$50))</f>
        <v>#DIV/0!</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37"/>
      <c r="F55" s="18" t="s">
        <v>109</v>
      </c>
      <c r="G55" s="18"/>
      <c r="H55" s="18"/>
      <c r="I55" s="39"/>
      <c r="J55" s="30"/>
      <c r="K55" s="37"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37"/>
      <c r="F56" s="18"/>
      <c r="G56" s="18"/>
      <c r="H56" s="18"/>
      <c r="I56" s="37"/>
      <c r="J56" s="18"/>
      <c r="K56" s="37"/>
      <c r="L56" s="18"/>
      <c r="M56" s="18" t="s">
        <v>2</v>
      </c>
      <c r="N56" s="18"/>
      <c r="O56" s="37"/>
      <c r="P56" s="18"/>
      <c r="Q56" s="37" t="s">
        <v>111</v>
      </c>
      <c r="R56" s="37"/>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37"/>
      <c r="F57" s="18"/>
      <c r="G57" s="18"/>
      <c r="H57" s="18"/>
      <c r="I57" s="37"/>
      <c r="J57" s="18"/>
      <c r="K57" s="37"/>
      <c r="L57" s="18"/>
      <c r="M57" s="18" t="s">
        <v>113</v>
      </c>
      <c r="N57" s="18"/>
      <c r="O57" s="37"/>
      <c r="P57" s="18"/>
      <c r="Q57" s="37" t="s">
        <v>114</v>
      </c>
      <c r="R57" s="37"/>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37"/>
      <c r="F58" s="18"/>
      <c r="G58" s="18"/>
      <c r="H58" s="18"/>
      <c r="I58" s="37"/>
      <c r="J58" s="18"/>
      <c r="K58" s="37"/>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37"/>
      <c r="F59" s="18"/>
      <c r="G59" s="18"/>
      <c r="H59" s="18"/>
      <c r="I59" s="37"/>
      <c r="J59" s="18"/>
      <c r="K59" s="37"/>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37"/>
      <c r="F60" s="18"/>
      <c r="G60" s="18"/>
      <c r="H60" s="18"/>
      <c r="I60" s="37"/>
      <c r="J60" s="18"/>
      <c r="K60" s="37"/>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X-MIPA 1</vt:lpstr>
      <vt:lpstr>X-MIPA 2</vt:lpstr>
      <vt:lpstr>X-MIPA 3</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Windows7</cp:lastModifiedBy>
  <dcterms:created xsi:type="dcterms:W3CDTF">2015-09-01T09:01:01Z</dcterms:created>
  <dcterms:modified xsi:type="dcterms:W3CDTF">2018-06-04T21:55:03Z</dcterms:modified>
  <cp:category/>
</cp:coreProperties>
</file>