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810" windowWidth="19575" windowHeight="7080"/>
  </bookViews>
  <sheets>
    <sheet name="X-MIPA 6" sheetId="1" r:id="rId1"/>
    <sheet name="X-MIPA 7" sheetId="2" r:id="rId2"/>
  </sheets>
  <calcPr calcId="124519"/>
</workbook>
</file>

<file path=xl/calcChain.xml><?xml version="1.0" encoding="utf-8"?>
<calcChain xmlns="http://schemas.openxmlformats.org/spreadsheetml/2006/main">
  <c r="K55" i="2"/>
  <c r="P50"/>
  <c r="M50"/>
  <c r="N50" s="1"/>
  <c r="K50"/>
  <c r="L50" s="1"/>
  <c r="J50"/>
  <c r="G50"/>
  <c r="H50" s="1"/>
  <c r="E50"/>
  <c r="F50" s="1"/>
  <c r="P49"/>
  <c r="M49"/>
  <c r="N49" s="1"/>
  <c r="K49"/>
  <c r="L49" s="1"/>
  <c r="J49"/>
  <c r="G49"/>
  <c r="H49" s="1"/>
  <c r="E49"/>
  <c r="F49" s="1"/>
  <c r="P48"/>
  <c r="M48"/>
  <c r="N48" s="1"/>
  <c r="K48"/>
  <c r="L48" s="1"/>
  <c r="J48"/>
  <c r="G48"/>
  <c r="H48" s="1"/>
  <c r="E48"/>
  <c r="F48" s="1"/>
  <c r="P47"/>
  <c r="M47"/>
  <c r="N47" s="1"/>
  <c r="K47"/>
  <c r="L47" s="1"/>
  <c r="J47"/>
  <c r="G47"/>
  <c r="H47" s="1"/>
  <c r="E47"/>
  <c r="F47" s="1"/>
  <c r="P46"/>
  <c r="M46"/>
  <c r="N46" s="1"/>
  <c r="K46"/>
  <c r="L46" s="1"/>
  <c r="J46"/>
  <c r="G46"/>
  <c r="H46" s="1"/>
  <c r="E46"/>
  <c r="F46" s="1"/>
  <c r="P45"/>
  <c r="M45"/>
  <c r="N45" s="1"/>
  <c r="K45"/>
  <c r="L45" s="1"/>
  <c r="J45"/>
  <c r="G45"/>
  <c r="H45" s="1"/>
  <c r="E45"/>
  <c r="F45" s="1"/>
  <c r="P44"/>
  <c r="M44"/>
  <c r="N44" s="1"/>
  <c r="K44"/>
  <c r="L44" s="1"/>
  <c r="J44"/>
  <c r="G44"/>
  <c r="H44" s="1"/>
  <c r="E44"/>
  <c r="F44" s="1"/>
  <c r="P43"/>
  <c r="M43"/>
  <c r="N43" s="1"/>
  <c r="K43"/>
  <c r="L43" s="1"/>
  <c r="J43"/>
  <c r="G43"/>
  <c r="H43" s="1"/>
  <c r="E43"/>
  <c r="F43" s="1"/>
  <c r="P42"/>
  <c r="M42"/>
  <c r="N42" s="1"/>
  <c r="K42"/>
  <c r="L42" s="1"/>
  <c r="J42"/>
  <c r="G42"/>
  <c r="H42" s="1"/>
  <c r="E42"/>
  <c r="F42" s="1"/>
  <c r="P41"/>
  <c r="M41"/>
  <c r="N41" s="1"/>
  <c r="K41"/>
  <c r="L41" s="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M36"/>
  <c r="N36" s="1"/>
  <c r="K36"/>
  <c r="L36" s="1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M34"/>
  <c r="N34" s="1"/>
  <c r="K34"/>
  <c r="L34" s="1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M32"/>
  <c r="N32" s="1"/>
  <c r="K32"/>
  <c r="L32" s="1"/>
  <c r="J32"/>
  <c r="G32"/>
  <c r="H32" s="1"/>
  <c r="E32"/>
  <c r="F32" s="1"/>
  <c r="P31"/>
  <c r="M31"/>
  <c r="N31" s="1"/>
  <c r="K31"/>
  <c r="L31" s="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M27"/>
  <c r="N27" s="1"/>
  <c r="K27"/>
  <c r="L27" s="1"/>
  <c r="J27"/>
  <c r="G27"/>
  <c r="H27" s="1"/>
  <c r="E27"/>
  <c r="F27" s="1"/>
  <c r="P26"/>
  <c r="M26"/>
  <c r="N26" s="1"/>
  <c r="K26"/>
  <c r="L26" s="1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M22"/>
  <c r="N22" s="1"/>
  <c r="K22"/>
  <c r="L22" s="1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M17"/>
  <c r="N17" s="1"/>
  <c r="K17"/>
  <c r="L17" s="1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5" i="1"/>
  <c r="P50"/>
  <c r="N50"/>
  <c r="M50"/>
  <c r="L50"/>
  <c r="K50"/>
  <c r="J50"/>
  <c r="G50"/>
  <c r="H50" s="1"/>
  <c r="E50"/>
  <c r="F50" s="1"/>
  <c r="P49"/>
  <c r="N49"/>
  <c r="M49"/>
  <c r="L49"/>
  <c r="K49"/>
  <c r="J49"/>
  <c r="G49"/>
  <c r="H49" s="1"/>
  <c r="E49"/>
  <c r="F49" s="1"/>
  <c r="P48"/>
  <c r="N48"/>
  <c r="M48"/>
  <c r="L48"/>
  <c r="K48"/>
  <c r="J48"/>
  <c r="G48"/>
  <c r="H48" s="1"/>
  <c r="E48"/>
  <c r="F48" s="1"/>
  <c r="P47"/>
  <c r="N47"/>
  <c r="M47"/>
  <c r="L47"/>
  <c r="K47"/>
  <c r="J47"/>
  <c r="G47"/>
  <c r="H47" s="1"/>
  <c r="E47"/>
  <c r="F47" s="1"/>
  <c r="P46"/>
  <c r="N46"/>
  <c r="M46"/>
  <c r="L46"/>
  <c r="K46"/>
  <c r="J46"/>
  <c r="G46"/>
  <c r="H46" s="1"/>
  <c r="E46"/>
  <c r="F46" s="1"/>
  <c r="P45"/>
  <c r="N45"/>
  <c r="M45"/>
  <c r="L45"/>
  <c r="K45"/>
  <c r="J45"/>
  <c r="G45"/>
  <c r="H45" s="1"/>
  <c r="E45"/>
  <c r="F45" s="1"/>
  <c r="P44"/>
  <c r="N44"/>
  <c r="M44"/>
  <c r="L44"/>
  <c r="K44"/>
  <c r="J44"/>
  <c r="G44"/>
  <c r="H44" s="1"/>
  <c r="E44"/>
  <c r="F44" s="1"/>
  <c r="P43"/>
  <c r="N43"/>
  <c r="M43"/>
  <c r="L43"/>
  <c r="K43"/>
  <c r="J43"/>
  <c r="G43"/>
  <c r="H43" s="1"/>
  <c r="E43"/>
  <c r="F43" s="1"/>
  <c r="P42"/>
  <c r="N42"/>
  <c r="M42"/>
  <c r="L42"/>
  <c r="K42"/>
  <c r="J42"/>
  <c r="G42"/>
  <c r="H42" s="1"/>
  <c r="E42"/>
  <c r="F42" s="1"/>
  <c r="P41"/>
  <c r="N41"/>
  <c r="M41"/>
  <c r="L41"/>
  <c r="K41"/>
  <c r="J41"/>
  <c r="G41"/>
  <c r="H41" s="1"/>
  <c r="E41"/>
  <c r="F41" s="1"/>
  <c r="P40"/>
  <c r="M40"/>
  <c r="N40" s="1"/>
  <c r="K40"/>
  <c r="L40" s="1"/>
  <c r="J40"/>
  <c r="G40"/>
  <c r="H40" s="1"/>
  <c r="E40"/>
  <c r="F40" s="1"/>
  <c r="P39"/>
  <c r="M39"/>
  <c r="N39" s="1"/>
  <c r="K39"/>
  <c r="L39" s="1"/>
  <c r="J39"/>
  <c r="G39"/>
  <c r="H39" s="1"/>
  <c r="E39"/>
  <c r="F39" s="1"/>
  <c r="P38"/>
  <c r="M38"/>
  <c r="N38" s="1"/>
  <c r="K38"/>
  <c r="L38" s="1"/>
  <c r="J38"/>
  <c r="G38"/>
  <c r="H38" s="1"/>
  <c r="E38"/>
  <c r="F38" s="1"/>
  <c r="P37"/>
  <c r="M37"/>
  <c r="N37" s="1"/>
  <c r="K37"/>
  <c r="L37" s="1"/>
  <c r="J37"/>
  <c r="G37"/>
  <c r="H37" s="1"/>
  <c r="E37"/>
  <c r="F37" s="1"/>
  <c r="P36"/>
  <c r="N36"/>
  <c r="M36"/>
  <c r="L36"/>
  <c r="K36"/>
  <c r="J36"/>
  <c r="G36"/>
  <c r="H36" s="1"/>
  <c r="E36"/>
  <c r="F36" s="1"/>
  <c r="P35"/>
  <c r="M35"/>
  <c r="N35" s="1"/>
  <c r="K35"/>
  <c r="L35" s="1"/>
  <c r="J35"/>
  <c r="G35"/>
  <c r="H35" s="1"/>
  <c r="E35"/>
  <c r="F35" s="1"/>
  <c r="P34"/>
  <c r="N34"/>
  <c r="M34"/>
  <c r="L34"/>
  <c r="K34"/>
  <c r="J34"/>
  <c r="G34"/>
  <c r="H34" s="1"/>
  <c r="E34"/>
  <c r="F34" s="1"/>
  <c r="P33"/>
  <c r="M33"/>
  <c r="N33" s="1"/>
  <c r="K33"/>
  <c r="L33" s="1"/>
  <c r="J33"/>
  <c r="G33"/>
  <c r="H33" s="1"/>
  <c r="E33"/>
  <c r="F33" s="1"/>
  <c r="P32"/>
  <c r="N32"/>
  <c r="M32"/>
  <c r="L32"/>
  <c r="K32"/>
  <c r="J32"/>
  <c r="G32"/>
  <c r="H32" s="1"/>
  <c r="E32"/>
  <c r="F32" s="1"/>
  <c r="P31"/>
  <c r="N31"/>
  <c r="M31"/>
  <c r="L31"/>
  <c r="K31"/>
  <c r="J31"/>
  <c r="G31"/>
  <c r="H31" s="1"/>
  <c r="E31"/>
  <c r="F31" s="1"/>
  <c r="P30"/>
  <c r="M30"/>
  <c r="N30" s="1"/>
  <c r="K30"/>
  <c r="L30" s="1"/>
  <c r="J30"/>
  <c r="G30"/>
  <c r="H30" s="1"/>
  <c r="E30"/>
  <c r="F30" s="1"/>
  <c r="P29"/>
  <c r="M29"/>
  <c r="N29" s="1"/>
  <c r="K29"/>
  <c r="L29" s="1"/>
  <c r="J29"/>
  <c r="G29"/>
  <c r="H29" s="1"/>
  <c r="E29"/>
  <c r="F29" s="1"/>
  <c r="P28"/>
  <c r="M28"/>
  <c r="N28" s="1"/>
  <c r="K28"/>
  <c r="L28" s="1"/>
  <c r="J28"/>
  <c r="G28"/>
  <c r="H28" s="1"/>
  <c r="E28"/>
  <c r="F28" s="1"/>
  <c r="P27"/>
  <c r="N27"/>
  <c r="M27"/>
  <c r="L27"/>
  <c r="K27"/>
  <c r="J27"/>
  <c r="G27"/>
  <c r="H27" s="1"/>
  <c r="E27"/>
  <c r="F27" s="1"/>
  <c r="P26"/>
  <c r="N26"/>
  <c r="M26"/>
  <c r="L26"/>
  <c r="K26"/>
  <c r="J26"/>
  <c r="G26"/>
  <c r="H26" s="1"/>
  <c r="E26"/>
  <c r="F26" s="1"/>
  <c r="P25"/>
  <c r="M25"/>
  <c r="N25" s="1"/>
  <c r="K25"/>
  <c r="L25" s="1"/>
  <c r="J25"/>
  <c r="G25"/>
  <c r="H25" s="1"/>
  <c r="E25"/>
  <c r="F25" s="1"/>
  <c r="P24"/>
  <c r="M24"/>
  <c r="N24" s="1"/>
  <c r="K24"/>
  <c r="L24" s="1"/>
  <c r="J24"/>
  <c r="G24"/>
  <c r="H24" s="1"/>
  <c r="E24"/>
  <c r="F24" s="1"/>
  <c r="P23"/>
  <c r="M23"/>
  <c r="N23" s="1"/>
  <c r="K23"/>
  <c r="L23" s="1"/>
  <c r="J23"/>
  <c r="G23"/>
  <c r="H23" s="1"/>
  <c r="E23"/>
  <c r="F23" s="1"/>
  <c r="P22"/>
  <c r="N22"/>
  <c r="M22"/>
  <c r="L22"/>
  <c r="K22"/>
  <c r="J22"/>
  <c r="G22"/>
  <c r="H22" s="1"/>
  <c r="E22"/>
  <c r="F22" s="1"/>
  <c r="P21"/>
  <c r="M21"/>
  <c r="N21" s="1"/>
  <c r="K21"/>
  <c r="L21" s="1"/>
  <c r="J21"/>
  <c r="G21"/>
  <c r="H21" s="1"/>
  <c r="E21"/>
  <c r="F21" s="1"/>
  <c r="P20"/>
  <c r="M20"/>
  <c r="N20" s="1"/>
  <c r="K20"/>
  <c r="L20" s="1"/>
  <c r="J20"/>
  <c r="G20"/>
  <c r="H20" s="1"/>
  <c r="E20"/>
  <c r="F20" s="1"/>
  <c r="P19"/>
  <c r="M19"/>
  <c r="N19" s="1"/>
  <c r="K19"/>
  <c r="L19" s="1"/>
  <c r="J19"/>
  <c r="G19"/>
  <c r="H19" s="1"/>
  <c r="E19"/>
  <c r="F19" s="1"/>
  <c r="P18"/>
  <c r="M18"/>
  <c r="N18" s="1"/>
  <c r="K18"/>
  <c r="L18" s="1"/>
  <c r="J18"/>
  <c r="G18"/>
  <c r="H18" s="1"/>
  <c r="E18"/>
  <c r="F18" s="1"/>
  <c r="P17"/>
  <c r="N17"/>
  <c r="M17"/>
  <c r="L17"/>
  <c r="K17"/>
  <c r="J17"/>
  <c r="G17"/>
  <c r="H17" s="1"/>
  <c r="E17"/>
  <c r="F17" s="1"/>
  <c r="P16"/>
  <c r="M16"/>
  <c r="N16" s="1"/>
  <c r="K16"/>
  <c r="L16" s="1"/>
  <c r="J16"/>
  <c r="G16"/>
  <c r="H16" s="1"/>
  <c r="E16"/>
  <c r="F16" s="1"/>
  <c r="P15"/>
  <c r="M15"/>
  <c r="N15" s="1"/>
  <c r="K15"/>
  <c r="L15" s="1"/>
  <c r="J15"/>
  <c r="G15"/>
  <c r="H15" s="1"/>
  <c r="E15"/>
  <c r="F15" s="1"/>
  <c r="P14"/>
  <c r="M14"/>
  <c r="N14" s="1"/>
  <c r="K14"/>
  <c r="L14" s="1"/>
  <c r="J14"/>
  <c r="G14"/>
  <c r="H14" s="1"/>
  <c r="E14"/>
  <c r="F14" s="1"/>
  <c r="P13"/>
  <c r="M13"/>
  <c r="N13" s="1"/>
  <c r="K13"/>
  <c r="L13" s="1"/>
  <c r="J13"/>
  <c r="G13"/>
  <c r="H13" s="1"/>
  <c r="E13"/>
  <c r="F13" s="1"/>
  <c r="P12"/>
  <c r="M12"/>
  <c r="N12" s="1"/>
  <c r="K12"/>
  <c r="L12" s="1"/>
  <c r="J12"/>
  <c r="G12"/>
  <c r="H12" s="1"/>
  <c r="E12"/>
  <c r="F12" s="1"/>
  <c r="P11"/>
  <c r="M11"/>
  <c r="N11" s="1"/>
  <c r="K11"/>
  <c r="L11" s="1"/>
  <c r="J11"/>
  <c r="G11"/>
  <c r="E11"/>
  <c r="F11" s="1"/>
  <c r="K54" l="1"/>
  <c r="K54" i="2"/>
  <c r="H11" i="1"/>
  <c r="K53"/>
  <c r="H11" i="2"/>
  <c r="K53"/>
  <c r="K52" i="1"/>
  <c r="K52" i="2"/>
</calcChain>
</file>

<file path=xl/sharedStrings.xml><?xml version="1.0" encoding="utf-8"?>
<sst xmlns="http://schemas.openxmlformats.org/spreadsheetml/2006/main" count="299" uniqueCount="157">
  <si>
    <t>DAFTAR NILAI SISWA SMAN 9 SEMARANG SEMESTER GENAP TAHUN PELAJARAN 2017/2018</t>
  </si>
  <si>
    <t>Guru :</t>
  </si>
  <si>
    <t>Priyo Hutomo S.Pd., M.Pd.</t>
  </si>
  <si>
    <t>Kelas X-MIPA 6</t>
  </si>
  <si>
    <t>Mapel :</t>
  </si>
  <si>
    <t>Pendidikan Jasmani, Olahraga dan Kesehatan [ Kelompok B (Wajib) ]</t>
  </si>
  <si>
    <t>didownload 02/06/2018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</si>
  <si>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</si>
  <si>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</si>
  <si>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</si>
  <si>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</si>
  <si>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</si>
  <si>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</si>
  <si>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</si>
  <si>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</si>
  <si>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</si>
  <si>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</si>
  <si>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</si>
  <si>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</si>
  <si>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</si>
  <si>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</si>
  <si>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</si>
  <si>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</si>
  <si>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</si>
  <si>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</si>
  <si>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</si>
  <si>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</si>
  <si>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</si>
  <si>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</si>
  <si>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</si>
  <si>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</si>
  <si>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</si>
  <si>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</si>
  <si>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</si>
  <si>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</si>
  <si>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</si>
  <si>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</si>
  <si>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</si>
  <si>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</si>
  <si>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</si>
  <si>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</si>
  <si>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</si>
  <si>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</si>
  <si>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</si>
  <si>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</si>
  <si>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</si>
  <si>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</si>
  <si>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</si>
  <si>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</si>
  <si>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</si>
  <si>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</si>
  <si>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</si>
  <si>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</si>
  <si>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</si>
  <si>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</si>
  <si>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AFNAN MUHAMMAD DZUHRI</t>
  </si>
  <si>
    <t>Predikat &amp; Deskripsi Pengetahuan</t>
  </si>
  <si>
    <t>ACUAN MENGISI DESKRIPSI</t>
  </si>
  <si>
    <t>ANANGGADIPA ANDARU ADI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</si>
  <si>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</si>
  <si>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</si>
  <si>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</si>
  <si>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</si>
  <si>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</si>
  <si>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</si>
  <si>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</si>
  <si>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</si>
  <si>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ARDHIANSYAH WIRA YUDHA</t>
  </si>
  <si>
    <t>ARDIO RAHARDIAN PUTRA GANY</t>
  </si>
  <si>
    <t>AURA DEWANGGA BUANA PUTRA</t>
  </si>
  <si>
    <t>BAYU NUGRAHA</t>
  </si>
  <si>
    <t>BUNGA ALAMMANDA SYAH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</si>
  <si>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</si>
  <si>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</si>
  <si>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</si>
  <si>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</si>
  <si>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</si>
  <si>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</si>
  <si>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</si>
  <si>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</si>
  <si>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Predikat &amp; Deskripsi Keterampilan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</si>
  <si>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</si>
  <si>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</si>
  <si>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</si>
  <si>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</si>
  <si>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</si>
  <si>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</si>
  <si>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</si>
  <si>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</si>
  <si>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</si>
  <si>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</si>
  <si>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</si>
  <si>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</si>
  <si>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</si>
  <si>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</si>
  <si>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</si>
  <si>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</si>
  <si>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</si>
  <si>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</si>
  <si>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FARHAN BADRU TAMAM</t>
  </si>
  <si>
    <t>APRILIA DYAH SEKAR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</si>
  <si>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</si>
  <si>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</si>
  <si>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</si>
  <si>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</si>
  <si>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</si>
  <si>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</si>
  <si>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</si>
  <si>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</si>
  <si>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</si>
  <si>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</si>
  <si>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</si>
  <si>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19880209</t>
  </si>
  <si>
    <t>Nip</t>
  </si>
  <si>
    <t>Kelas X-MIPA 7</t>
  </si>
  <si>
    <t>ACHMAD ROBIYANSYAH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</si>
  <si>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</si>
  <si>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</si>
  <si>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</si>
  <si>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</si>
  <si>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</si>
  <si>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</si>
  <si>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</si>
  <si>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</si>
  <si>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</si>
  <si>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</si>
  <si>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</si>
  <si>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</si>
  <si>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</si>
  <si>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</si>
  <si>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JESSICA ADELIA</t>
  </si>
  <si>
    <t>KEVIN NEVARA FAHLEVY</t>
  </si>
  <si>
    <t>MARIA ANGELINA SILVIANI</t>
  </si>
  <si>
    <t>MAULIDA EVI LINDAWATI PUTRI</t>
  </si>
  <si>
    <t>MISTAKHUL ISKAR</t>
  </si>
  <si>
    <t>MELINDA AELSA CARMELIYANA</t>
  </si>
  <si>
    <t>MOHAMMAD REIHAN RAHMAN</t>
  </si>
  <si>
    <t>MUHAMMAD BANYU GUSTI NUGROHO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</si>
  <si>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</si>
  <si>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</si>
  <si>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</si>
  <si>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</si>
  <si>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</si>
  <si>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</si>
  <si>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</si>
  <si>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</si>
  <si>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</si>
  <si>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YOLANDA OVYANI</t>
  </si>
  <si>
    <t>ZELA OLDINA PUTRI ARIANI</t>
  </si>
  <si>
    <t>Memiliki kemampuan dalam memahami dan menganalisis teknik gerak dasar permainan bola besar, bola kecil, atletik, kebugaran jasmani, senam, renang, dan pergaulan sehat</t>
  </si>
  <si>
    <t>Memiliki keterampilan mempraktekkan teknik gerak dasar permainan bola besar, bola kecil, atletik, kebugaran jasmani, senam, dan renang</t>
  </si>
  <si>
    <t>Memiliki kemampuan dalam memahami dan menganalisis teknik gerak dasar permainan bola besar, bola kecil, kebugaran jasmani, senam, renang, dan pergaulan sehat namun atletik perlu ditingkatkan</t>
  </si>
  <si>
    <t>Memiliki keterampilan mempraktekkan teknik gerak dasar permainan bola besar, bola kecil,  kebugaran jasmani, senam, dan renang namun atletik perlu ditingkatkan</t>
  </si>
  <si>
    <t>Memiliki kemampuan dalam memahami dan menganalisis teknik gerak dasar permainan bola besar, bola kecil, senam, renang, dan pergaulan sehat namun atletik dan kebugaran jasmani perlu ditingkatkan</t>
  </si>
  <si>
    <t>Memiliki keterampilan mempraktekkan teknik gerak dasar permainan bola besar, bola kecil, senam, dan renang namun atletik dan kebugaran jasmani perlu ditingkatkan</t>
  </si>
  <si>
    <t>Memiliki kemampuan dalam memahami dan menganalisis teknik gerak dasar permainan bola besar, bola kecil, renang, dan pergaulan sehat namun atletik, kebugaran jasmani, dan senam perlu ditingkatkan</t>
  </si>
  <si>
    <t>Memiliki keterampilan mempraktekkan teknik gerak dasar permainan bola besar, bola kecil, dan renang namun atletik, kebugaran jasmani, dan senam perlu ditingkatkan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</si>
</sst>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2" xfId="0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10" xfId="0" applyBorder="1" applyProtection="1">
      <protection locked="0"/>
    </xf>
    <xf numFmtId="0" fontId="0" fillId="2" borderId="10" xfId="0" applyFill="1" applyBorder="1" applyProtection="1">
      <protection locked="0"/>
    </xf>
    <xf numFmtId="0" fontId="0" fillId="16" borderId="10" xfId="0" applyFill="1" applyBorder="1" applyProtection="1">
      <protection locked="0"/>
    </xf>
    <xf numFmtId="0" fontId="0" fillId="0" borderId="11" xfId="0" applyBorder="1" applyProtection="1"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13" fillId="2" borderId="2" xfId="0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zoomScale="80" zoomScaleNormal="80" workbookViewId="0">
      <pane xSplit="3" ySplit="10" topLeftCell="D11" activePane="bottomRight" state="frozen"/>
      <selection pane="topRight"/>
      <selection pane="bottomLeft"/>
      <selection pane="bottomRight" activeCell="O12" sqref="O12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515</v>
      </c>
      <c r="B1" s="20"/>
      <c r="C1" s="60" t="s">
        <v>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515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143</v>
      </c>
      <c r="C7" s="18"/>
      <c r="D7" s="18"/>
      <c r="E7" s="61" t="s">
        <v>13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8" t="s">
        <v>14</v>
      </c>
      <c r="B8" s="59" t="s">
        <v>15</v>
      </c>
      <c r="C8" s="58" t="s">
        <v>16</v>
      </c>
      <c r="D8" s="18"/>
      <c r="E8" s="69" t="s">
        <v>17</v>
      </c>
      <c r="F8" s="70"/>
      <c r="G8" s="70"/>
      <c r="H8" s="70"/>
      <c r="I8" s="70"/>
      <c r="J8" s="71"/>
      <c r="K8" s="66" t="s">
        <v>18</v>
      </c>
      <c r="L8" s="67"/>
      <c r="M8" s="67"/>
      <c r="N8" s="67"/>
      <c r="O8" s="67"/>
      <c r="P8" s="68"/>
      <c r="Q8" s="48" t="s">
        <v>19</v>
      </c>
      <c r="R8" s="48"/>
      <c r="S8" s="18"/>
      <c r="T8" s="47" t="s">
        <v>20</v>
      </c>
      <c r="U8" s="47"/>
      <c r="V8" s="47"/>
      <c r="W8" s="47"/>
      <c r="X8" s="47"/>
      <c r="Y8" s="47"/>
      <c r="Z8" s="47"/>
      <c r="AA8" s="47"/>
      <c r="AB8" s="47"/>
      <c r="AC8" s="47"/>
      <c r="AD8" s="47"/>
      <c r="AE8" s="34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4"/>
      <c r="AQ8" s="54" t="s">
        <v>19</v>
      </c>
      <c r="AR8" s="54"/>
      <c r="AS8" s="54"/>
      <c r="AT8" s="54"/>
      <c r="AU8" s="54"/>
      <c r="AV8" s="54"/>
      <c r="AW8" s="54"/>
      <c r="AX8" s="54"/>
      <c r="AY8" s="54"/>
      <c r="AZ8" s="54"/>
      <c r="BA8" s="5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8"/>
      <c r="B9" s="59"/>
      <c r="C9" s="58"/>
      <c r="D9" s="18"/>
      <c r="E9" s="47" t="s">
        <v>23</v>
      </c>
      <c r="F9" s="47"/>
      <c r="G9" s="72" t="s">
        <v>24</v>
      </c>
      <c r="H9" s="73"/>
      <c r="I9" s="73"/>
      <c r="J9" s="74"/>
      <c r="K9" s="62" t="s">
        <v>23</v>
      </c>
      <c r="L9" s="63"/>
      <c r="M9" s="75" t="s">
        <v>24</v>
      </c>
      <c r="N9" s="76"/>
      <c r="O9" s="76"/>
      <c r="P9" s="77"/>
      <c r="Q9" s="64" t="s">
        <v>23</v>
      </c>
      <c r="R9" s="64" t="s">
        <v>24</v>
      </c>
      <c r="S9" s="18"/>
      <c r="T9" s="49" t="s">
        <v>25</v>
      </c>
      <c r="U9" s="49" t="s">
        <v>26</v>
      </c>
      <c r="V9" s="49" t="s">
        <v>27</v>
      </c>
      <c r="W9" s="49" t="s">
        <v>28</v>
      </c>
      <c r="X9" s="49" t="s">
        <v>29</v>
      </c>
      <c r="Y9" s="49" t="s">
        <v>30</v>
      </c>
      <c r="Z9" s="49" t="s">
        <v>31</v>
      </c>
      <c r="AA9" s="49" t="s">
        <v>32</v>
      </c>
      <c r="AB9" s="49" t="s">
        <v>33</v>
      </c>
      <c r="AC9" s="49" t="s">
        <v>34</v>
      </c>
      <c r="AD9" s="46" t="s">
        <v>35</v>
      </c>
      <c r="AE9" s="34"/>
      <c r="AF9" s="56" t="s">
        <v>36</v>
      </c>
      <c r="AG9" s="56" t="s">
        <v>37</v>
      </c>
      <c r="AH9" s="56" t="s">
        <v>38</v>
      </c>
      <c r="AI9" s="56" t="s">
        <v>39</v>
      </c>
      <c r="AJ9" s="56" t="s">
        <v>40</v>
      </c>
      <c r="AK9" s="56" t="s">
        <v>41</v>
      </c>
      <c r="AL9" s="56" t="s">
        <v>42</v>
      </c>
      <c r="AM9" s="56" t="s">
        <v>43</v>
      </c>
      <c r="AN9" s="56" t="s">
        <v>44</v>
      </c>
      <c r="AO9" s="56" t="s">
        <v>45</v>
      </c>
      <c r="AP9" s="34"/>
      <c r="AQ9" s="53" t="s">
        <v>46</v>
      </c>
      <c r="AR9" s="53"/>
      <c r="AS9" s="53" t="s">
        <v>47</v>
      </c>
      <c r="AT9" s="53"/>
      <c r="AU9" s="53" t="s">
        <v>48</v>
      </c>
      <c r="AV9" s="53"/>
      <c r="AW9" s="53"/>
      <c r="AX9" s="53" t="s">
        <v>49</v>
      </c>
      <c r="AY9" s="53"/>
      <c r="AZ9" s="53"/>
      <c r="BA9" s="5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8"/>
      <c r="B10" s="59"/>
      <c r="C10" s="5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5"/>
      <c r="R10" s="65"/>
      <c r="S10" s="18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46"/>
      <c r="AE10" s="34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66200</v>
      </c>
      <c r="C11" s="19" t="s">
        <v>55</v>
      </c>
      <c r="D11" s="18"/>
      <c r="E11" s="36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>IF((COUNTA(T11:AC11)&gt;0),(ROUND((AVERAGE(T11:AD11)),0)),"")</f>
        <v>83</v>
      </c>
      <c r="H11" s="28" t="str">
        <f t="shared" ref="H11:H50" si="2">IF(AND(ISNUMBER(G11),G11&gt;=1),IF(G11&lt;=$FD$13,$FE$13,IF(G11&lt;=$FD$14,$FE$14,IF(G11&lt;=$FD$15,$FE$15,IF(G11&lt;=$FD$16,$FE$16,)))), "")</f>
        <v>B</v>
      </c>
      <c r="I11" s="38">
        <v>2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kebugaran jasmani, senam, renang, dan pergaulan sehat namun atletik perlu ditingkatkan</v>
      </c>
      <c r="K11" s="36">
        <f t="shared" ref="K11:K50" si="4">IF((COUNTA(AF11:AO11)&gt;0),AVERAGE(AF11:AO11),"")</f>
        <v>83.142857142857139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83.142857142857139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 kebugaran jasmani, senam, dan renang namun atletik perlu ditingkatkan</v>
      </c>
      <c r="Q11" s="40"/>
      <c r="R11" s="40"/>
      <c r="S11" s="18"/>
      <c r="T11" s="44">
        <v>85</v>
      </c>
      <c r="U11" s="45">
        <v>85</v>
      </c>
      <c r="V11" s="43">
        <v>82</v>
      </c>
      <c r="W11" s="43">
        <v>85</v>
      </c>
      <c r="X11" s="42">
        <v>80</v>
      </c>
      <c r="Y11" s="42">
        <v>80</v>
      </c>
      <c r="Z11" s="1"/>
      <c r="AA11" s="1"/>
      <c r="AB11" s="1"/>
      <c r="AC11" s="1"/>
      <c r="AD11" s="1"/>
      <c r="AE11" s="18"/>
      <c r="AF11" s="42">
        <v>80</v>
      </c>
      <c r="AG11" s="42">
        <v>81</v>
      </c>
      <c r="AH11" s="43">
        <v>85</v>
      </c>
      <c r="AI11" s="43">
        <v>84</v>
      </c>
      <c r="AJ11" s="43">
        <v>86</v>
      </c>
      <c r="AK11" s="43">
        <v>85</v>
      </c>
      <c r="AL11" s="42">
        <v>81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0" t="s">
        <v>56</v>
      </c>
      <c r="FD11" s="80"/>
      <c r="FE11" s="80"/>
      <c r="FG11" s="78" t="s">
        <v>57</v>
      </c>
      <c r="FH11" s="78"/>
      <c r="FI11" s="78"/>
    </row>
    <row r="12" spans="1:167">
      <c r="A12" s="19">
        <v>2</v>
      </c>
      <c r="B12" s="19">
        <v>66216</v>
      </c>
      <c r="C12" s="19" t="s">
        <v>58</v>
      </c>
      <c r="D12" s="18"/>
      <c r="E12" s="36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8">
        <v>1</v>
      </c>
      <c r="J12" s="28" t="str">
        <f t="shared" si="3"/>
        <v>Memiliki kemampuan dalam memahami dan menganalisis teknik gerak dasar permainan bola besar, bola kecil, atletik, kebugaran jasmani, senam, renang, dan pergaulan sehat</v>
      </c>
      <c r="K12" s="36">
        <f t="shared" si="4"/>
        <v>87.857142857142861</v>
      </c>
      <c r="L12" s="28" t="str">
        <f t="shared" si="5"/>
        <v>A</v>
      </c>
      <c r="M12" s="28">
        <f t="shared" si="6"/>
        <v>87.857142857142861</v>
      </c>
      <c r="N12" s="28" t="str">
        <f t="shared" si="7"/>
        <v>A</v>
      </c>
      <c r="O12" s="38">
        <v>1</v>
      </c>
      <c r="P12" s="28" t="str">
        <f t="shared" si="8"/>
        <v>Memiliki keterampilan mempraktekkan teknik gerak dasar permainan bola besar, bola kecil, atletik, kebugaran jasmani, senam, dan renang</v>
      </c>
      <c r="Q12" s="40"/>
      <c r="R12" s="40"/>
      <c r="S12" s="18"/>
      <c r="T12" s="42">
        <v>90</v>
      </c>
      <c r="U12" s="45">
        <v>83</v>
      </c>
      <c r="V12" s="43">
        <v>90</v>
      </c>
      <c r="W12" s="43">
        <v>85</v>
      </c>
      <c r="X12" s="42">
        <v>85</v>
      </c>
      <c r="Y12" s="42">
        <v>85</v>
      </c>
      <c r="Z12" s="1"/>
      <c r="AA12" s="1"/>
      <c r="AB12" s="1"/>
      <c r="AC12" s="1"/>
      <c r="AD12" s="1"/>
      <c r="AE12" s="18"/>
      <c r="AF12" s="42">
        <v>85</v>
      </c>
      <c r="AG12" s="42">
        <v>88</v>
      </c>
      <c r="AH12" s="43">
        <v>88</v>
      </c>
      <c r="AI12" s="43">
        <v>90</v>
      </c>
      <c r="AJ12" s="43">
        <v>88</v>
      </c>
      <c r="AK12" s="43">
        <v>88</v>
      </c>
      <c r="AL12" s="42">
        <v>88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66248</v>
      </c>
      <c r="C13" s="19" t="s">
        <v>67</v>
      </c>
      <c r="D13" s="18"/>
      <c r="E13" s="36">
        <f t="shared" si="0"/>
        <v>86</v>
      </c>
      <c r="F13" s="28" t="str">
        <f t="shared" si="1"/>
        <v>A</v>
      </c>
      <c r="G13" s="28">
        <f>IF((COUNTA(T12:AC12)&gt;0),(ROUND((AVERAGE(T13:AD13)),0)),"")</f>
        <v>86</v>
      </c>
      <c r="H13" s="28" t="str">
        <f t="shared" si="2"/>
        <v>A</v>
      </c>
      <c r="I13" s="38">
        <v>1</v>
      </c>
      <c r="J13" s="28" t="str">
        <f t="shared" si="3"/>
        <v>Memiliki kemampuan dalam memahami dan menganalisis teknik gerak dasar permainan bola besar, bola kecil, atletik, kebugaran jasmani, senam, renang, dan pergaulan sehat</v>
      </c>
      <c r="K13" s="36">
        <f t="shared" si="4"/>
        <v>86.857142857142861</v>
      </c>
      <c r="L13" s="28" t="str">
        <f t="shared" si="5"/>
        <v>A</v>
      </c>
      <c r="M13" s="28">
        <f t="shared" si="6"/>
        <v>86.857142857142861</v>
      </c>
      <c r="N13" s="28" t="str">
        <f t="shared" si="7"/>
        <v>A</v>
      </c>
      <c r="O13" s="38">
        <v>1</v>
      </c>
      <c r="P13" s="28" t="str">
        <f t="shared" si="8"/>
        <v>Memiliki keterampilan mempraktekkan teknik gerak dasar permainan bola besar, bola kecil, atletik, kebugaran jasmani, senam, dan renang</v>
      </c>
      <c r="Q13" s="40"/>
      <c r="R13" s="40"/>
      <c r="S13" s="18"/>
      <c r="T13" s="42">
        <v>74</v>
      </c>
      <c r="U13" s="45">
        <v>92</v>
      </c>
      <c r="V13" s="43">
        <v>92</v>
      </c>
      <c r="W13" s="43">
        <v>85</v>
      </c>
      <c r="X13" s="42">
        <v>85</v>
      </c>
      <c r="Y13" s="42">
        <v>88</v>
      </c>
      <c r="Z13" s="1"/>
      <c r="AA13" s="1"/>
      <c r="AB13" s="1"/>
      <c r="AC13" s="1"/>
      <c r="AD13" s="1"/>
      <c r="AE13" s="18"/>
      <c r="AF13" s="42">
        <v>87</v>
      </c>
      <c r="AG13" s="42">
        <v>90</v>
      </c>
      <c r="AH13" s="43">
        <v>87</v>
      </c>
      <c r="AI13" s="43">
        <v>85</v>
      </c>
      <c r="AJ13" s="43">
        <v>86</v>
      </c>
      <c r="AK13" s="43">
        <v>86</v>
      </c>
      <c r="AL13" s="42">
        <v>87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9">
        <v>1</v>
      </c>
      <c r="FH13" s="83" t="s">
        <v>149</v>
      </c>
      <c r="FI13" s="83" t="s">
        <v>150</v>
      </c>
      <c r="FJ13" s="82">
        <v>20161</v>
      </c>
      <c r="FK13" s="82">
        <v>20171</v>
      </c>
    </row>
    <row r="14" spans="1:167">
      <c r="A14" s="19">
        <v>4</v>
      </c>
      <c r="B14" s="19">
        <v>66264</v>
      </c>
      <c r="C14" s="19" t="s">
        <v>68</v>
      </c>
      <c r="D14" s="18"/>
      <c r="E14" s="36">
        <f t="shared" si="0"/>
        <v>84</v>
      </c>
      <c r="F14" s="28" t="str">
        <f t="shared" si="1"/>
        <v>B</v>
      </c>
      <c r="G14" s="28">
        <f>IF((COUNTA(T12:AC12)&gt;0),(ROUND((AVERAGE(T14:AD14)),0)),"")</f>
        <v>84</v>
      </c>
      <c r="H14" s="28" t="str">
        <f t="shared" si="2"/>
        <v>B</v>
      </c>
      <c r="I14" s="38">
        <v>2</v>
      </c>
      <c r="J14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4" s="36">
        <f t="shared" si="4"/>
        <v>81.571428571428569</v>
      </c>
      <c r="L14" s="28" t="str">
        <f t="shared" si="5"/>
        <v>B</v>
      </c>
      <c r="M14" s="28">
        <f t="shared" si="6"/>
        <v>81.571428571428569</v>
      </c>
      <c r="N14" s="28" t="str">
        <f t="shared" si="7"/>
        <v>B</v>
      </c>
      <c r="O14" s="38">
        <v>2</v>
      </c>
      <c r="P14" s="28" t="str">
        <f t="shared" si="8"/>
        <v>Memiliki keterampilan mempraktekkan teknik gerak dasar permainan bola besar, bola kecil,  kebugaran jasmani, senam, dan renang namun atletik perlu ditingkatkan</v>
      </c>
      <c r="Q14" s="40"/>
      <c r="R14" s="40"/>
      <c r="S14" s="18"/>
      <c r="T14" s="42">
        <v>88</v>
      </c>
      <c r="U14" s="45">
        <v>88</v>
      </c>
      <c r="V14" s="43">
        <v>85</v>
      </c>
      <c r="W14" s="43">
        <v>96</v>
      </c>
      <c r="X14" s="42">
        <v>72</v>
      </c>
      <c r="Y14" s="42">
        <v>77</v>
      </c>
      <c r="Z14" s="1"/>
      <c r="AA14" s="1"/>
      <c r="AB14" s="1"/>
      <c r="AC14" s="1"/>
      <c r="AD14" s="1"/>
      <c r="AE14" s="18"/>
      <c r="AF14" s="42">
        <v>79</v>
      </c>
      <c r="AG14" s="42">
        <v>79</v>
      </c>
      <c r="AH14" s="43">
        <v>85</v>
      </c>
      <c r="AI14" s="43">
        <v>80</v>
      </c>
      <c r="AJ14" s="43">
        <v>83</v>
      </c>
      <c r="AK14" s="43">
        <v>80</v>
      </c>
      <c r="AL14" s="42">
        <v>85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9"/>
      <c r="FH14" s="81"/>
      <c r="FI14" s="81"/>
      <c r="FJ14" s="82"/>
      <c r="FK14" s="82"/>
    </row>
    <row r="15" spans="1:167">
      <c r="A15" s="19">
        <v>5</v>
      </c>
      <c r="B15" s="19">
        <v>66280</v>
      </c>
      <c r="C15" s="19" t="s">
        <v>69</v>
      </c>
      <c r="D15" s="18"/>
      <c r="E15" s="36">
        <f t="shared" si="0"/>
        <v>83</v>
      </c>
      <c r="F15" s="28" t="str">
        <f t="shared" si="1"/>
        <v>B</v>
      </c>
      <c r="G15" s="28">
        <f>IF((COUNTA(T12:AC12)&gt;0),(ROUND((AVERAGE(T15:AD15)),0)),"")</f>
        <v>83</v>
      </c>
      <c r="H15" s="28" t="str">
        <f t="shared" si="2"/>
        <v>B</v>
      </c>
      <c r="I15" s="38">
        <v>2</v>
      </c>
      <c r="J15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5" s="36">
        <f t="shared" si="4"/>
        <v>82.571428571428569</v>
      </c>
      <c r="L15" s="28" t="str">
        <f t="shared" si="5"/>
        <v>B</v>
      </c>
      <c r="M15" s="28">
        <f t="shared" si="6"/>
        <v>82.571428571428569</v>
      </c>
      <c r="N15" s="28" t="str">
        <f t="shared" si="7"/>
        <v>B</v>
      </c>
      <c r="O15" s="38">
        <v>2</v>
      </c>
      <c r="P15" s="28" t="str">
        <f t="shared" si="8"/>
        <v>Memiliki keterampilan mempraktekkan teknik gerak dasar permainan bola besar, bola kecil,  kebugaran jasmani, senam, dan renang namun atletik perlu ditingkatkan</v>
      </c>
      <c r="Q15" s="40"/>
      <c r="R15" s="40"/>
      <c r="S15" s="18"/>
      <c r="T15" s="42">
        <v>80</v>
      </c>
      <c r="U15" s="45">
        <v>85</v>
      </c>
      <c r="V15" s="43">
        <v>83</v>
      </c>
      <c r="W15" s="43">
        <v>85</v>
      </c>
      <c r="X15" s="42">
        <v>85</v>
      </c>
      <c r="Y15" s="42">
        <v>79</v>
      </c>
      <c r="Z15" s="1"/>
      <c r="AA15" s="1"/>
      <c r="AB15" s="1"/>
      <c r="AC15" s="1"/>
      <c r="AD15" s="1"/>
      <c r="AE15" s="18"/>
      <c r="AF15" s="42">
        <v>84</v>
      </c>
      <c r="AG15" s="42">
        <v>82</v>
      </c>
      <c r="AH15" s="43">
        <v>83</v>
      </c>
      <c r="AI15" s="43">
        <v>81</v>
      </c>
      <c r="AJ15" s="43">
        <v>83</v>
      </c>
      <c r="AK15" s="43">
        <v>85</v>
      </c>
      <c r="AL15" s="42">
        <v>80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9">
        <v>2</v>
      </c>
      <c r="FH15" s="83" t="s">
        <v>151</v>
      </c>
      <c r="FI15" s="83" t="s">
        <v>152</v>
      </c>
      <c r="FJ15" s="82">
        <v>20162</v>
      </c>
      <c r="FK15" s="82">
        <v>20172</v>
      </c>
    </row>
    <row r="16" spans="1:167">
      <c r="A16" s="19">
        <v>6</v>
      </c>
      <c r="B16" s="19">
        <v>66296</v>
      </c>
      <c r="C16" s="19" t="s">
        <v>70</v>
      </c>
      <c r="D16" s="18"/>
      <c r="E16" s="36">
        <f t="shared" si="0"/>
        <v>83</v>
      </c>
      <c r="F16" s="28" t="str">
        <f t="shared" si="1"/>
        <v>B</v>
      </c>
      <c r="G16" s="28">
        <f>IF((COUNTA(T12:AC12)&gt;0),(ROUND((AVERAGE(T16:AD16)),0)),"")</f>
        <v>83</v>
      </c>
      <c r="H16" s="28" t="str">
        <f t="shared" si="2"/>
        <v>B</v>
      </c>
      <c r="I16" s="38">
        <v>2</v>
      </c>
      <c r="J16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6" s="36">
        <f t="shared" si="4"/>
        <v>82.571428571428569</v>
      </c>
      <c r="L16" s="28" t="str">
        <f t="shared" si="5"/>
        <v>B</v>
      </c>
      <c r="M16" s="28">
        <f t="shared" si="6"/>
        <v>82.571428571428569</v>
      </c>
      <c r="N16" s="28" t="str">
        <f t="shared" si="7"/>
        <v>B</v>
      </c>
      <c r="O16" s="38">
        <v>2</v>
      </c>
      <c r="P16" s="28" t="str">
        <f t="shared" si="8"/>
        <v>Memiliki keterampilan mempraktekkan teknik gerak dasar permainan bola besar, bola kecil,  kebugaran jasmani, senam, dan renang namun atletik perlu ditingkatkan</v>
      </c>
      <c r="Q16" s="40"/>
      <c r="R16" s="40"/>
      <c r="S16" s="18"/>
      <c r="T16" s="42">
        <v>88</v>
      </c>
      <c r="U16" s="45">
        <v>80</v>
      </c>
      <c r="V16" s="43">
        <v>85</v>
      </c>
      <c r="W16" s="43">
        <v>94</v>
      </c>
      <c r="X16" s="42">
        <v>76</v>
      </c>
      <c r="Y16" s="42">
        <v>76</v>
      </c>
      <c r="Z16" s="1"/>
      <c r="AA16" s="1"/>
      <c r="AB16" s="1"/>
      <c r="AC16" s="1"/>
      <c r="AD16" s="1"/>
      <c r="AE16" s="18"/>
      <c r="AF16" s="42">
        <v>87</v>
      </c>
      <c r="AG16" s="42">
        <v>83</v>
      </c>
      <c r="AH16" s="43">
        <v>82</v>
      </c>
      <c r="AI16" s="43">
        <v>80</v>
      </c>
      <c r="AJ16" s="43">
        <v>80</v>
      </c>
      <c r="AK16" s="43">
        <v>84</v>
      </c>
      <c r="AL16" s="42">
        <v>82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9"/>
      <c r="FH16" s="81"/>
      <c r="FI16" s="81"/>
      <c r="FJ16" s="82"/>
      <c r="FK16" s="82"/>
    </row>
    <row r="17" spans="1:167">
      <c r="A17" s="19">
        <v>7</v>
      </c>
      <c r="B17" s="19">
        <v>66312</v>
      </c>
      <c r="C17" s="19" t="s">
        <v>71</v>
      </c>
      <c r="D17" s="18"/>
      <c r="E17" s="36">
        <f t="shared" si="0"/>
        <v>83</v>
      </c>
      <c r="F17" s="28" t="str">
        <f t="shared" si="1"/>
        <v>B</v>
      </c>
      <c r="G17" s="28">
        <f>IF((COUNTA(T12:AC12)&gt;0),(ROUND((AVERAGE(T17:AD17)),0)),"")</f>
        <v>83</v>
      </c>
      <c r="H17" s="28" t="str">
        <f t="shared" si="2"/>
        <v>B</v>
      </c>
      <c r="I17" s="38">
        <v>2</v>
      </c>
      <c r="J17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7" s="36">
        <f t="shared" si="4"/>
        <v>79.571428571428569</v>
      </c>
      <c r="L17" s="28" t="str">
        <f t="shared" si="5"/>
        <v>B</v>
      </c>
      <c r="M17" s="28">
        <f t="shared" si="6"/>
        <v>79.571428571428569</v>
      </c>
      <c r="N17" s="28" t="str">
        <f t="shared" si="7"/>
        <v>B</v>
      </c>
      <c r="O17" s="38">
        <v>2</v>
      </c>
      <c r="P17" s="28" t="str">
        <f t="shared" si="8"/>
        <v>Memiliki keterampilan mempraktekkan teknik gerak dasar permainan bola besar, bola kecil,  kebugaran jasmani, senam, dan renang namun atletik perlu ditingkatkan</v>
      </c>
      <c r="Q17" s="40"/>
      <c r="R17" s="40"/>
      <c r="S17" s="18"/>
      <c r="T17" s="42">
        <v>90</v>
      </c>
      <c r="U17" s="45">
        <v>80</v>
      </c>
      <c r="V17" s="43">
        <v>90</v>
      </c>
      <c r="W17" s="43">
        <v>80</v>
      </c>
      <c r="X17" s="42">
        <v>80</v>
      </c>
      <c r="Y17" s="42">
        <v>78</v>
      </c>
      <c r="Z17" s="1"/>
      <c r="AA17" s="1"/>
      <c r="AB17" s="1"/>
      <c r="AC17" s="1"/>
      <c r="AD17" s="1"/>
      <c r="AE17" s="18"/>
      <c r="AF17" s="42">
        <v>87</v>
      </c>
      <c r="AG17" s="42">
        <v>80</v>
      </c>
      <c r="AH17" s="43">
        <v>82</v>
      </c>
      <c r="AI17" s="43">
        <v>82</v>
      </c>
      <c r="AJ17" s="43">
        <v>80</v>
      </c>
      <c r="AK17" s="43">
        <v>86</v>
      </c>
      <c r="AL17" s="42">
        <v>60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9">
        <v>3</v>
      </c>
      <c r="FH17" s="83" t="s">
        <v>153</v>
      </c>
      <c r="FI17" s="83" t="s">
        <v>154</v>
      </c>
      <c r="FJ17" s="82">
        <v>20163</v>
      </c>
      <c r="FK17" s="82">
        <v>20173</v>
      </c>
    </row>
    <row r="18" spans="1:167">
      <c r="A18" s="19">
        <v>8</v>
      </c>
      <c r="B18" s="19">
        <v>66328</v>
      </c>
      <c r="C18" s="19" t="s">
        <v>72</v>
      </c>
      <c r="D18" s="18"/>
      <c r="E18" s="36">
        <f t="shared" si="0"/>
        <v>83</v>
      </c>
      <c r="F18" s="28" t="str">
        <f t="shared" si="1"/>
        <v>B</v>
      </c>
      <c r="G18" s="28">
        <f>IF((COUNTA(T12:AC12)&gt;0),(ROUND((AVERAGE(T18:AD18)),0)),"")</f>
        <v>83</v>
      </c>
      <c r="H18" s="28" t="str">
        <f t="shared" si="2"/>
        <v>B</v>
      </c>
      <c r="I18" s="38">
        <v>2</v>
      </c>
      <c r="J18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8" s="36">
        <f t="shared" si="4"/>
        <v>83.285714285714292</v>
      </c>
      <c r="L18" s="28" t="str">
        <f t="shared" si="5"/>
        <v>B</v>
      </c>
      <c r="M18" s="28">
        <f t="shared" si="6"/>
        <v>83.285714285714292</v>
      </c>
      <c r="N18" s="28" t="str">
        <f t="shared" si="7"/>
        <v>B</v>
      </c>
      <c r="O18" s="38">
        <v>2</v>
      </c>
      <c r="P18" s="28" t="str">
        <f t="shared" si="8"/>
        <v>Memiliki keterampilan mempraktekkan teknik gerak dasar permainan bola besar, bola kecil,  kebugaran jasmani, senam, dan renang namun atletik perlu ditingkatkan</v>
      </c>
      <c r="Q18" s="40"/>
      <c r="R18" s="40"/>
      <c r="S18" s="18"/>
      <c r="T18" s="42">
        <v>80</v>
      </c>
      <c r="U18" s="45">
        <v>90</v>
      </c>
      <c r="V18" s="43">
        <v>80</v>
      </c>
      <c r="W18" s="43">
        <v>80</v>
      </c>
      <c r="X18" s="42">
        <v>88</v>
      </c>
      <c r="Y18" s="42">
        <v>82</v>
      </c>
      <c r="Z18" s="1"/>
      <c r="AA18" s="1"/>
      <c r="AB18" s="1"/>
      <c r="AC18" s="1"/>
      <c r="AD18" s="1"/>
      <c r="AE18" s="18"/>
      <c r="AF18" s="42">
        <v>85</v>
      </c>
      <c r="AG18" s="42">
        <v>82</v>
      </c>
      <c r="AH18" s="43">
        <v>81</v>
      </c>
      <c r="AI18" s="43">
        <v>83</v>
      </c>
      <c r="AJ18" s="43">
        <v>82</v>
      </c>
      <c r="AK18" s="43">
        <v>85</v>
      </c>
      <c r="AL18" s="42">
        <v>85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9"/>
      <c r="FH18" s="81"/>
      <c r="FI18" s="81"/>
      <c r="FJ18" s="82"/>
      <c r="FK18" s="82"/>
    </row>
    <row r="19" spans="1:167">
      <c r="A19" s="19">
        <v>9</v>
      </c>
      <c r="B19" s="19">
        <v>66344</v>
      </c>
      <c r="C19" s="19" t="s">
        <v>73</v>
      </c>
      <c r="D19" s="18"/>
      <c r="E19" s="36">
        <f t="shared" si="0"/>
        <v>83</v>
      </c>
      <c r="F19" s="28" t="str">
        <f t="shared" si="1"/>
        <v>B</v>
      </c>
      <c r="G19" s="28">
        <f>IF((COUNTA(T12:AC12)&gt;0),(ROUND((AVERAGE(T19:AD19)),0)),"")</f>
        <v>83</v>
      </c>
      <c r="H19" s="28" t="str">
        <f t="shared" si="2"/>
        <v>B</v>
      </c>
      <c r="I19" s="38">
        <v>2</v>
      </c>
      <c r="J19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9" s="36">
        <f t="shared" si="4"/>
        <v>83.714285714285708</v>
      </c>
      <c r="L19" s="28" t="str">
        <f t="shared" si="5"/>
        <v>B</v>
      </c>
      <c r="M19" s="28">
        <f t="shared" si="6"/>
        <v>83.714285714285708</v>
      </c>
      <c r="N19" s="28" t="str">
        <f t="shared" si="7"/>
        <v>B</v>
      </c>
      <c r="O19" s="38">
        <v>2</v>
      </c>
      <c r="P19" s="28" t="str">
        <f t="shared" si="8"/>
        <v>Memiliki keterampilan mempraktekkan teknik gerak dasar permainan bola besar, bola kecil,  kebugaran jasmani, senam, dan renang namun atletik perlu ditingkatkan</v>
      </c>
      <c r="Q19" s="40"/>
      <c r="R19" s="40"/>
      <c r="S19" s="18"/>
      <c r="T19" s="42">
        <v>88</v>
      </c>
      <c r="U19" s="45">
        <v>80</v>
      </c>
      <c r="V19" s="43">
        <v>92</v>
      </c>
      <c r="W19" s="43">
        <v>80</v>
      </c>
      <c r="X19" s="42">
        <v>80</v>
      </c>
      <c r="Y19" s="42">
        <v>79</v>
      </c>
      <c r="Z19" s="1"/>
      <c r="AA19" s="1"/>
      <c r="AB19" s="1"/>
      <c r="AC19" s="1"/>
      <c r="AD19" s="1"/>
      <c r="AE19" s="18"/>
      <c r="AF19" s="42">
        <v>86</v>
      </c>
      <c r="AG19" s="42">
        <v>83</v>
      </c>
      <c r="AH19" s="43">
        <v>82</v>
      </c>
      <c r="AI19" s="43">
        <v>82</v>
      </c>
      <c r="AJ19" s="43">
        <v>80</v>
      </c>
      <c r="AK19" s="43">
        <v>85</v>
      </c>
      <c r="AL19" s="42">
        <v>88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9">
        <v>4</v>
      </c>
      <c r="FH19" s="83" t="s">
        <v>155</v>
      </c>
      <c r="FI19" s="83" t="s">
        <v>156</v>
      </c>
      <c r="FJ19" s="82">
        <v>20164</v>
      </c>
      <c r="FK19" s="82">
        <v>20174</v>
      </c>
    </row>
    <row r="20" spans="1:167">
      <c r="A20" s="19">
        <v>10</v>
      </c>
      <c r="B20" s="19">
        <v>66360</v>
      </c>
      <c r="C20" s="19" t="s">
        <v>74</v>
      </c>
      <c r="D20" s="18"/>
      <c r="E20" s="36">
        <f t="shared" si="0"/>
        <v>83</v>
      </c>
      <c r="F20" s="28" t="str">
        <f t="shared" si="1"/>
        <v>B</v>
      </c>
      <c r="G20" s="28">
        <f>IF((COUNTA(T12:AC12)&gt;0),(ROUND((AVERAGE(T20:AD20)),0)),"")</f>
        <v>83</v>
      </c>
      <c r="H20" s="28" t="str">
        <f t="shared" si="2"/>
        <v>B</v>
      </c>
      <c r="I20" s="38">
        <v>2</v>
      </c>
      <c r="J20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0" s="36">
        <f t="shared" si="4"/>
        <v>82.142857142857139</v>
      </c>
      <c r="L20" s="28" t="str">
        <f t="shared" si="5"/>
        <v>B</v>
      </c>
      <c r="M20" s="28">
        <f t="shared" si="6"/>
        <v>82.142857142857139</v>
      </c>
      <c r="N20" s="28" t="str">
        <f t="shared" si="7"/>
        <v>B</v>
      </c>
      <c r="O20" s="38">
        <v>2</v>
      </c>
      <c r="P20" s="28" t="str">
        <f t="shared" si="8"/>
        <v>Memiliki keterampilan mempraktekkan teknik gerak dasar permainan bola besar, bola kecil,  kebugaran jasmani, senam, dan renang namun atletik perlu ditingkatkan</v>
      </c>
      <c r="Q20" s="40"/>
      <c r="R20" s="40"/>
      <c r="S20" s="18"/>
      <c r="T20" s="42">
        <v>88</v>
      </c>
      <c r="U20" s="45">
        <v>80</v>
      </c>
      <c r="V20" s="43">
        <v>85</v>
      </c>
      <c r="W20" s="43">
        <v>85</v>
      </c>
      <c r="X20" s="42">
        <v>76</v>
      </c>
      <c r="Y20" s="42">
        <v>81</v>
      </c>
      <c r="Z20" s="1"/>
      <c r="AA20" s="1"/>
      <c r="AB20" s="1"/>
      <c r="AC20" s="1"/>
      <c r="AD20" s="1"/>
      <c r="AE20" s="18"/>
      <c r="AF20" s="42">
        <v>80</v>
      </c>
      <c r="AG20" s="42">
        <v>81</v>
      </c>
      <c r="AH20" s="43">
        <v>82</v>
      </c>
      <c r="AI20" s="43">
        <v>81</v>
      </c>
      <c r="AJ20" s="43">
        <v>85</v>
      </c>
      <c r="AK20" s="43">
        <v>86</v>
      </c>
      <c r="AL20" s="42">
        <v>80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9"/>
      <c r="FH20" s="81"/>
      <c r="FI20" s="81"/>
      <c r="FJ20" s="82"/>
      <c r="FK20" s="82"/>
    </row>
    <row r="21" spans="1:167">
      <c r="A21" s="19">
        <v>11</v>
      </c>
      <c r="B21" s="19">
        <v>66376</v>
      </c>
      <c r="C21" s="19" t="s">
        <v>75</v>
      </c>
      <c r="D21" s="18"/>
      <c r="E21" s="36">
        <f t="shared" si="0"/>
        <v>85</v>
      </c>
      <c r="F21" s="28" t="str">
        <f t="shared" si="1"/>
        <v>A</v>
      </c>
      <c r="G21" s="28">
        <f>IF((COUNTA(T12:AC12)&gt;0),(ROUND((AVERAGE(T21:AD21)),0)),"")</f>
        <v>85</v>
      </c>
      <c r="H21" s="28" t="str">
        <f t="shared" si="2"/>
        <v>A</v>
      </c>
      <c r="I21" s="38">
        <v>1</v>
      </c>
      <c r="J21" s="28" t="str">
        <f t="shared" si="3"/>
        <v>Memiliki kemampuan dalam memahami dan menganalisis teknik gerak dasar permainan bola besar, bola kecil, atletik, kebugaran jasmani, senam, renang, dan pergaulan sehat</v>
      </c>
      <c r="K21" s="36">
        <f t="shared" si="4"/>
        <v>83.571428571428569</v>
      </c>
      <c r="L21" s="28" t="str">
        <f t="shared" si="5"/>
        <v>B</v>
      </c>
      <c r="M21" s="28">
        <f t="shared" si="6"/>
        <v>83.571428571428569</v>
      </c>
      <c r="N21" s="28" t="str">
        <f t="shared" si="7"/>
        <v>B</v>
      </c>
      <c r="O21" s="38">
        <v>2</v>
      </c>
      <c r="P21" s="28" t="str">
        <f t="shared" si="8"/>
        <v>Memiliki keterampilan mempraktekkan teknik gerak dasar permainan bola besar, bola kecil,  kebugaran jasmani, senam, dan renang namun atletik perlu ditingkatkan</v>
      </c>
      <c r="Q21" s="40"/>
      <c r="R21" s="40"/>
      <c r="S21" s="18"/>
      <c r="T21" s="42">
        <v>86</v>
      </c>
      <c r="U21" s="45">
        <v>85</v>
      </c>
      <c r="V21" s="43">
        <v>86</v>
      </c>
      <c r="W21" s="43">
        <v>87</v>
      </c>
      <c r="X21" s="42">
        <v>85</v>
      </c>
      <c r="Y21" s="42">
        <v>83</v>
      </c>
      <c r="Z21" s="1"/>
      <c r="AA21" s="1"/>
      <c r="AB21" s="1"/>
      <c r="AC21" s="1"/>
      <c r="AD21" s="1"/>
      <c r="AE21" s="18"/>
      <c r="AF21" s="42">
        <v>85</v>
      </c>
      <c r="AG21" s="42">
        <v>81</v>
      </c>
      <c r="AH21" s="43">
        <v>81</v>
      </c>
      <c r="AI21" s="43">
        <v>82</v>
      </c>
      <c r="AJ21" s="43">
        <v>85</v>
      </c>
      <c r="AK21" s="43">
        <v>86</v>
      </c>
      <c r="AL21" s="42">
        <v>85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9">
        <v>5</v>
      </c>
      <c r="FH21" s="81"/>
      <c r="FI21" s="81"/>
      <c r="FJ21" s="82">
        <v>20165</v>
      </c>
      <c r="FK21" s="82">
        <v>20175</v>
      </c>
    </row>
    <row r="22" spans="1:167">
      <c r="A22" s="19">
        <v>12</v>
      </c>
      <c r="B22" s="19">
        <v>66392</v>
      </c>
      <c r="C22" s="19" t="s">
        <v>76</v>
      </c>
      <c r="D22" s="18"/>
      <c r="E22" s="36">
        <f t="shared" si="0"/>
        <v>81</v>
      </c>
      <c r="F22" s="28" t="str">
        <f t="shared" si="1"/>
        <v>B</v>
      </c>
      <c r="G22" s="28">
        <f>IF((COUNTA(T12:AC12)&gt;0),(ROUND((AVERAGE(T22:AD22)),0)),"")</f>
        <v>81</v>
      </c>
      <c r="H22" s="28" t="str">
        <f t="shared" si="2"/>
        <v>B</v>
      </c>
      <c r="I22" s="38">
        <v>2</v>
      </c>
      <c r="J22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2" s="36">
        <f t="shared" si="4"/>
        <v>79.142857142857139</v>
      </c>
      <c r="L22" s="28" t="str">
        <f t="shared" si="5"/>
        <v>B</v>
      </c>
      <c r="M22" s="28">
        <f t="shared" si="6"/>
        <v>79.142857142857139</v>
      </c>
      <c r="N22" s="28" t="str">
        <f t="shared" si="7"/>
        <v>B</v>
      </c>
      <c r="O22" s="38">
        <v>2</v>
      </c>
      <c r="P22" s="28" t="str">
        <f t="shared" si="8"/>
        <v>Memiliki keterampilan mempraktekkan teknik gerak dasar permainan bola besar, bola kecil,  kebugaran jasmani, senam, dan renang namun atletik perlu ditingkatkan</v>
      </c>
      <c r="Q22" s="40"/>
      <c r="R22" s="40"/>
      <c r="S22" s="18"/>
      <c r="T22" s="42">
        <v>80</v>
      </c>
      <c r="U22" s="45">
        <v>86</v>
      </c>
      <c r="V22" s="43">
        <v>80</v>
      </c>
      <c r="W22" s="43">
        <v>80</v>
      </c>
      <c r="X22" s="42">
        <v>80</v>
      </c>
      <c r="Y22" s="42">
        <v>79</v>
      </c>
      <c r="Z22" s="1"/>
      <c r="AA22" s="1"/>
      <c r="AB22" s="1"/>
      <c r="AC22" s="1"/>
      <c r="AD22" s="1"/>
      <c r="AE22" s="18"/>
      <c r="AF22" s="42">
        <v>75</v>
      </c>
      <c r="AG22" s="42">
        <v>81</v>
      </c>
      <c r="AH22" s="43">
        <v>81</v>
      </c>
      <c r="AI22" s="43">
        <v>78</v>
      </c>
      <c r="AJ22" s="43">
        <v>80</v>
      </c>
      <c r="AK22" s="43">
        <v>84</v>
      </c>
      <c r="AL22" s="42">
        <v>75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9"/>
      <c r="FH22" s="81"/>
      <c r="FI22" s="81"/>
      <c r="FJ22" s="82"/>
      <c r="FK22" s="82"/>
    </row>
    <row r="23" spans="1:167">
      <c r="A23" s="19">
        <v>13</v>
      </c>
      <c r="B23" s="19">
        <v>66408</v>
      </c>
      <c r="C23" s="19" t="s">
        <v>77</v>
      </c>
      <c r="D23" s="18"/>
      <c r="E23" s="36">
        <f t="shared" si="0"/>
        <v>83</v>
      </c>
      <c r="F23" s="28" t="str">
        <f t="shared" si="1"/>
        <v>B</v>
      </c>
      <c r="G23" s="28">
        <f>IF((COUNTA(T12:AC12)&gt;0),(ROUND((AVERAGE(T23:AD23)),0)),"")</f>
        <v>83</v>
      </c>
      <c r="H23" s="28" t="str">
        <f t="shared" si="2"/>
        <v>B</v>
      </c>
      <c r="I23" s="38">
        <v>2</v>
      </c>
      <c r="J23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3" s="36">
        <f t="shared" si="4"/>
        <v>83.571428571428569</v>
      </c>
      <c r="L23" s="28" t="str">
        <f t="shared" si="5"/>
        <v>B</v>
      </c>
      <c r="M23" s="28">
        <f t="shared" si="6"/>
        <v>83.571428571428569</v>
      </c>
      <c r="N23" s="28" t="str">
        <f t="shared" si="7"/>
        <v>B</v>
      </c>
      <c r="O23" s="38">
        <v>2</v>
      </c>
      <c r="P23" s="28" t="str">
        <f t="shared" si="8"/>
        <v>Memiliki keterampilan mempraktekkan teknik gerak dasar permainan bola besar, bola kecil,  kebugaran jasmani, senam, dan renang namun atletik perlu ditingkatkan</v>
      </c>
      <c r="Q23" s="40"/>
      <c r="R23" s="40"/>
      <c r="S23" s="18"/>
      <c r="T23" s="42">
        <v>92</v>
      </c>
      <c r="U23" s="45">
        <v>80</v>
      </c>
      <c r="V23" s="43">
        <v>80</v>
      </c>
      <c r="W23" s="43">
        <v>80</v>
      </c>
      <c r="X23" s="42">
        <v>80</v>
      </c>
      <c r="Y23" s="42">
        <v>85</v>
      </c>
      <c r="Z23" s="1"/>
      <c r="AA23" s="1"/>
      <c r="AB23" s="1"/>
      <c r="AC23" s="1"/>
      <c r="AD23" s="1"/>
      <c r="AE23" s="18"/>
      <c r="AF23" s="42">
        <v>80</v>
      </c>
      <c r="AG23" s="42">
        <v>86</v>
      </c>
      <c r="AH23" s="43">
        <v>82</v>
      </c>
      <c r="AI23" s="43">
        <v>82</v>
      </c>
      <c r="AJ23" s="43">
        <v>85</v>
      </c>
      <c r="AK23" s="43">
        <v>85</v>
      </c>
      <c r="AL23" s="42">
        <v>85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9">
        <v>6</v>
      </c>
      <c r="FH23" s="81"/>
      <c r="FI23" s="81"/>
      <c r="FJ23" s="82">
        <v>20166</v>
      </c>
      <c r="FK23" s="82">
        <v>20176</v>
      </c>
    </row>
    <row r="24" spans="1:167">
      <c r="A24" s="19">
        <v>14</v>
      </c>
      <c r="B24" s="19">
        <v>66424</v>
      </c>
      <c r="C24" s="19" t="s">
        <v>78</v>
      </c>
      <c r="D24" s="18"/>
      <c r="E24" s="36">
        <f t="shared" si="0"/>
        <v>83</v>
      </c>
      <c r="F24" s="28" t="str">
        <f t="shared" si="1"/>
        <v>B</v>
      </c>
      <c r="G24" s="28">
        <f>IF((COUNTA(T12:AC12)&gt;0),(ROUND((AVERAGE(T24:AD24)),0)),"")</f>
        <v>83</v>
      </c>
      <c r="H24" s="28" t="str">
        <f t="shared" si="2"/>
        <v>B</v>
      </c>
      <c r="I24" s="38">
        <v>2</v>
      </c>
      <c r="J24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4" s="36">
        <f t="shared" si="4"/>
        <v>82.142857142857139</v>
      </c>
      <c r="L24" s="28" t="str">
        <f t="shared" si="5"/>
        <v>B</v>
      </c>
      <c r="M24" s="28">
        <f t="shared" si="6"/>
        <v>82.142857142857139</v>
      </c>
      <c r="N24" s="28" t="str">
        <f t="shared" si="7"/>
        <v>B</v>
      </c>
      <c r="O24" s="38">
        <v>2</v>
      </c>
      <c r="P24" s="28" t="str">
        <f t="shared" si="8"/>
        <v>Memiliki keterampilan mempraktekkan teknik gerak dasar permainan bola besar, bola kecil,  kebugaran jasmani, senam, dan renang namun atletik perlu ditingkatkan</v>
      </c>
      <c r="Q24" s="40"/>
      <c r="R24" s="40"/>
      <c r="S24" s="18"/>
      <c r="T24" s="42">
        <v>85</v>
      </c>
      <c r="U24" s="45">
        <v>80</v>
      </c>
      <c r="V24" s="43">
        <v>90</v>
      </c>
      <c r="W24" s="43">
        <v>80</v>
      </c>
      <c r="X24" s="42">
        <v>80</v>
      </c>
      <c r="Y24" s="42">
        <v>85</v>
      </c>
      <c r="Z24" s="1"/>
      <c r="AA24" s="1"/>
      <c r="AB24" s="1"/>
      <c r="AC24" s="1"/>
      <c r="AD24" s="1"/>
      <c r="AE24" s="18"/>
      <c r="AF24" s="42">
        <v>85</v>
      </c>
      <c r="AG24" s="42">
        <v>81</v>
      </c>
      <c r="AH24" s="43">
        <v>82</v>
      </c>
      <c r="AI24" s="43">
        <v>82</v>
      </c>
      <c r="AJ24" s="43">
        <v>80</v>
      </c>
      <c r="AK24" s="43">
        <v>84</v>
      </c>
      <c r="AL24" s="42">
        <v>81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9"/>
      <c r="FH24" s="81"/>
      <c r="FI24" s="81"/>
      <c r="FJ24" s="82"/>
      <c r="FK24" s="82"/>
    </row>
    <row r="25" spans="1:167">
      <c r="A25" s="19">
        <v>15</v>
      </c>
      <c r="B25" s="19">
        <v>66440</v>
      </c>
      <c r="C25" s="19" t="s">
        <v>79</v>
      </c>
      <c r="D25" s="18"/>
      <c r="E25" s="36">
        <f t="shared" si="0"/>
        <v>83</v>
      </c>
      <c r="F25" s="28" t="str">
        <f t="shared" si="1"/>
        <v>B</v>
      </c>
      <c r="G25" s="28">
        <f>IF((COUNTA(T12:AC12)&gt;0),(ROUND((AVERAGE(T25:AD25)),0)),"")</f>
        <v>83</v>
      </c>
      <c r="H25" s="28" t="str">
        <f t="shared" si="2"/>
        <v>B</v>
      </c>
      <c r="I25" s="38">
        <v>2</v>
      </c>
      <c r="J25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5" s="36">
        <f t="shared" si="4"/>
        <v>84.142857142857139</v>
      </c>
      <c r="L25" s="28" t="str">
        <f t="shared" si="5"/>
        <v>A</v>
      </c>
      <c r="M25" s="28">
        <f t="shared" si="6"/>
        <v>84.142857142857139</v>
      </c>
      <c r="N25" s="28" t="str">
        <f t="shared" si="7"/>
        <v>A</v>
      </c>
      <c r="O25" s="38">
        <v>1</v>
      </c>
      <c r="P25" s="28" t="str">
        <f t="shared" si="8"/>
        <v>Memiliki keterampilan mempraktekkan teknik gerak dasar permainan bola besar, bola kecil, atletik, kebugaran jasmani, senam, dan renang</v>
      </c>
      <c r="Q25" s="40"/>
      <c r="R25" s="40"/>
      <c r="S25" s="18"/>
      <c r="T25" s="42">
        <v>80</v>
      </c>
      <c r="U25" s="45">
        <v>80</v>
      </c>
      <c r="V25" s="43">
        <v>90</v>
      </c>
      <c r="W25" s="43">
        <v>80</v>
      </c>
      <c r="X25" s="42">
        <v>88</v>
      </c>
      <c r="Y25" s="42">
        <v>81</v>
      </c>
      <c r="Z25" s="1"/>
      <c r="AA25" s="1"/>
      <c r="AB25" s="1"/>
      <c r="AC25" s="1"/>
      <c r="AD25" s="1"/>
      <c r="AE25" s="18"/>
      <c r="AF25" s="42">
        <v>87</v>
      </c>
      <c r="AG25" s="42">
        <v>82</v>
      </c>
      <c r="AH25" s="43">
        <v>81</v>
      </c>
      <c r="AI25" s="43">
        <v>81</v>
      </c>
      <c r="AJ25" s="43">
        <v>85</v>
      </c>
      <c r="AK25" s="43">
        <v>86</v>
      </c>
      <c r="AL25" s="42">
        <v>87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1" t="s">
        <v>80</v>
      </c>
      <c r="FD25" s="51"/>
      <c r="FE25" s="51"/>
      <c r="FG25" s="79">
        <v>7</v>
      </c>
      <c r="FH25" s="81"/>
      <c r="FI25" s="81"/>
      <c r="FJ25" s="82">
        <v>20167</v>
      </c>
      <c r="FK25" s="82">
        <v>20177</v>
      </c>
    </row>
    <row r="26" spans="1:167">
      <c r="A26" s="19">
        <v>16</v>
      </c>
      <c r="B26" s="19">
        <v>66456</v>
      </c>
      <c r="C26" s="19" t="s">
        <v>81</v>
      </c>
      <c r="D26" s="18"/>
      <c r="E26" s="36">
        <f t="shared" si="0"/>
        <v>82</v>
      </c>
      <c r="F26" s="28" t="str">
        <f t="shared" si="1"/>
        <v>B</v>
      </c>
      <c r="G26" s="28">
        <f>IF((COUNTA(T12:AC12)&gt;0),(ROUND((AVERAGE(T26:AD26)),0)),"")</f>
        <v>82</v>
      </c>
      <c r="H26" s="28" t="str">
        <f t="shared" si="2"/>
        <v>B</v>
      </c>
      <c r="I26" s="38">
        <v>2</v>
      </c>
      <c r="J26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6" s="36">
        <f t="shared" si="4"/>
        <v>81.428571428571431</v>
      </c>
      <c r="L26" s="28" t="str">
        <f t="shared" si="5"/>
        <v>B</v>
      </c>
      <c r="M26" s="28">
        <f t="shared" si="6"/>
        <v>81.428571428571431</v>
      </c>
      <c r="N26" s="28" t="str">
        <f t="shared" si="7"/>
        <v>B</v>
      </c>
      <c r="O26" s="38">
        <v>2</v>
      </c>
      <c r="P26" s="28" t="str">
        <f t="shared" si="8"/>
        <v>Memiliki keterampilan mempraktekkan teknik gerak dasar permainan bola besar, bola kecil,  kebugaran jasmani, senam, dan renang namun atletik perlu ditingkatkan</v>
      </c>
      <c r="Q26" s="40"/>
      <c r="R26" s="40"/>
      <c r="S26" s="18"/>
      <c r="T26" s="42">
        <v>92</v>
      </c>
      <c r="U26" s="45">
        <v>80</v>
      </c>
      <c r="V26" s="43">
        <v>80</v>
      </c>
      <c r="W26" s="43">
        <v>80</v>
      </c>
      <c r="X26" s="42">
        <v>80</v>
      </c>
      <c r="Y26" s="42">
        <v>80</v>
      </c>
      <c r="Z26" s="1"/>
      <c r="AA26" s="1"/>
      <c r="AB26" s="1"/>
      <c r="AC26" s="1"/>
      <c r="AD26" s="1"/>
      <c r="AE26" s="18"/>
      <c r="AF26" s="42">
        <v>85</v>
      </c>
      <c r="AG26" s="42">
        <v>81</v>
      </c>
      <c r="AH26" s="43">
        <v>81</v>
      </c>
      <c r="AI26" s="43">
        <v>81</v>
      </c>
      <c r="AJ26" s="43">
        <v>80</v>
      </c>
      <c r="AK26" s="43">
        <v>87</v>
      </c>
      <c r="AL26" s="42">
        <v>75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9"/>
      <c r="FH26" s="81"/>
      <c r="FI26" s="81"/>
      <c r="FJ26" s="82"/>
      <c r="FK26" s="82"/>
    </row>
    <row r="27" spans="1:167">
      <c r="A27" s="19">
        <v>17</v>
      </c>
      <c r="B27" s="19">
        <v>66472</v>
      </c>
      <c r="C27" s="19" t="s">
        <v>82</v>
      </c>
      <c r="D27" s="18"/>
      <c r="E27" s="36">
        <f t="shared" si="0"/>
        <v>82</v>
      </c>
      <c r="F27" s="28" t="str">
        <f t="shared" si="1"/>
        <v>B</v>
      </c>
      <c r="G27" s="28">
        <f>IF((COUNTA(T12:AC12)&gt;0),(ROUND((AVERAGE(T27:AD27)),0)),"")</f>
        <v>82</v>
      </c>
      <c r="H27" s="28" t="str">
        <f t="shared" si="2"/>
        <v>B</v>
      </c>
      <c r="I27" s="38">
        <v>2</v>
      </c>
      <c r="J27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7" s="36">
        <f t="shared" si="4"/>
        <v>84.571428571428569</v>
      </c>
      <c r="L27" s="28" t="str">
        <f t="shared" si="5"/>
        <v>A</v>
      </c>
      <c r="M27" s="28">
        <f t="shared" si="6"/>
        <v>84.571428571428569</v>
      </c>
      <c r="N27" s="28" t="str">
        <f t="shared" si="7"/>
        <v>A</v>
      </c>
      <c r="O27" s="38">
        <v>1</v>
      </c>
      <c r="P27" s="28" t="str">
        <f t="shared" si="8"/>
        <v>Memiliki keterampilan mempraktekkan teknik gerak dasar permainan bola besar, bola kecil, atletik, kebugaran jasmani, senam, dan renang</v>
      </c>
      <c r="Q27" s="40"/>
      <c r="R27" s="40"/>
      <c r="S27" s="18"/>
      <c r="T27" s="42">
        <v>82</v>
      </c>
      <c r="U27" s="45">
        <v>80</v>
      </c>
      <c r="V27" s="43">
        <v>84</v>
      </c>
      <c r="W27" s="43">
        <v>80</v>
      </c>
      <c r="X27" s="42">
        <v>84</v>
      </c>
      <c r="Y27" s="42">
        <v>79</v>
      </c>
      <c r="Z27" s="1"/>
      <c r="AA27" s="1"/>
      <c r="AB27" s="1"/>
      <c r="AC27" s="1"/>
      <c r="AD27" s="1"/>
      <c r="AE27" s="18"/>
      <c r="AF27" s="42">
        <v>90</v>
      </c>
      <c r="AG27" s="42">
        <v>84</v>
      </c>
      <c r="AH27" s="43">
        <v>85</v>
      </c>
      <c r="AI27" s="43">
        <v>82</v>
      </c>
      <c r="AJ27" s="43">
        <v>83</v>
      </c>
      <c r="AK27" s="43">
        <v>85</v>
      </c>
      <c r="AL27" s="42">
        <v>83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9">
        <v>8</v>
      </c>
      <c r="FH27" s="81"/>
      <c r="FI27" s="81"/>
      <c r="FJ27" s="82">
        <v>20168</v>
      </c>
      <c r="FK27" s="82">
        <v>20178</v>
      </c>
    </row>
    <row r="28" spans="1:167">
      <c r="A28" s="19">
        <v>18</v>
      </c>
      <c r="B28" s="19">
        <v>66488</v>
      </c>
      <c r="C28" s="19" t="s">
        <v>83</v>
      </c>
      <c r="D28" s="18"/>
      <c r="E28" s="36">
        <f t="shared" si="0"/>
        <v>83</v>
      </c>
      <c r="F28" s="28" t="str">
        <f t="shared" si="1"/>
        <v>B</v>
      </c>
      <c r="G28" s="28">
        <f>IF((COUNTA(T12:AC12)&gt;0),(ROUND((AVERAGE(T28:AD28)),0)),"")</f>
        <v>83</v>
      </c>
      <c r="H28" s="28" t="str">
        <f t="shared" si="2"/>
        <v>B</v>
      </c>
      <c r="I28" s="38">
        <v>2</v>
      </c>
      <c r="J28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8" s="36">
        <f t="shared" si="4"/>
        <v>83.285714285714292</v>
      </c>
      <c r="L28" s="28" t="str">
        <f t="shared" si="5"/>
        <v>B</v>
      </c>
      <c r="M28" s="28">
        <f t="shared" si="6"/>
        <v>83.285714285714292</v>
      </c>
      <c r="N28" s="28" t="str">
        <f t="shared" si="7"/>
        <v>B</v>
      </c>
      <c r="O28" s="38">
        <v>2</v>
      </c>
      <c r="P28" s="28" t="str">
        <f t="shared" si="8"/>
        <v>Memiliki keterampilan mempraktekkan teknik gerak dasar permainan bola besar, bola kecil,  kebugaran jasmani, senam, dan renang namun atletik perlu ditingkatkan</v>
      </c>
      <c r="Q28" s="40"/>
      <c r="R28" s="40"/>
      <c r="S28" s="18"/>
      <c r="T28" s="42">
        <v>88</v>
      </c>
      <c r="U28" s="45">
        <v>88</v>
      </c>
      <c r="V28" s="43">
        <v>80</v>
      </c>
      <c r="W28" s="43">
        <v>80</v>
      </c>
      <c r="X28" s="42">
        <v>80</v>
      </c>
      <c r="Y28" s="42">
        <v>84</v>
      </c>
      <c r="Z28" s="1"/>
      <c r="AA28" s="1"/>
      <c r="AB28" s="1"/>
      <c r="AC28" s="1"/>
      <c r="AD28" s="1"/>
      <c r="AE28" s="18"/>
      <c r="AF28" s="42">
        <v>85</v>
      </c>
      <c r="AG28" s="42">
        <v>82</v>
      </c>
      <c r="AH28" s="43">
        <v>82</v>
      </c>
      <c r="AI28" s="43">
        <v>82</v>
      </c>
      <c r="AJ28" s="43">
        <v>80</v>
      </c>
      <c r="AK28" s="43">
        <v>86</v>
      </c>
      <c r="AL28" s="42">
        <v>86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9"/>
      <c r="FH28" s="81"/>
      <c r="FI28" s="81"/>
      <c r="FJ28" s="82"/>
      <c r="FK28" s="82"/>
    </row>
    <row r="29" spans="1:167">
      <c r="A29" s="19">
        <v>19</v>
      </c>
      <c r="B29" s="19">
        <v>66504</v>
      </c>
      <c r="C29" s="19" t="s">
        <v>84</v>
      </c>
      <c r="D29" s="18"/>
      <c r="E29" s="36">
        <f t="shared" si="0"/>
        <v>84</v>
      </c>
      <c r="F29" s="28" t="str">
        <f t="shared" si="1"/>
        <v>B</v>
      </c>
      <c r="G29" s="28">
        <f>IF((COUNTA(T12:AC12)&gt;0),(ROUND((AVERAGE(T29:AD29)),0)),"")</f>
        <v>84</v>
      </c>
      <c r="H29" s="28" t="str">
        <f t="shared" si="2"/>
        <v>B</v>
      </c>
      <c r="I29" s="38">
        <v>2</v>
      </c>
      <c r="J29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9" s="36">
        <f t="shared" si="4"/>
        <v>85.857142857142861</v>
      </c>
      <c r="L29" s="28" t="str">
        <f t="shared" si="5"/>
        <v>A</v>
      </c>
      <c r="M29" s="28">
        <f t="shared" si="6"/>
        <v>85.857142857142861</v>
      </c>
      <c r="N29" s="28" t="str">
        <f t="shared" si="7"/>
        <v>A</v>
      </c>
      <c r="O29" s="38">
        <v>1</v>
      </c>
      <c r="P29" s="28" t="str">
        <f t="shared" si="8"/>
        <v>Memiliki keterampilan mempraktekkan teknik gerak dasar permainan bola besar, bola kecil, atletik, kebugaran jasmani, senam, dan renang</v>
      </c>
      <c r="Q29" s="40"/>
      <c r="R29" s="40"/>
      <c r="S29" s="18"/>
      <c r="T29" s="42">
        <v>90</v>
      </c>
      <c r="U29" s="45">
        <v>80</v>
      </c>
      <c r="V29" s="43">
        <v>80</v>
      </c>
      <c r="W29" s="43">
        <v>80</v>
      </c>
      <c r="X29" s="42">
        <v>92</v>
      </c>
      <c r="Y29" s="42">
        <v>80</v>
      </c>
      <c r="Z29" s="1"/>
      <c r="AA29" s="1"/>
      <c r="AB29" s="1"/>
      <c r="AC29" s="1"/>
      <c r="AD29" s="1"/>
      <c r="AE29" s="18"/>
      <c r="AF29" s="42">
        <v>83</v>
      </c>
      <c r="AG29" s="42">
        <v>83</v>
      </c>
      <c r="AH29" s="43">
        <v>88</v>
      </c>
      <c r="AI29" s="43">
        <v>92</v>
      </c>
      <c r="AJ29" s="43">
        <v>86</v>
      </c>
      <c r="AK29" s="43">
        <v>85</v>
      </c>
      <c r="AL29" s="42">
        <v>84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9">
        <v>9</v>
      </c>
      <c r="FH29" s="81"/>
      <c r="FI29" s="81"/>
      <c r="FJ29" s="82">
        <v>20169</v>
      </c>
      <c r="FK29" s="82">
        <v>20179</v>
      </c>
    </row>
    <row r="30" spans="1:167">
      <c r="A30" s="19">
        <v>20</v>
      </c>
      <c r="B30" s="19">
        <v>66520</v>
      </c>
      <c r="C30" s="19" t="s">
        <v>85</v>
      </c>
      <c r="D30" s="18"/>
      <c r="E30" s="36">
        <f t="shared" si="0"/>
        <v>82</v>
      </c>
      <c r="F30" s="28" t="str">
        <f t="shared" si="1"/>
        <v>B</v>
      </c>
      <c r="G30" s="28">
        <f>IF((COUNTA(T12:AC12)&gt;0),(ROUND((AVERAGE(T30:AD30)),0)),"")</f>
        <v>82</v>
      </c>
      <c r="H30" s="28" t="str">
        <f t="shared" si="2"/>
        <v>B</v>
      </c>
      <c r="I30" s="38">
        <v>2</v>
      </c>
      <c r="J30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0" s="36">
        <f t="shared" si="4"/>
        <v>81.142857142857139</v>
      </c>
      <c r="L30" s="28" t="str">
        <f t="shared" si="5"/>
        <v>B</v>
      </c>
      <c r="M30" s="28">
        <f t="shared" si="6"/>
        <v>81.142857142857139</v>
      </c>
      <c r="N30" s="28" t="str">
        <f t="shared" si="7"/>
        <v>B</v>
      </c>
      <c r="O30" s="38">
        <v>2</v>
      </c>
      <c r="P30" s="28" t="str">
        <f t="shared" si="8"/>
        <v>Memiliki keterampilan mempraktekkan teknik gerak dasar permainan bola besar, bola kecil,  kebugaran jasmani, senam, dan renang namun atletik perlu ditingkatkan</v>
      </c>
      <c r="Q30" s="40"/>
      <c r="R30" s="40"/>
      <c r="S30" s="18"/>
      <c r="T30" s="42">
        <v>90</v>
      </c>
      <c r="U30" s="45">
        <v>80</v>
      </c>
      <c r="V30" s="43">
        <v>80</v>
      </c>
      <c r="W30" s="43">
        <v>80</v>
      </c>
      <c r="X30" s="42">
        <v>80</v>
      </c>
      <c r="Y30" s="42">
        <v>82</v>
      </c>
      <c r="Z30" s="1"/>
      <c r="AA30" s="1"/>
      <c r="AB30" s="1"/>
      <c r="AC30" s="1"/>
      <c r="AD30" s="1"/>
      <c r="AE30" s="18"/>
      <c r="AF30" s="42">
        <v>77</v>
      </c>
      <c r="AG30" s="42">
        <v>79</v>
      </c>
      <c r="AH30" s="43">
        <v>84</v>
      </c>
      <c r="AI30" s="43">
        <v>80</v>
      </c>
      <c r="AJ30" s="43">
        <v>83</v>
      </c>
      <c r="AK30" s="43">
        <v>85</v>
      </c>
      <c r="AL30" s="42">
        <v>80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9"/>
      <c r="FH30" s="81"/>
      <c r="FI30" s="81"/>
      <c r="FJ30" s="82"/>
      <c r="FK30" s="82"/>
    </row>
    <row r="31" spans="1:167">
      <c r="A31" s="19">
        <v>21</v>
      </c>
      <c r="B31" s="19">
        <v>66536</v>
      </c>
      <c r="C31" s="19" t="s">
        <v>86</v>
      </c>
      <c r="D31" s="18"/>
      <c r="E31" s="36">
        <f t="shared" si="0"/>
        <v>84</v>
      </c>
      <c r="F31" s="28" t="str">
        <f t="shared" si="1"/>
        <v>B</v>
      </c>
      <c r="G31" s="28">
        <f>IF((COUNTA(T12:AC12)&gt;0),(ROUND((AVERAGE(T31:AD31)),0)),"")</f>
        <v>84</v>
      </c>
      <c r="H31" s="28" t="str">
        <f t="shared" si="2"/>
        <v>B</v>
      </c>
      <c r="I31" s="38">
        <v>2</v>
      </c>
      <c r="J31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1" s="36">
        <f t="shared" si="4"/>
        <v>84.428571428571431</v>
      </c>
      <c r="L31" s="28" t="str">
        <f t="shared" si="5"/>
        <v>A</v>
      </c>
      <c r="M31" s="28">
        <f t="shared" si="6"/>
        <v>84.428571428571431</v>
      </c>
      <c r="N31" s="28" t="str">
        <f t="shared" si="7"/>
        <v>A</v>
      </c>
      <c r="O31" s="38">
        <v>1</v>
      </c>
      <c r="P31" s="28" t="str">
        <f t="shared" si="8"/>
        <v>Memiliki keterampilan mempraktekkan teknik gerak dasar permainan bola besar, bola kecil, atletik, kebugaran jasmani, senam, dan renang</v>
      </c>
      <c r="Q31" s="40"/>
      <c r="R31" s="40"/>
      <c r="S31" s="18"/>
      <c r="T31" s="42">
        <v>92</v>
      </c>
      <c r="U31" s="45">
        <v>92</v>
      </c>
      <c r="V31" s="43">
        <v>80</v>
      </c>
      <c r="W31" s="43">
        <v>80</v>
      </c>
      <c r="X31" s="42">
        <v>80</v>
      </c>
      <c r="Y31" s="42">
        <v>82</v>
      </c>
      <c r="Z31" s="1"/>
      <c r="AA31" s="1"/>
      <c r="AB31" s="1"/>
      <c r="AC31" s="1"/>
      <c r="AD31" s="1"/>
      <c r="AE31" s="18"/>
      <c r="AF31" s="42">
        <v>83</v>
      </c>
      <c r="AG31" s="42">
        <v>83</v>
      </c>
      <c r="AH31" s="43">
        <v>82</v>
      </c>
      <c r="AI31" s="43">
        <v>85</v>
      </c>
      <c r="AJ31" s="43">
        <v>83</v>
      </c>
      <c r="AK31" s="43">
        <v>88</v>
      </c>
      <c r="AL31" s="42">
        <v>87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9">
        <v>10</v>
      </c>
      <c r="FH31" s="81"/>
      <c r="FI31" s="81"/>
      <c r="FJ31" s="82">
        <v>20170</v>
      </c>
      <c r="FK31" s="82">
        <v>20180</v>
      </c>
    </row>
    <row r="32" spans="1:167">
      <c r="A32" s="19">
        <v>22</v>
      </c>
      <c r="B32" s="19">
        <v>66552</v>
      </c>
      <c r="C32" s="19" t="s">
        <v>87</v>
      </c>
      <c r="D32" s="18"/>
      <c r="E32" s="36">
        <f t="shared" si="0"/>
        <v>83</v>
      </c>
      <c r="F32" s="28" t="str">
        <f t="shared" si="1"/>
        <v>B</v>
      </c>
      <c r="G32" s="28">
        <f>IF((COUNTA(T12:AC12)&gt;0),(ROUND((AVERAGE(T32:AD32)),0)),"")</f>
        <v>83</v>
      </c>
      <c r="H32" s="28" t="str">
        <f t="shared" si="2"/>
        <v>B</v>
      </c>
      <c r="I32" s="38">
        <v>2</v>
      </c>
      <c r="J32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2" s="36">
        <f t="shared" si="4"/>
        <v>82.142857142857139</v>
      </c>
      <c r="L32" s="28" t="str">
        <f t="shared" si="5"/>
        <v>B</v>
      </c>
      <c r="M32" s="28">
        <f t="shared" si="6"/>
        <v>82.142857142857139</v>
      </c>
      <c r="N32" s="28" t="str">
        <f t="shared" si="7"/>
        <v>B</v>
      </c>
      <c r="O32" s="38">
        <v>2</v>
      </c>
      <c r="P32" s="28" t="str">
        <f t="shared" si="8"/>
        <v>Memiliki keterampilan mempraktekkan teknik gerak dasar permainan bola besar, bola kecil,  kebugaran jasmani, senam, dan renang namun atletik perlu ditingkatkan</v>
      </c>
      <c r="Q32" s="40"/>
      <c r="R32" s="40"/>
      <c r="S32" s="18"/>
      <c r="T32" s="42">
        <v>86</v>
      </c>
      <c r="U32" s="45">
        <v>80</v>
      </c>
      <c r="V32" s="43">
        <v>90</v>
      </c>
      <c r="W32" s="43">
        <v>80</v>
      </c>
      <c r="X32" s="42">
        <v>80</v>
      </c>
      <c r="Y32" s="42">
        <v>80</v>
      </c>
      <c r="Z32" s="1"/>
      <c r="AA32" s="1"/>
      <c r="AB32" s="1"/>
      <c r="AC32" s="1"/>
      <c r="AD32" s="1"/>
      <c r="AE32" s="18"/>
      <c r="AF32" s="42">
        <v>80</v>
      </c>
      <c r="AG32" s="42">
        <v>81</v>
      </c>
      <c r="AH32" s="43">
        <v>82</v>
      </c>
      <c r="AI32" s="43">
        <v>82</v>
      </c>
      <c r="AJ32" s="43">
        <v>80</v>
      </c>
      <c r="AK32" s="43">
        <v>86</v>
      </c>
      <c r="AL32" s="42">
        <v>84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9"/>
      <c r="FH32" s="82"/>
      <c r="FI32" s="82"/>
      <c r="FJ32" s="82"/>
      <c r="FK32" s="82"/>
    </row>
    <row r="33" spans="1:157">
      <c r="A33" s="19">
        <v>23</v>
      </c>
      <c r="B33" s="19">
        <v>66568</v>
      </c>
      <c r="C33" s="19" t="s">
        <v>88</v>
      </c>
      <c r="D33" s="18"/>
      <c r="E33" s="36">
        <f t="shared" si="0"/>
        <v>86</v>
      </c>
      <c r="F33" s="28" t="str">
        <f t="shared" si="1"/>
        <v>A</v>
      </c>
      <c r="G33" s="28">
        <f>IF((COUNTA(T12:AC12)&gt;0),(ROUND((AVERAGE(T33:AD33)),0)),"")</f>
        <v>86</v>
      </c>
      <c r="H33" s="28" t="str">
        <f t="shared" si="2"/>
        <v>A</v>
      </c>
      <c r="I33" s="38">
        <v>1</v>
      </c>
      <c r="J33" s="28" t="str">
        <f t="shared" si="3"/>
        <v>Memiliki kemampuan dalam memahami dan menganalisis teknik gerak dasar permainan bola besar, bola kecil, atletik, kebugaran jasmani, senam, renang, dan pergaulan sehat</v>
      </c>
      <c r="K33" s="36">
        <f t="shared" si="4"/>
        <v>84.428571428571431</v>
      </c>
      <c r="L33" s="28" t="str">
        <f t="shared" si="5"/>
        <v>A</v>
      </c>
      <c r="M33" s="28">
        <f t="shared" si="6"/>
        <v>84.428571428571431</v>
      </c>
      <c r="N33" s="28" t="str">
        <f t="shared" si="7"/>
        <v>A</v>
      </c>
      <c r="O33" s="38">
        <v>1</v>
      </c>
      <c r="P33" s="28" t="str">
        <f t="shared" si="8"/>
        <v>Memiliki keterampilan mempraktekkan teknik gerak dasar permainan bola besar, bola kecil, atletik, kebugaran jasmani, senam, dan renang</v>
      </c>
      <c r="Q33" s="40"/>
      <c r="R33" s="40"/>
      <c r="S33" s="18"/>
      <c r="T33" s="42">
        <v>85</v>
      </c>
      <c r="U33" s="45">
        <v>85</v>
      </c>
      <c r="V33" s="43">
        <v>84</v>
      </c>
      <c r="W33" s="43">
        <v>99</v>
      </c>
      <c r="X33" s="42">
        <v>76</v>
      </c>
      <c r="Y33" s="42">
        <v>88</v>
      </c>
      <c r="Z33" s="1"/>
      <c r="AA33" s="1"/>
      <c r="AB33" s="1"/>
      <c r="AC33" s="1"/>
      <c r="AD33" s="1"/>
      <c r="AE33" s="18"/>
      <c r="AF33" s="42">
        <v>88</v>
      </c>
      <c r="AG33" s="42">
        <v>81</v>
      </c>
      <c r="AH33" s="43">
        <v>82</v>
      </c>
      <c r="AI33" s="43">
        <v>82</v>
      </c>
      <c r="AJ33" s="43">
        <v>85</v>
      </c>
      <c r="AK33" s="43">
        <v>87</v>
      </c>
      <c r="AL33" s="42">
        <v>86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66584</v>
      </c>
      <c r="C34" s="19" t="s">
        <v>89</v>
      </c>
      <c r="D34" s="18"/>
      <c r="E34" s="36">
        <f t="shared" si="0"/>
        <v>83</v>
      </c>
      <c r="F34" s="28" t="str">
        <f t="shared" si="1"/>
        <v>B</v>
      </c>
      <c r="G34" s="28">
        <f>IF((COUNTA(T12:AC12)&gt;0),(ROUND((AVERAGE(T34:AD34)),0)),"")</f>
        <v>83</v>
      </c>
      <c r="H34" s="28" t="str">
        <f t="shared" si="2"/>
        <v>B</v>
      </c>
      <c r="I34" s="38">
        <v>2</v>
      </c>
      <c r="J34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4" s="36">
        <f t="shared" si="4"/>
        <v>78.428571428571431</v>
      </c>
      <c r="L34" s="28" t="str">
        <f t="shared" si="5"/>
        <v>B</v>
      </c>
      <c r="M34" s="28">
        <f t="shared" si="6"/>
        <v>78.428571428571431</v>
      </c>
      <c r="N34" s="28" t="str">
        <f t="shared" si="7"/>
        <v>B</v>
      </c>
      <c r="O34" s="38">
        <v>2</v>
      </c>
      <c r="P34" s="28" t="str">
        <f t="shared" si="8"/>
        <v>Memiliki keterampilan mempraktekkan teknik gerak dasar permainan bola besar, bola kecil,  kebugaran jasmani, senam, dan renang namun atletik perlu ditingkatkan</v>
      </c>
      <c r="Q34" s="40"/>
      <c r="R34" s="40"/>
      <c r="S34" s="18"/>
      <c r="T34" s="42">
        <v>80</v>
      </c>
      <c r="U34" s="45">
        <v>88</v>
      </c>
      <c r="V34" s="43">
        <v>80</v>
      </c>
      <c r="W34" s="43">
        <v>90</v>
      </c>
      <c r="X34" s="42">
        <v>80</v>
      </c>
      <c r="Y34" s="42">
        <v>80</v>
      </c>
      <c r="Z34" s="1"/>
      <c r="AA34" s="1"/>
      <c r="AB34" s="1"/>
      <c r="AC34" s="1"/>
      <c r="AD34" s="1"/>
      <c r="AE34" s="18"/>
      <c r="AF34" s="42">
        <v>74</v>
      </c>
      <c r="AG34" s="42">
        <v>81</v>
      </c>
      <c r="AH34" s="43">
        <v>81</v>
      </c>
      <c r="AI34" s="43">
        <v>78</v>
      </c>
      <c r="AJ34" s="43">
        <v>80</v>
      </c>
      <c r="AK34" s="43">
        <v>85</v>
      </c>
      <c r="AL34" s="42">
        <v>70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66600</v>
      </c>
      <c r="C35" s="19" t="s">
        <v>90</v>
      </c>
      <c r="D35" s="18"/>
      <c r="E35" s="36">
        <f t="shared" si="0"/>
        <v>85</v>
      </c>
      <c r="F35" s="28" t="str">
        <f t="shared" si="1"/>
        <v>A</v>
      </c>
      <c r="G35" s="28">
        <f>IF((COUNTA(T12:AC12)&gt;0),(ROUND((AVERAGE(T35:AD35)),0)),"")</f>
        <v>85</v>
      </c>
      <c r="H35" s="28" t="str">
        <f t="shared" si="2"/>
        <v>A</v>
      </c>
      <c r="I35" s="38">
        <v>1</v>
      </c>
      <c r="J35" s="28" t="str">
        <f t="shared" si="3"/>
        <v>Memiliki kemampuan dalam memahami dan menganalisis teknik gerak dasar permainan bola besar, bola kecil, atletik, kebugaran jasmani, senam, renang, dan pergaulan sehat</v>
      </c>
      <c r="K35" s="36">
        <f t="shared" si="4"/>
        <v>81.857142857142861</v>
      </c>
      <c r="L35" s="28" t="str">
        <f t="shared" si="5"/>
        <v>B</v>
      </c>
      <c r="M35" s="28">
        <f t="shared" si="6"/>
        <v>81.857142857142861</v>
      </c>
      <c r="N35" s="28" t="str">
        <f t="shared" si="7"/>
        <v>B</v>
      </c>
      <c r="O35" s="38">
        <v>2</v>
      </c>
      <c r="P35" s="28" t="str">
        <f t="shared" si="8"/>
        <v>Memiliki keterampilan mempraktekkan teknik gerak dasar permainan bola besar, bola kecil,  kebugaran jasmani, senam, dan renang namun atletik perlu ditingkatkan</v>
      </c>
      <c r="Q35" s="40"/>
      <c r="R35" s="40"/>
      <c r="S35" s="18"/>
      <c r="T35" s="42">
        <v>85</v>
      </c>
      <c r="U35" s="45">
        <v>85</v>
      </c>
      <c r="V35" s="43">
        <v>83</v>
      </c>
      <c r="W35" s="43">
        <v>85</v>
      </c>
      <c r="X35" s="42">
        <v>85</v>
      </c>
      <c r="Y35" s="42">
        <v>84</v>
      </c>
      <c r="Z35" s="1"/>
      <c r="AA35" s="1"/>
      <c r="AB35" s="1"/>
      <c r="AC35" s="1"/>
      <c r="AD35" s="1"/>
      <c r="AE35" s="18"/>
      <c r="AF35" s="42">
        <v>81</v>
      </c>
      <c r="AG35" s="42">
        <v>80</v>
      </c>
      <c r="AH35" s="43">
        <v>82</v>
      </c>
      <c r="AI35" s="43">
        <v>82</v>
      </c>
      <c r="AJ35" s="43">
        <v>80</v>
      </c>
      <c r="AK35" s="43">
        <v>88</v>
      </c>
      <c r="AL35" s="42">
        <v>80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66616</v>
      </c>
      <c r="C36" s="19" t="s">
        <v>91</v>
      </c>
      <c r="D36" s="18"/>
      <c r="E36" s="36">
        <f t="shared" si="0"/>
        <v>83</v>
      </c>
      <c r="F36" s="28" t="str">
        <f t="shared" si="1"/>
        <v>B</v>
      </c>
      <c r="G36" s="28">
        <f>IF((COUNTA(T12:AC12)&gt;0),(ROUND((AVERAGE(T36:AD36)),0)),"")</f>
        <v>83</v>
      </c>
      <c r="H36" s="28" t="str">
        <f t="shared" si="2"/>
        <v>B</v>
      </c>
      <c r="I36" s="38">
        <v>2</v>
      </c>
      <c r="J36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6" s="36">
        <f t="shared" si="4"/>
        <v>84.428571428571431</v>
      </c>
      <c r="L36" s="28" t="str">
        <f t="shared" si="5"/>
        <v>A</v>
      </c>
      <c r="M36" s="28">
        <f t="shared" si="6"/>
        <v>84.428571428571431</v>
      </c>
      <c r="N36" s="28" t="str">
        <f t="shared" si="7"/>
        <v>A</v>
      </c>
      <c r="O36" s="38">
        <v>1</v>
      </c>
      <c r="P36" s="28" t="str">
        <f t="shared" si="8"/>
        <v>Memiliki keterampilan mempraktekkan teknik gerak dasar permainan bola besar, bola kecil, atletik, kebugaran jasmani, senam, dan renang</v>
      </c>
      <c r="Q36" s="40"/>
      <c r="R36" s="40"/>
      <c r="S36" s="18"/>
      <c r="T36" s="42">
        <v>82</v>
      </c>
      <c r="U36" s="45">
        <v>80</v>
      </c>
      <c r="V36" s="43">
        <v>80</v>
      </c>
      <c r="W36" s="43">
        <v>88</v>
      </c>
      <c r="X36" s="42">
        <v>84</v>
      </c>
      <c r="Y36" s="42">
        <v>81</v>
      </c>
      <c r="Z36" s="1"/>
      <c r="AA36" s="1"/>
      <c r="AB36" s="1"/>
      <c r="AC36" s="1"/>
      <c r="AD36" s="1"/>
      <c r="AE36" s="18"/>
      <c r="AF36" s="42">
        <v>85</v>
      </c>
      <c r="AG36" s="42">
        <v>90</v>
      </c>
      <c r="AH36" s="43">
        <v>85</v>
      </c>
      <c r="AI36" s="43">
        <v>81</v>
      </c>
      <c r="AJ36" s="43">
        <v>83</v>
      </c>
      <c r="AK36" s="43">
        <v>84</v>
      </c>
      <c r="AL36" s="42">
        <v>83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66632</v>
      </c>
      <c r="C37" s="19" t="s">
        <v>92</v>
      </c>
      <c r="D37" s="18"/>
      <c r="E37" s="36">
        <f t="shared" si="0"/>
        <v>86</v>
      </c>
      <c r="F37" s="28" t="str">
        <f t="shared" si="1"/>
        <v>A</v>
      </c>
      <c r="G37" s="28">
        <f>IF((COUNTA(T12:AC12)&gt;0),(ROUND((AVERAGE(T37:AD37)),0)),"")</f>
        <v>86</v>
      </c>
      <c r="H37" s="28" t="str">
        <f t="shared" si="2"/>
        <v>A</v>
      </c>
      <c r="I37" s="38">
        <v>1</v>
      </c>
      <c r="J37" s="28" t="str">
        <f t="shared" si="3"/>
        <v>Memiliki kemampuan dalam memahami dan menganalisis teknik gerak dasar permainan bola besar, bola kecil, atletik, kebugaran jasmani, senam, renang, dan pergaulan sehat</v>
      </c>
      <c r="K37" s="36">
        <f t="shared" si="4"/>
        <v>81.142857142857139</v>
      </c>
      <c r="L37" s="28" t="str">
        <f t="shared" si="5"/>
        <v>B</v>
      </c>
      <c r="M37" s="28">
        <f t="shared" si="6"/>
        <v>81.142857142857139</v>
      </c>
      <c r="N37" s="28" t="str">
        <f t="shared" si="7"/>
        <v>B</v>
      </c>
      <c r="O37" s="38">
        <v>2</v>
      </c>
      <c r="P37" s="28" t="str">
        <f t="shared" si="8"/>
        <v>Memiliki keterampilan mempraktekkan teknik gerak dasar permainan bola besar, bola kecil,  kebugaran jasmani, senam, dan renang namun atletik perlu ditingkatkan</v>
      </c>
      <c r="Q37" s="40"/>
      <c r="R37" s="40"/>
      <c r="S37" s="18"/>
      <c r="T37" s="42">
        <v>85</v>
      </c>
      <c r="U37" s="45">
        <v>84</v>
      </c>
      <c r="V37" s="43">
        <v>92</v>
      </c>
      <c r="W37" s="43">
        <v>85</v>
      </c>
      <c r="X37" s="42">
        <v>85</v>
      </c>
      <c r="Y37" s="42">
        <v>85</v>
      </c>
      <c r="Z37" s="1"/>
      <c r="AA37" s="1"/>
      <c r="AB37" s="1"/>
      <c r="AC37" s="1"/>
      <c r="AD37" s="1"/>
      <c r="AE37" s="18"/>
      <c r="AF37" s="42">
        <v>80</v>
      </c>
      <c r="AG37" s="42">
        <v>79</v>
      </c>
      <c r="AH37" s="43">
        <v>82</v>
      </c>
      <c r="AI37" s="43">
        <v>81</v>
      </c>
      <c r="AJ37" s="43">
        <v>80</v>
      </c>
      <c r="AK37" s="43">
        <v>86</v>
      </c>
      <c r="AL37" s="42">
        <v>80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66648</v>
      </c>
      <c r="C38" s="19" t="s">
        <v>93</v>
      </c>
      <c r="D38" s="18"/>
      <c r="E38" s="36">
        <f t="shared" si="0"/>
        <v>84</v>
      </c>
      <c r="F38" s="28" t="str">
        <f t="shared" si="1"/>
        <v>B</v>
      </c>
      <c r="G38" s="28">
        <f>IF((COUNTA(T12:AC12)&gt;0),(ROUND((AVERAGE(T38:AD38)),0)),"")</f>
        <v>84</v>
      </c>
      <c r="H38" s="28" t="str">
        <f t="shared" si="2"/>
        <v>B</v>
      </c>
      <c r="I38" s="38">
        <v>2</v>
      </c>
      <c r="J38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8" s="36">
        <f t="shared" si="4"/>
        <v>82.714285714285708</v>
      </c>
      <c r="L38" s="28" t="str">
        <f t="shared" si="5"/>
        <v>B</v>
      </c>
      <c r="M38" s="28">
        <f t="shared" si="6"/>
        <v>82.714285714285708</v>
      </c>
      <c r="N38" s="28" t="str">
        <f t="shared" si="7"/>
        <v>B</v>
      </c>
      <c r="O38" s="38">
        <v>2</v>
      </c>
      <c r="P38" s="28" t="str">
        <f t="shared" si="8"/>
        <v>Memiliki keterampilan mempraktekkan teknik gerak dasar permainan bola besar, bola kecil,  kebugaran jasmani, senam, dan renang namun atletik perlu ditingkatkan</v>
      </c>
      <c r="Q38" s="40"/>
      <c r="R38" s="40"/>
      <c r="S38" s="18"/>
      <c r="T38" s="42">
        <v>88</v>
      </c>
      <c r="U38" s="45">
        <v>87</v>
      </c>
      <c r="V38" s="43">
        <v>86</v>
      </c>
      <c r="W38" s="43">
        <v>80</v>
      </c>
      <c r="X38" s="42">
        <v>80</v>
      </c>
      <c r="Y38" s="42">
        <v>84</v>
      </c>
      <c r="Z38" s="1"/>
      <c r="AA38" s="1"/>
      <c r="AB38" s="1"/>
      <c r="AC38" s="1"/>
      <c r="AD38" s="1"/>
      <c r="AE38" s="18"/>
      <c r="AF38" s="42">
        <v>83</v>
      </c>
      <c r="AG38" s="42">
        <v>86</v>
      </c>
      <c r="AH38" s="43">
        <v>85</v>
      </c>
      <c r="AI38" s="43">
        <v>85</v>
      </c>
      <c r="AJ38" s="43">
        <v>83</v>
      </c>
      <c r="AK38" s="43">
        <v>87</v>
      </c>
      <c r="AL38" s="42">
        <v>70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66664</v>
      </c>
      <c r="C39" s="19" t="s">
        <v>94</v>
      </c>
      <c r="D39" s="18"/>
      <c r="E39" s="36">
        <f t="shared" si="0"/>
        <v>82</v>
      </c>
      <c r="F39" s="28" t="str">
        <f t="shared" si="1"/>
        <v>B</v>
      </c>
      <c r="G39" s="28">
        <f>IF((COUNTA(T12:AC12)&gt;0),(ROUND((AVERAGE(T39:AD39)),0)),"")</f>
        <v>82</v>
      </c>
      <c r="H39" s="28" t="str">
        <f t="shared" si="2"/>
        <v>B</v>
      </c>
      <c r="I39" s="38">
        <v>2</v>
      </c>
      <c r="J39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9" s="36">
        <f t="shared" si="4"/>
        <v>85.285714285714292</v>
      </c>
      <c r="L39" s="28" t="str">
        <f t="shared" si="5"/>
        <v>A</v>
      </c>
      <c r="M39" s="28">
        <f t="shared" si="6"/>
        <v>85.285714285714292</v>
      </c>
      <c r="N39" s="28" t="str">
        <f t="shared" si="7"/>
        <v>A</v>
      </c>
      <c r="O39" s="38">
        <v>1</v>
      </c>
      <c r="P39" s="28" t="str">
        <f t="shared" si="8"/>
        <v>Memiliki keterampilan mempraktekkan teknik gerak dasar permainan bola besar, bola kecil, atletik, kebugaran jasmani, senam, dan renang</v>
      </c>
      <c r="Q39" s="40"/>
      <c r="R39" s="40"/>
      <c r="S39" s="18"/>
      <c r="T39" s="42">
        <v>83</v>
      </c>
      <c r="U39" s="45">
        <v>80</v>
      </c>
      <c r="V39" s="43">
        <v>85</v>
      </c>
      <c r="W39" s="43">
        <v>80</v>
      </c>
      <c r="X39" s="42">
        <v>80</v>
      </c>
      <c r="Y39" s="42">
        <v>83</v>
      </c>
      <c r="Z39" s="1"/>
      <c r="AA39" s="1"/>
      <c r="AB39" s="1"/>
      <c r="AC39" s="1"/>
      <c r="AD39" s="1"/>
      <c r="AE39" s="18"/>
      <c r="AF39" s="42">
        <v>87</v>
      </c>
      <c r="AG39" s="42">
        <v>81</v>
      </c>
      <c r="AH39" s="43">
        <v>81</v>
      </c>
      <c r="AI39" s="43">
        <v>82</v>
      </c>
      <c r="AJ39" s="43">
        <v>90</v>
      </c>
      <c r="AK39" s="43">
        <v>87</v>
      </c>
      <c r="AL39" s="42">
        <v>89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66680</v>
      </c>
      <c r="C40" s="19" t="s">
        <v>95</v>
      </c>
      <c r="D40" s="18"/>
      <c r="E40" s="36">
        <f t="shared" si="0"/>
        <v>83</v>
      </c>
      <c r="F40" s="28" t="str">
        <f t="shared" si="1"/>
        <v>B</v>
      </c>
      <c r="G40" s="28">
        <f>IF((COUNTA(T12:AC12)&gt;0),(ROUND((AVERAGE(T40:AD40)),0)),"")</f>
        <v>83</v>
      </c>
      <c r="H40" s="28" t="str">
        <f t="shared" si="2"/>
        <v>B</v>
      </c>
      <c r="I40" s="38">
        <v>2</v>
      </c>
      <c r="J40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0" s="36">
        <f t="shared" si="4"/>
        <v>84.285714285714292</v>
      </c>
      <c r="L40" s="28" t="str">
        <f t="shared" si="5"/>
        <v>A</v>
      </c>
      <c r="M40" s="28">
        <f t="shared" si="6"/>
        <v>84.285714285714292</v>
      </c>
      <c r="N40" s="28" t="str">
        <f t="shared" si="7"/>
        <v>A</v>
      </c>
      <c r="O40" s="38">
        <v>1</v>
      </c>
      <c r="P40" s="28" t="str">
        <f t="shared" si="8"/>
        <v>Memiliki keterampilan mempraktekkan teknik gerak dasar permainan bola besar, bola kecil, atletik, kebugaran jasmani, senam, dan renang</v>
      </c>
      <c r="Q40" s="40"/>
      <c r="R40" s="40"/>
      <c r="S40" s="18"/>
      <c r="T40" s="42">
        <v>88</v>
      </c>
      <c r="U40" s="45">
        <v>80</v>
      </c>
      <c r="V40" s="43">
        <v>80</v>
      </c>
      <c r="W40" s="43">
        <v>83</v>
      </c>
      <c r="X40" s="42">
        <v>83</v>
      </c>
      <c r="Y40" s="42">
        <v>83</v>
      </c>
      <c r="Z40" s="1"/>
      <c r="AA40" s="1"/>
      <c r="AB40" s="1"/>
      <c r="AC40" s="1"/>
      <c r="AD40" s="1"/>
      <c r="AE40" s="18"/>
      <c r="AF40" s="42">
        <v>85</v>
      </c>
      <c r="AG40" s="42">
        <v>84</v>
      </c>
      <c r="AH40" s="43">
        <v>86</v>
      </c>
      <c r="AI40" s="43">
        <v>81</v>
      </c>
      <c r="AJ40" s="43">
        <v>83</v>
      </c>
      <c r="AK40" s="43">
        <v>87</v>
      </c>
      <c r="AL40" s="42">
        <v>84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66696</v>
      </c>
      <c r="C41" s="19" t="s">
        <v>96</v>
      </c>
      <c r="D41" s="18"/>
      <c r="E41" s="36">
        <f t="shared" si="0"/>
        <v>83</v>
      </c>
      <c r="F41" s="28" t="str">
        <f t="shared" si="1"/>
        <v>B</v>
      </c>
      <c r="G41" s="28">
        <f>IF((COUNTA(T12:AC12)&gt;0),(ROUND((AVERAGE(T41:AD41)),0)),"")</f>
        <v>83</v>
      </c>
      <c r="H41" s="28" t="str">
        <f t="shared" si="2"/>
        <v>B</v>
      </c>
      <c r="I41" s="38">
        <v>2</v>
      </c>
      <c r="J41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1" s="36">
        <f t="shared" si="4"/>
        <v>85</v>
      </c>
      <c r="L41" s="28" t="str">
        <f t="shared" si="5"/>
        <v>A</v>
      </c>
      <c r="M41" s="28">
        <f t="shared" si="6"/>
        <v>85</v>
      </c>
      <c r="N41" s="28" t="str">
        <f t="shared" si="7"/>
        <v>A</v>
      </c>
      <c r="O41" s="38">
        <v>1</v>
      </c>
      <c r="P41" s="28" t="str">
        <f t="shared" si="8"/>
        <v>Memiliki keterampilan mempraktekkan teknik gerak dasar permainan bola besar, bola kecil, atletik, kebugaran jasmani, senam, dan renang</v>
      </c>
      <c r="Q41" s="40"/>
      <c r="R41" s="40"/>
      <c r="S41" s="18"/>
      <c r="T41" s="42">
        <v>90</v>
      </c>
      <c r="U41" s="45">
        <v>86</v>
      </c>
      <c r="V41" s="43">
        <v>80</v>
      </c>
      <c r="W41" s="43">
        <v>80</v>
      </c>
      <c r="X41" s="42">
        <v>80</v>
      </c>
      <c r="Y41" s="42">
        <v>83</v>
      </c>
      <c r="Z41" s="1"/>
      <c r="AA41" s="1"/>
      <c r="AB41" s="1"/>
      <c r="AC41" s="1"/>
      <c r="AD41" s="1"/>
      <c r="AE41" s="18"/>
      <c r="AF41" s="42">
        <v>88</v>
      </c>
      <c r="AG41" s="42">
        <v>83</v>
      </c>
      <c r="AH41" s="43">
        <v>86</v>
      </c>
      <c r="AI41" s="43">
        <v>82</v>
      </c>
      <c r="AJ41" s="43">
        <v>86</v>
      </c>
      <c r="AK41" s="43">
        <v>83</v>
      </c>
      <c r="AL41" s="42">
        <v>87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66712</v>
      </c>
      <c r="C42" s="19" t="s">
        <v>97</v>
      </c>
      <c r="D42" s="18"/>
      <c r="E42" s="36">
        <f t="shared" si="0"/>
        <v>85</v>
      </c>
      <c r="F42" s="28" t="str">
        <f t="shared" si="1"/>
        <v>A</v>
      </c>
      <c r="G42" s="28">
        <f>IF((COUNTA(T12:AC12)&gt;0),(ROUND((AVERAGE(T42:AD42)),0)),"")</f>
        <v>85</v>
      </c>
      <c r="H42" s="28" t="str">
        <f t="shared" si="2"/>
        <v>A</v>
      </c>
      <c r="I42" s="38">
        <v>1</v>
      </c>
      <c r="J42" s="28" t="str">
        <f t="shared" si="3"/>
        <v>Memiliki kemampuan dalam memahami dan menganalisis teknik gerak dasar permainan bola besar, bola kecil, atletik, kebugaran jasmani, senam, renang, dan pergaulan sehat</v>
      </c>
      <c r="K42" s="36">
        <f t="shared" si="4"/>
        <v>81.142857142857139</v>
      </c>
      <c r="L42" s="28" t="str">
        <f t="shared" si="5"/>
        <v>B</v>
      </c>
      <c r="M42" s="28">
        <f t="shared" si="6"/>
        <v>81.142857142857139</v>
      </c>
      <c r="N42" s="28" t="str">
        <f t="shared" si="7"/>
        <v>B</v>
      </c>
      <c r="O42" s="38">
        <v>2</v>
      </c>
      <c r="P42" s="28" t="str">
        <f t="shared" si="8"/>
        <v>Memiliki keterampilan mempraktekkan teknik gerak dasar permainan bola besar, bola kecil,  kebugaran jasmani, senam, dan renang namun atletik perlu ditingkatkan</v>
      </c>
      <c r="Q42" s="40"/>
      <c r="R42" s="40"/>
      <c r="S42" s="18"/>
      <c r="T42" s="42">
        <v>80</v>
      </c>
      <c r="U42" s="45">
        <v>88</v>
      </c>
      <c r="V42" s="43">
        <v>84</v>
      </c>
      <c r="W42" s="43">
        <v>96</v>
      </c>
      <c r="X42" s="42">
        <v>80</v>
      </c>
      <c r="Y42" s="42">
        <v>80</v>
      </c>
      <c r="Z42" s="1"/>
      <c r="AA42" s="1"/>
      <c r="AB42" s="1"/>
      <c r="AC42" s="1"/>
      <c r="AD42" s="1"/>
      <c r="AE42" s="18"/>
      <c r="AF42" s="42">
        <v>83</v>
      </c>
      <c r="AG42" s="42">
        <v>80</v>
      </c>
      <c r="AH42" s="43">
        <v>84</v>
      </c>
      <c r="AI42" s="43">
        <v>81</v>
      </c>
      <c r="AJ42" s="43">
        <v>83</v>
      </c>
      <c r="AK42" s="43">
        <v>87</v>
      </c>
      <c r="AL42" s="42">
        <v>70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66728</v>
      </c>
      <c r="C43" s="19" t="s">
        <v>98</v>
      </c>
      <c r="D43" s="18"/>
      <c r="E43" s="36">
        <f t="shared" si="0"/>
        <v>83</v>
      </c>
      <c r="F43" s="28" t="str">
        <f t="shared" si="1"/>
        <v>B</v>
      </c>
      <c r="G43" s="28">
        <f>IF((COUNTA(T12:AC12)&gt;0),(ROUND((AVERAGE(T43:AD43)),0)),"")</f>
        <v>83</v>
      </c>
      <c r="H43" s="28" t="str">
        <f t="shared" si="2"/>
        <v>B</v>
      </c>
      <c r="I43" s="38">
        <v>2</v>
      </c>
      <c r="J43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3" s="36">
        <f t="shared" si="4"/>
        <v>79.285714285714292</v>
      </c>
      <c r="L43" s="28" t="str">
        <f t="shared" si="5"/>
        <v>B</v>
      </c>
      <c r="M43" s="28">
        <f t="shared" si="6"/>
        <v>79.285714285714292</v>
      </c>
      <c r="N43" s="28" t="str">
        <f t="shared" si="7"/>
        <v>B</v>
      </c>
      <c r="O43" s="38">
        <v>2</v>
      </c>
      <c r="P43" s="28" t="str">
        <f t="shared" si="8"/>
        <v>Memiliki keterampilan mempraktekkan teknik gerak dasar permainan bola besar, bola kecil,  kebugaran jasmani, senam, dan renang namun atletik perlu ditingkatkan</v>
      </c>
      <c r="Q43" s="40"/>
      <c r="R43" s="40"/>
      <c r="S43" s="18"/>
      <c r="T43" s="42">
        <v>80</v>
      </c>
      <c r="U43" s="45">
        <v>80</v>
      </c>
      <c r="V43" s="43">
        <v>84</v>
      </c>
      <c r="W43" s="43">
        <v>80</v>
      </c>
      <c r="X43" s="42">
        <v>88</v>
      </c>
      <c r="Y43" s="42">
        <v>83</v>
      </c>
      <c r="Z43" s="1"/>
      <c r="AA43" s="1"/>
      <c r="AB43" s="1"/>
      <c r="AC43" s="1"/>
      <c r="AD43" s="1"/>
      <c r="AE43" s="18"/>
      <c r="AF43" s="42">
        <v>76</v>
      </c>
      <c r="AG43" s="42">
        <v>79</v>
      </c>
      <c r="AH43" s="43">
        <v>83</v>
      </c>
      <c r="AI43" s="43">
        <v>81</v>
      </c>
      <c r="AJ43" s="43">
        <v>80</v>
      </c>
      <c r="AK43" s="43">
        <v>86</v>
      </c>
      <c r="AL43" s="42">
        <v>70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69171</v>
      </c>
      <c r="C44" s="19" t="s">
        <v>99</v>
      </c>
      <c r="D44" s="18"/>
      <c r="E44" s="36">
        <f t="shared" si="0"/>
        <v>83</v>
      </c>
      <c r="F44" s="28" t="str">
        <f t="shared" si="1"/>
        <v>B</v>
      </c>
      <c r="G44" s="28">
        <f>IF((COUNTA(T12:AC12)&gt;0),(ROUND((AVERAGE(T44:AD44)),0)),"")</f>
        <v>83</v>
      </c>
      <c r="H44" s="28" t="str">
        <f t="shared" si="2"/>
        <v>B</v>
      </c>
      <c r="I44" s="38">
        <v>2</v>
      </c>
      <c r="J44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4" s="36">
        <f t="shared" si="4"/>
        <v>79.571428571428569</v>
      </c>
      <c r="L44" s="28" t="str">
        <f t="shared" si="5"/>
        <v>B</v>
      </c>
      <c r="M44" s="28">
        <f t="shared" si="6"/>
        <v>79.571428571428569</v>
      </c>
      <c r="N44" s="28" t="str">
        <f t="shared" si="7"/>
        <v>B</v>
      </c>
      <c r="O44" s="38">
        <v>2</v>
      </c>
      <c r="P44" s="28" t="str">
        <f t="shared" si="8"/>
        <v>Memiliki keterampilan mempraktekkan teknik gerak dasar permainan bola besar, bola kecil,  kebugaran jasmani, senam, dan renang namun atletik perlu ditingkatkan</v>
      </c>
      <c r="Q44" s="40"/>
      <c r="R44" s="40"/>
      <c r="S44" s="18"/>
      <c r="T44" s="42">
        <v>80</v>
      </c>
      <c r="U44" s="43">
        <v>88</v>
      </c>
      <c r="V44" s="43">
        <v>85</v>
      </c>
      <c r="W44" s="43">
        <v>88</v>
      </c>
      <c r="X44" s="43">
        <v>80</v>
      </c>
      <c r="Y44" s="43">
        <v>77</v>
      </c>
      <c r="Z44" s="1"/>
      <c r="AA44" s="1"/>
      <c r="AB44" s="1"/>
      <c r="AC44" s="1"/>
      <c r="AD44" s="1"/>
      <c r="AE44" s="18"/>
      <c r="AF44" s="43">
        <v>78</v>
      </c>
      <c r="AG44" s="43">
        <v>75</v>
      </c>
      <c r="AH44" s="43">
        <v>86</v>
      </c>
      <c r="AI44" s="43">
        <v>81</v>
      </c>
      <c r="AJ44" s="43">
        <v>83</v>
      </c>
      <c r="AK44" s="43">
        <v>84</v>
      </c>
      <c r="AL44" s="43">
        <v>70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69217</v>
      </c>
      <c r="C45" s="19" t="s">
        <v>100</v>
      </c>
      <c r="D45" s="18"/>
      <c r="E45" s="36">
        <f t="shared" si="0"/>
        <v>80</v>
      </c>
      <c r="F45" s="28" t="str">
        <f t="shared" si="1"/>
        <v>B</v>
      </c>
      <c r="G45" s="28">
        <f>IF((COUNTA(T12:AC12)&gt;0),(ROUND((AVERAGE(T45:AD45)),0)),"")</f>
        <v>80</v>
      </c>
      <c r="H45" s="28" t="str">
        <f t="shared" si="2"/>
        <v>B</v>
      </c>
      <c r="I45" s="38">
        <v>2</v>
      </c>
      <c r="J45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5" s="36">
        <f t="shared" si="4"/>
        <v>78</v>
      </c>
      <c r="L45" s="28" t="str">
        <f t="shared" si="5"/>
        <v>B</v>
      </c>
      <c r="M45" s="28">
        <f t="shared" si="6"/>
        <v>78</v>
      </c>
      <c r="N45" s="28" t="str">
        <f t="shared" si="7"/>
        <v>B</v>
      </c>
      <c r="O45" s="38">
        <v>2</v>
      </c>
      <c r="P45" s="28" t="str">
        <f t="shared" si="8"/>
        <v>Memiliki keterampilan mempraktekkan teknik gerak dasar permainan bola besar, bola kecil,  kebugaran jasmani, senam, dan renang namun atletik perlu ditingkatkan</v>
      </c>
      <c r="Q45" s="40"/>
      <c r="R45" s="40"/>
      <c r="S45" s="18"/>
      <c r="T45" s="42">
        <v>90</v>
      </c>
      <c r="U45" s="43">
        <v>72</v>
      </c>
      <c r="V45" s="43">
        <v>82</v>
      </c>
      <c r="W45" s="43">
        <v>82</v>
      </c>
      <c r="X45" s="43">
        <v>76</v>
      </c>
      <c r="Y45" s="43">
        <v>78</v>
      </c>
      <c r="Z45" s="1"/>
      <c r="AA45" s="1"/>
      <c r="AB45" s="1"/>
      <c r="AC45" s="1"/>
      <c r="AD45" s="1"/>
      <c r="AE45" s="18"/>
      <c r="AF45" s="43">
        <v>74</v>
      </c>
      <c r="AG45" s="42">
        <v>81</v>
      </c>
      <c r="AH45" s="43">
        <v>79</v>
      </c>
      <c r="AI45" s="43">
        <v>81</v>
      </c>
      <c r="AJ45" s="43">
        <v>78</v>
      </c>
      <c r="AK45" s="43">
        <v>83</v>
      </c>
      <c r="AL45" s="43">
        <v>70</v>
      </c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107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108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30" activePane="bottomRight" state="frozen"/>
      <selection pane="topRight"/>
      <selection pane="bottomLeft"/>
      <selection pane="bottomRight" activeCell="O45" sqref="O4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515</v>
      </c>
      <c r="B1" s="20"/>
      <c r="C1" s="60" t="s">
        <v>0</v>
      </c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114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515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41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119</v>
      </c>
      <c r="C7" s="18"/>
      <c r="D7" s="18"/>
      <c r="E7" s="61" t="s">
        <v>13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8" t="s">
        <v>14</v>
      </c>
      <c r="B8" s="59" t="s">
        <v>15</v>
      </c>
      <c r="C8" s="58" t="s">
        <v>16</v>
      </c>
      <c r="D8" s="18"/>
      <c r="E8" s="69" t="s">
        <v>17</v>
      </c>
      <c r="F8" s="70"/>
      <c r="G8" s="70"/>
      <c r="H8" s="70"/>
      <c r="I8" s="70"/>
      <c r="J8" s="71"/>
      <c r="K8" s="66" t="s">
        <v>18</v>
      </c>
      <c r="L8" s="67"/>
      <c r="M8" s="67"/>
      <c r="N8" s="67"/>
      <c r="O8" s="67"/>
      <c r="P8" s="68"/>
      <c r="Q8" s="48" t="s">
        <v>19</v>
      </c>
      <c r="R8" s="48"/>
      <c r="S8" s="18"/>
      <c r="T8" s="47" t="s">
        <v>20</v>
      </c>
      <c r="U8" s="47"/>
      <c r="V8" s="47"/>
      <c r="W8" s="47"/>
      <c r="X8" s="47"/>
      <c r="Y8" s="47"/>
      <c r="Z8" s="47"/>
      <c r="AA8" s="47"/>
      <c r="AB8" s="47"/>
      <c r="AC8" s="47"/>
      <c r="AD8" s="47"/>
      <c r="AE8" s="34"/>
      <c r="AF8" s="52" t="s">
        <v>21</v>
      </c>
      <c r="AG8" s="52"/>
      <c r="AH8" s="52"/>
      <c r="AI8" s="52"/>
      <c r="AJ8" s="52"/>
      <c r="AK8" s="52"/>
      <c r="AL8" s="52"/>
      <c r="AM8" s="52"/>
      <c r="AN8" s="52"/>
      <c r="AO8" s="52"/>
      <c r="AP8" s="34"/>
      <c r="AQ8" s="54" t="s">
        <v>19</v>
      </c>
      <c r="AR8" s="54"/>
      <c r="AS8" s="54"/>
      <c r="AT8" s="54"/>
      <c r="AU8" s="54"/>
      <c r="AV8" s="54"/>
      <c r="AW8" s="54"/>
      <c r="AX8" s="54"/>
      <c r="AY8" s="54"/>
      <c r="AZ8" s="54"/>
      <c r="BA8" s="55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8"/>
      <c r="B9" s="59"/>
      <c r="C9" s="58"/>
      <c r="D9" s="18"/>
      <c r="E9" s="47" t="s">
        <v>23</v>
      </c>
      <c r="F9" s="47"/>
      <c r="G9" s="72" t="s">
        <v>24</v>
      </c>
      <c r="H9" s="73"/>
      <c r="I9" s="73"/>
      <c r="J9" s="74"/>
      <c r="K9" s="62" t="s">
        <v>23</v>
      </c>
      <c r="L9" s="63"/>
      <c r="M9" s="75" t="s">
        <v>24</v>
      </c>
      <c r="N9" s="76"/>
      <c r="O9" s="76"/>
      <c r="P9" s="77"/>
      <c r="Q9" s="64" t="s">
        <v>23</v>
      </c>
      <c r="R9" s="64" t="s">
        <v>24</v>
      </c>
      <c r="S9" s="18"/>
      <c r="T9" s="49" t="s">
        <v>25</v>
      </c>
      <c r="U9" s="49" t="s">
        <v>26</v>
      </c>
      <c r="V9" s="49" t="s">
        <v>27</v>
      </c>
      <c r="W9" s="49" t="s">
        <v>28</v>
      </c>
      <c r="X9" s="49" t="s">
        <v>29</v>
      </c>
      <c r="Y9" s="49" t="s">
        <v>30</v>
      </c>
      <c r="Z9" s="49" t="s">
        <v>31</v>
      </c>
      <c r="AA9" s="49" t="s">
        <v>32</v>
      </c>
      <c r="AB9" s="49" t="s">
        <v>33</v>
      </c>
      <c r="AC9" s="49" t="s">
        <v>34</v>
      </c>
      <c r="AD9" s="46" t="s">
        <v>35</v>
      </c>
      <c r="AE9" s="34"/>
      <c r="AF9" s="56" t="s">
        <v>36</v>
      </c>
      <c r="AG9" s="56" t="s">
        <v>37</v>
      </c>
      <c r="AH9" s="56" t="s">
        <v>38</v>
      </c>
      <c r="AI9" s="56" t="s">
        <v>39</v>
      </c>
      <c r="AJ9" s="56" t="s">
        <v>40</v>
      </c>
      <c r="AK9" s="56" t="s">
        <v>41</v>
      </c>
      <c r="AL9" s="56" t="s">
        <v>42</v>
      </c>
      <c r="AM9" s="56" t="s">
        <v>43</v>
      </c>
      <c r="AN9" s="56" t="s">
        <v>44</v>
      </c>
      <c r="AO9" s="56" t="s">
        <v>45</v>
      </c>
      <c r="AP9" s="34"/>
      <c r="AQ9" s="53" t="s">
        <v>46</v>
      </c>
      <c r="AR9" s="53"/>
      <c r="AS9" s="53" t="s">
        <v>47</v>
      </c>
      <c r="AT9" s="53"/>
      <c r="AU9" s="53" t="s">
        <v>48</v>
      </c>
      <c r="AV9" s="53"/>
      <c r="AW9" s="53"/>
      <c r="AX9" s="53" t="s">
        <v>49</v>
      </c>
      <c r="AY9" s="53"/>
      <c r="AZ9" s="53"/>
      <c r="BA9" s="55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8"/>
      <c r="B10" s="59"/>
      <c r="C10" s="5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5"/>
      <c r="R10" s="65"/>
      <c r="S10" s="18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46"/>
      <c r="AE10" s="34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5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66744</v>
      </c>
      <c r="C11" s="19" t="s">
        <v>115</v>
      </c>
      <c r="D11" s="18"/>
      <c r="E11" s="36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>IF((COUNTA(T11:AC11)&gt;0),(ROUND((AVERAGE(T11:AD11)),0)),"")</f>
        <v>86</v>
      </c>
      <c r="H11" s="28" t="str">
        <f t="shared" ref="H11:H50" si="2">IF(AND(ISNUMBER(G11),G11&gt;=1),IF(G11&lt;=$FD$13,$FE$13,IF(G11&lt;=$FD$14,$FE$14,IF(G11&lt;=$FD$15,$FE$15,IF(G11&lt;=$FD$16,$FE$16,)))), "")</f>
        <v>A</v>
      </c>
      <c r="I11" s="38">
        <v>1</v>
      </c>
      <c r="J11" s="28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dalam memahami dan menganalisis teknik gerak dasar permainan bola besar, bola kecil, atletik, kebugaran jasmani, senam, renang, dan pergaulan sehat</v>
      </c>
      <c r="K11" s="36">
        <f t="shared" ref="K11:K50" si="4">IF((COUNTA(AF11:AO11)&gt;0),AVERAGE(AF11:AO11),"")</f>
        <v>80.285714285714292</v>
      </c>
      <c r="L11" s="28" t="str">
        <f t="shared" ref="L11:L50" si="5">IF(AND(ISNUMBER(K11),K11&gt;=1), IF(K11&lt;=$FD$27,$FE$27,IF(K11&lt;=$FD$28,$FE$28,IF(K11&lt;=$FD$29,$FE$29,IF(K11&lt;=$FD$30,$FE$30,)))), "")</f>
        <v>B</v>
      </c>
      <c r="M11" s="28">
        <f t="shared" ref="M11:M50" si="6">IF((COUNTA(AF11:AO11)&gt;0),AVERAGE(AF11:AO11),"")</f>
        <v>80.285714285714292</v>
      </c>
      <c r="N11" s="28" t="str">
        <f t="shared" ref="N11:N50" si="7">IF(AND(ISNUMBER(M11),M11&gt;=1), IF(M11&lt;=$FD$27,$FE$27,IF(M11&lt;=$FD$28,$FE$28,IF(M11&lt;=$FD$29,$FE$29,IF(M11&lt;=$FD$30,$FE$30,)))), "")</f>
        <v>B</v>
      </c>
      <c r="O11" s="38">
        <v>2</v>
      </c>
      <c r="P11" s="28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keterampilan mempraktekkan teknik gerak dasar permainan bola besar, bola kecil,  kebugaran jasmani, senam, dan renang namun atletik perlu ditingkatkan</v>
      </c>
      <c r="Q11" s="40"/>
      <c r="R11" s="40"/>
      <c r="S11" s="18"/>
      <c r="T11" s="42">
        <v>85</v>
      </c>
      <c r="U11" s="42">
        <v>86</v>
      </c>
      <c r="V11" s="43">
        <v>85</v>
      </c>
      <c r="W11" s="42">
        <v>87</v>
      </c>
      <c r="X11" s="42">
        <v>85</v>
      </c>
      <c r="Y11" s="42"/>
      <c r="Z11" s="1"/>
      <c r="AA11" s="1"/>
      <c r="AB11" s="1"/>
      <c r="AC11" s="1"/>
      <c r="AD11" s="1"/>
      <c r="AE11" s="18"/>
      <c r="AF11" s="42">
        <v>80</v>
      </c>
      <c r="AG11" s="42">
        <v>80</v>
      </c>
      <c r="AH11" s="43">
        <v>77</v>
      </c>
      <c r="AI11" s="43">
        <v>80</v>
      </c>
      <c r="AJ11" s="43">
        <v>78</v>
      </c>
      <c r="AK11" s="43">
        <v>88</v>
      </c>
      <c r="AL11" s="42">
        <v>79</v>
      </c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80" t="s">
        <v>56</v>
      </c>
      <c r="FD11" s="80"/>
      <c r="FE11" s="80"/>
      <c r="FG11" s="78" t="s">
        <v>57</v>
      </c>
      <c r="FH11" s="78"/>
      <c r="FI11" s="78"/>
    </row>
    <row r="12" spans="1:167">
      <c r="A12" s="19">
        <v>2</v>
      </c>
      <c r="B12" s="19">
        <v>66760</v>
      </c>
      <c r="C12" s="19" t="s">
        <v>116</v>
      </c>
      <c r="D12" s="18"/>
      <c r="E12" s="36">
        <f t="shared" si="0"/>
        <v>86</v>
      </c>
      <c r="F12" s="28" t="str">
        <f t="shared" si="1"/>
        <v>A</v>
      </c>
      <c r="G12" s="28">
        <f>IF((COUNTA(T12:AC12)&gt;0),(ROUND((AVERAGE(T12:AD12)),0)),"")</f>
        <v>86</v>
      </c>
      <c r="H12" s="28" t="str">
        <f t="shared" si="2"/>
        <v>A</v>
      </c>
      <c r="I12" s="38">
        <v>1</v>
      </c>
      <c r="J12" s="28" t="str">
        <f t="shared" si="3"/>
        <v>Memiliki kemampuan dalam memahami dan menganalisis teknik gerak dasar permainan bola besar, bola kecil, atletik, kebugaran jasmani, senam, renang, dan pergaulan sehat</v>
      </c>
      <c r="K12" s="36">
        <f t="shared" si="4"/>
        <v>83.285714285714292</v>
      </c>
      <c r="L12" s="28" t="str">
        <f t="shared" si="5"/>
        <v>B</v>
      </c>
      <c r="M12" s="28">
        <f t="shared" si="6"/>
        <v>83.285714285714292</v>
      </c>
      <c r="N12" s="28" t="str">
        <f t="shared" si="7"/>
        <v>B</v>
      </c>
      <c r="O12" s="38">
        <v>2</v>
      </c>
      <c r="P12" s="28" t="str">
        <f t="shared" si="8"/>
        <v>Memiliki keterampilan mempraktekkan teknik gerak dasar permainan bola besar, bola kecil,  kebugaran jasmani, senam, dan renang namun atletik perlu ditingkatkan</v>
      </c>
      <c r="Q12" s="40"/>
      <c r="R12" s="40"/>
      <c r="S12" s="18"/>
      <c r="T12" s="42">
        <v>88</v>
      </c>
      <c r="U12" s="42">
        <v>88</v>
      </c>
      <c r="V12" s="43">
        <v>88</v>
      </c>
      <c r="W12" s="42">
        <v>88</v>
      </c>
      <c r="X12" s="42">
        <v>80</v>
      </c>
      <c r="Y12" s="42"/>
      <c r="Z12" s="1"/>
      <c r="AA12" s="1"/>
      <c r="AB12" s="1"/>
      <c r="AC12" s="1"/>
      <c r="AD12" s="1"/>
      <c r="AE12" s="18"/>
      <c r="AF12" s="42">
        <v>87</v>
      </c>
      <c r="AG12" s="42">
        <v>80</v>
      </c>
      <c r="AH12" s="43">
        <v>80</v>
      </c>
      <c r="AI12" s="43">
        <v>83</v>
      </c>
      <c r="AJ12" s="43">
        <v>80</v>
      </c>
      <c r="AK12" s="43">
        <v>88</v>
      </c>
      <c r="AL12" s="42">
        <v>85</v>
      </c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>
      <c r="A13" s="19">
        <v>3</v>
      </c>
      <c r="B13" s="19">
        <v>66776</v>
      </c>
      <c r="C13" s="19" t="s">
        <v>117</v>
      </c>
      <c r="D13" s="18"/>
      <c r="E13" s="36">
        <f t="shared" si="0"/>
        <v>85</v>
      </c>
      <c r="F13" s="28" t="str">
        <f t="shared" si="1"/>
        <v>A</v>
      </c>
      <c r="G13" s="28">
        <f>IF((COUNTA(T12:AC12)&gt;0),(ROUND((AVERAGE(T13:AD13)),0)),"")</f>
        <v>85</v>
      </c>
      <c r="H13" s="28" t="str">
        <f t="shared" si="2"/>
        <v>A</v>
      </c>
      <c r="I13" s="38">
        <v>1</v>
      </c>
      <c r="J13" s="28" t="str">
        <f t="shared" si="3"/>
        <v>Memiliki kemampuan dalam memahami dan menganalisis teknik gerak dasar permainan bola besar, bola kecil, atletik, kebugaran jasmani, senam, renang, dan pergaulan sehat</v>
      </c>
      <c r="K13" s="36">
        <f t="shared" si="4"/>
        <v>81.571428571428569</v>
      </c>
      <c r="L13" s="28" t="str">
        <f t="shared" si="5"/>
        <v>B</v>
      </c>
      <c r="M13" s="28">
        <f t="shared" si="6"/>
        <v>81.571428571428569</v>
      </c>
      <c r="N13" s="28" t="str">
        <f t="shared" si="7"/>
        <v>B</v>
      </c>
      <c r="O13" s="38">
        <v>2</v>
      </c>
      <c r="P13" s="28" t="str">
        <f t="shared" si="8"/>
        <v>Memiliki keterampilan mempraktekkan teknik gerak dasar permainan bola besar, bola kecil,  kebugaran jasmani, senam, dan renang namun atletik perlu ditingkatkan</v>
      </c>
      <c r="Q13" s="40"/>
      <c r="R13" s="40"/>
      <c r="S13" s="18"/>
      <c r="T13" s="42">
        <v>88</v>
      </c>
      <c r="U13" s="42">
        <v>82</v>
      </c>
      <c r="V13" s="43">
        <v>88</v>
      </c>
      <c r="W13" s="42">
        <v>84</v>
      </c>
      <c r="X13" s="42">
        <v>81</v>
      </c>
      <c r="Y13" s="42"/>
      <c r="Z13" s="1"/>
      <c r="AA13" s="1"/>
      <c r="AB13" s="1"/>
      <c r="AC13" s="1"/>
      <c r="AD13" s="1"/>
      <c r="AE13" s="18"/>
      <c r="AF13" s="42">
        <v>81</v>
      </c>
      <c r="AG13" s="42">
        <v>81</v>
      </c>
      <c r="AH13" s="43">
        <v>77</v>
      </c>
      <c r="AI13" s="43">
        <v>82</v>
      </c>
      <c r="AJ13" s="43">
        <v>79</v>
      </c>
      <c r="AK13" s="43">
        <v>86</v>
      </c>
      <c r="AL13" s="42">
        <v>85</v>
      </c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9">
        <v>1</v>
      </c>
      <c r="FH13" s="83" t="s">
        <v>149</v>
      </c>
      <c r="FI13" s="83" t="s">
        <v>150</v>
      </c>
      <c r="FJ13" s="82">
        <v>20181</v>
      </c>
      <c r="FK13" s="82">
        <v>20191</v>
      </c>
    </row>
    <row r="14" spans="1:167">
      <c r="A14" s="19">
        <v>4</v>
      </c>
      <c r="B14" s="19">
        <v>66792</v>
      </c>
      <c r="C14" s="19" t="s">
        <v>118</v>
      </c>
      <c r="D14" s="18"/>
      <c r="E14" s="36">
        <f t="shared" si="0"/>
        <v>85</v>
      </c>
      <c r="F14" s="28" t="str">
        <f t="shared" si="1"/>
        <v>A</v>
      </c>
      <c r="G14" s="28">
        <f>IF((COUNTA(T12:AC12)&gt;0),(ROUND((AVERAGE(T14:AD14)),0)),"")</f>
        <v>85</v>
      </c>
      <c r="H14" s="28" t="str">
        <f t="shared" si="2"/>
        <v>A</v>
      </c>
      <c r="I14" s="38">
        <v>1</v>
      </c>
      <c r="J14" s="28" t="str">
        <f t="shared" si="3"/>
        <v>Memiliki kemampuan dalam memahami dan menganalisis teknik gerak dasar permainan bola besar, bola kecil, atletik, kebugaran jasmani, senam, renang, dan pergaulan sehat</v>
      </c>
      <c r="K14" s="36">
        <f t="shared" si="4"/>
        <v>81</v>
      </c>
      <c r="L14" s="28" t="str">
        <f t="shared" si="5"/>
        <v>B</v>
      </c>
      <c r="M14" s="28">
        <f t="shared" si="6"/>
        <v>81</v>
      </c>
      <c r="N14" s="28" t="str">
        <f t="shared" si="7"/>
        <v>B</v>
      </c>
      <c r="O14" s="38">
        <v>2</v>
      </c>
      <c r="P14" s="28" t="str">
        <f t="shared" si="8"/>
        <v>Memiliki keterampilan mempraktekkan teknik gerak dasar permainan bola besar, bola kecil,  kebugaran jasmani, senam, dan renang namun atletik perlu ditingkatkan</v>
      </c>
      <c r="Q14" s="40"/>
      <c r="R14" s="40"/>
      <c r="S14" s="18"/>
      <c r="T14" s="42">
        <v>86</v>
      </c>
      <c r="U14" s="42">
        <v>82</v>
      </c>
      <c r="V14" s="43">
        <v>84</v>
      </c>
      <c r="W14" s="42">
        <v>88</v>
      </c>
      <c r="X14" s="42">
        <v>83</v>
      </c>
      <c r="Y14" s="42"/>
      <c r="Z14" s="1"/>
      <c r="AA14" s="1"/>
      <c r="AB14" s="1"/>
      <c r="AC14" s="1"/>
      <c r="AD14" s="1"/>
      <c r="AE14" s="18"/>
      <c r="AF14" s="42">
        <v>76</v>
      </c>
      <c r="AG14" s="42">
        <v>81</v>
      </c>
      <c r="AH14" s="43">
        <v>85</v>
      </c>
      <c r="AI14" s="43">
        <v>83</v>
      </c>
      <c r="AJ14" s="43">
        <v>82</v>
      </c>
      <c r="AK14" s="43">
        <v>86</v>
      </c>
      <c r="AL14" s="42">
        <v>74</v>
      </c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9"/>
      <c r="FH14" s="81"/>
      <c r="FI14" s="81"/>
      <c r="FJ14" s="82"/>
      <c r="FK14" s="82"/>
    </row>
    <row r="15" spans="1:167">
      <c r="A15" s="19">
        <v>5</v>
      </c>
      <c r="B15" s="19">
        <v>66808</v>
      </c>
      <c r="C15" s="19" t="s">
        <v>119</v>
      </c>
      <c r="D15" s="18"/>
      <c r="E15" s="36">
        <f t="shared" si="0"/>
        <v>86</v>
      </c>
      <c r="F15" s="28" t="str">
        <f t="shared" si="1"/>
        <v>A</v>
      </c>
      <c r="G15" s="28">
        <f>IF((COUNTA(T12:AC12)&gt;0),(ROUND((AVERAGE(T15:AD15)),0)),"")</f>
        <v>86</v>
      </c>
      <c r="H15" s="28" t="str">
        <f t="shared" si="2"/>
        <v>A</v>
      </c>
      <c r="I15" s="38">
        <v>1</v>
      </c>
      <c r="J15" s="28" t="str">
        <f t="shared" si="3"/>
        <v>Memiliki kemampuan dalam memahami dan menganalisis teknik gerak dasar permainan bola besar, bola kecil, atletik, kebugaran jasmani, senam, renang, dan pergaulan sehat</v>
      </c>
      <c r="K15" s="36">
        <f t="shared" si="4"/>
        <v>80.571428571428569</v>
      </c>
      <c r="L15" s="28" t="str">
        <f t="shared" si="5"/>
        <v>B</v>
      </c>
      <c r="M15" s="28">
        <f t="shared" si="6"/>
        <v>80.571428571428569</v>
      </c>
      <c r="N15" s="28" t="str">
        <f t="shared" si="7"/>
        <v>B</v>
      </c>
      <c r="O15" s="38">
        <v>2</v>
      </c>
      <c r="P15" s="28" t="str">
        <f t="shared" si="8"/>
        <v>Memiliki keterampilan mempraktekkan teknik gerak dasar permainan bola besar, bola kecil,  kebugaran jasmani, senam, dan renang namun atletik perlu ditingkatkan</v>
      </c>
      <c r="Q15" s="40"/>
      <c r="R15" s="40"/>
      <c r="S15" s="18"/>
      <c r="T15" s="42">
        <v>88</v>
      </c>
      <c r="U15" s="42">
        <v>84</v>
      </c>
      <c r="V15" s="43">
        <v>88</v>
      </c>
      <c r="W15" s="42">
        <v>88</v>
      </c>
      <c r="X15" s="42">
        <v>82</v>
      </c>
      <c r="Y15" s="42"/>
      <c r="Z15" s="1"/>
      <c r="AA15" s="1"/>
      <c r="AB15" s="1"/>
      <c r="AC15" s="1"/>
      <c r="AD15" s="1"/>
      <c r="AE15" s="18"/>
      <c r="AF15" s="42">
        <v>77</v>
      </c>
      <c r="AG15" s="42">
        <v>79</v>
      </c>
      <c r="AH15" s="43">
        <v>80</v>
      </c>
      <c r="AI15" s="43">
        <v>82</v>
      </c>
      <c r="AJ15" s="43">
        <v>80</v>
      </c>
      <c r="AK15" s="43">
        <v>86</v>
      </c>
      <c r="AL15" s="42">
        <v>80</v>
      </c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9">
        <v>2</v>
      </c>
      <c r="FH15" s="83" t="s">
        <v>151</v>
      </c>
      <c r="FI15" s="83" t="s">
        <v>152</v>
      </c>
      <c r="FJ15" s="82">
        <v>20182</v>
      </c>
      <c r="FK15" s="82">
        <v>20192</v>
      </c>
    </row>
    <row r="16" spans="1:167">
      <c r="A16" s="19">
        <v>6</v>
      </c>
      <c r="B16" s="19">
        <v>66824</v>
      </c>
      <c r="C16" s="19" t="s">
        <v>120</v>
      </c>
      <c r="D16" s="18"/>
      <c r="E16" s="36">
        <f t="shared" si="0"/>
        <v>84</v>
      </c>
      <c r="F16" s="28" t="str">
        <f t="shared" si="1"/>
        <v>B</v>
      </c>
      <c r="G16" s="28">
        <f>IF((COUNTA(T12:AC12)&gt;0),(ROUND((AVERAGE(T16:AD16)),0)),"")</f>
        <v>84</v>
      </c>
      <c r="H16" s="28" t="str">
        <f t="shared" si="2"/>
        <v>B</v>
      </c>
      <c r="I16" s="38">
        <v>2</v>
      </c>
      <c r="J16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6" s="36">
        <f t="shared" si="4"/>
        <v>80.428571428571431</v>
      </c>
      <c r="L16" s="28" t="str">
        <f t="shared" si="5"/>
        <v>B</v>
      </c>
      <c r="M16" s="28">
        <f t="shared" si="6"/>
        <v>80.428571428571431</v>
      </c>
      <c r="N16" s="28" t="str">
        <f t="shared" si="7"/>
        <v>B</v>
      </c>
      <c r="O16" s="38">
        <v>2</v>
      </c>
      <c r="P16" s="28" t="str">
        <f t="shared" si="8"/>
        <v>Memiliki keterampilan mempraktekkan teknik gerak dasar permainan bola besar, bola kecil,  kebugaran jasmani, senam, dan renang namun atletik perlu ditingkatkan</v>
      </c>
      <c r="Q16" s="40"/>
      <c r="R16" s="40"/>
      <c r="S16" s="18"/>
      <c r="T16" s="42">
        <v>88</v>
      </c>
      <c r="U16" s="42">
        <v>84</v>
      </c>
      <c r="V16" s="43">
        <v>85</v>
      </c>
      <c r="W16" s="42">
        <v>80</v>
      </c>
      <c r="X16" s="42">
        <v>82</v>
      </c>
      <c r="Y16" s="42"/>
      <c r="Z16" s="1"/>
      <c r="AA16" s="1"/>
      <c r="AB16" s="1"/>
      <c r="AC16" s="1"/>
      <c r="AD16" s="1"/>
      <c r="AE16" s="18"/>
      <c r="AF16" s="42">
        <v>84</v>
      </c>
      <c r="AG16" s="42">
        <v>70</v>
      </c>
      <c r="AH16" s="43">
        <v>87</v>
      </c>
      <c r="AI16" s="43">
        <v>82</v>
      </c>
      <c r="AJ16" s="43">
        <v>86</v>
      </c>
      <c r="AK16" s="43">
        <v>84</v>
      </c>
      <c r="AL16" s="42">
        <v>70</v>
      </c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9"/>
      <c r="FH16" s="81"/>
      <c r="FI16" s="81"/>
      <c r="FJ16" s="82"/>
      <c r="FK16" s="82"/>
    </row>
    <row r="17" spans="1:167">
      <c r="A17" s="19">
        <v>7</v>
      </c>
      <c r="B17" s="19">
        <v>66840</v>
      </c>
      <c r="C17" s="19" t="s">
        <v>121</v>
      </c>
      <c r="D17" s="18"/>
      <c r="E17" s="36">
        <f t="shared" si="0"/>
        <v>85</v>
      </c>
      <c r="F17" s="28" t="str">
        <f t="shared" si="1"/>
        <v>A</v>
      </c>
      <c r="G17" s="28">
        <f>IF((COUNTA(T12:AC12)&gt;0),(ROUND((AVERAGE(T17:AD17)),0)),"")</f>
        <v>85</v>
      </c>
      <c r="H17" s="28" t="str">
        <f t="shared" si="2"/>
        <v>A</v>
      </c>
      <c r="I17" s="38">
        <v>1</v>
      </c>
      <c r="J17" s="28" t="str">
        <f t="shared" si="3"/>
        <v>Memiliki kemampuan dalam memahami dan menganalisis teknik gerak dasar permainan bola besar, bola kecil, atletik, kebugaran jasmani, senam, renang, dan pergaulan sehat</v>
      </c>
      <c r="K17" s="36">
        <f t="shared" si="4"/>
        <v>80</v>
      </c>
      <c r="L17" s="28" t="str">
        <f t="shared" si="5"/>
        <v>B</v>
      </c>
      <c r="M17" s="28">
        <f t="shared" si="6"/>
        <v>80</v>
      </c>
      <c r="N17" s="28" t="str">
        <f t="shared" si="7"/>
        <v>B</v>
      </c>
      <c r="O17" s="38">
        <v>2</v>
      </c>
      <c r="P17" s="28" t="str">
        <f t="shared" si="8"/>
        <v>Memiliki keterampilan mempraktekkan teknik gerak dasar permainan bola besar, bola kecil,  kebugaran jasmani, senam, dan renang namun atletik perlu ditingkatkan</v>
      </c>
      <c r="Q17" s="40"/>
      <c r="R17" s="40"/>
      <c r="S17" s="18"/>
      <c r="T17" s="42">
        <v>88</v>
      </c>
      <c r="U17" s="42">
        <v>88</v>
      </c>
      <c r="V17" s="43">
        <v>88</v>
      </c>
      <c r="W17" s="42">
        <v>80</v>
      </c>
      <c r="X17" s="42">
        <v>82</v>
      </c>
      <c r="Y17" s="42"/>
      <c r="Z17" s="1"/>
      <c r="AA17" s="1"/>
      <c r="AB17" s="1"/>
      <c r="AC17" s="1"/>
      <c r="AD17" s="1"/>
      <c r="AE17" s="18"/>
      <c r="AF17" s="42">
        <v>82</v>
      </c>
      <c r="AG17" s="42">
        <v>78</v>
      </c>
      <c r="AH17" s="43">
        <v>71</v>
      </c>
      <c r="AI17" s="43">
        <v>85</v>
      </c>
      <c r="AJ17" s="43">
        <v>85</v>
      </c>
      <c r="AK17" s="43">
        <v>85</v>
      </c>
      <c r="AL17" s="42">
        <v>74</v>
      </c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9">
        <v>3</v>
      </c>
      <c r="FH17" s="83" t="s">
        <v>153</v>
      </c>
      <c r="FI17" s="83" t="s">
        <v>154</v>
      </c>
      <c r="FJ17" s="82">
        <v>20183</v>
      </c>
      <c r="FK17" s="82">
        <v>20193</v>
      </c>
    </row>
    <row r="18" spans="1:167">
      <c r="A18" s="19">
        <v>8</v>
      </c>
      <c r="B18" s="19">
        <v>66856</v>
      </c>
      <c r="C18" s="19" t="s">
        <v>122</v>
      </c>
      <c r="D18" s="18"/>
      <c r="E18" s="36">
        <f t="shared" si="0"/>
        <v>87</v>
      </c>
      <c r="F18" s="28" t="str">
        <f t="shared" si="1"/>
        <v>A</v>
      </c>
      <c r="G18" s="28">
        <f>IF((COUNTA(T12:AC12)&gt;0),(ROUND((AVERAGE(T18:AD18)),0)),"")</f>
        <v>87</v>
      </c>
      <c r="H18" s="28" t="str">
        <f t="shared" si="2"/>
        <v>A</v>
      </c>
      <c r="I18" s="38">
        <v>1</v>
      </c>
      <c r="J18" s="28" t="str">
        <f t="shared" si="3"/>
        <v>Memiliki kemampuan dalam memahami dan menganalisis teknik gerak dasar permainan bola besar, bola kecil, atletik, kebugaran jasmani, senam, renang, dan pergaulan sehat</v>
      </c>
      <c r="K18" s="36">
        <f t="shared" si="4"/>
        <v>86.285714285714292</v>
      </c>
      <c r="L18" s="28" t="str">
        <f t="shared" si="5"/>
        <v>A</v>
      </c>
      <c r="M18" s="28">
        <f t="shared" si="6"/>
        <v>86.285714285714292</v>
      </c>
      <c r="N18" s="28" t="str">
        <f t="shared" si="7"/>
        <v>A</v>
      </c>
      <c r="O18" s="38">
        <v>1</v>
      </c>
      <c r="P18" s="28" t="str">
        <f t="shared" si="8"/>
        <v>Memiliki keterampilan mempraktekkan teknik gerak dasar permainan bola besar, bola kecil, atletik, kebugaran jasmani, senam, dan renang</v>
      </c>
      <c r="Q18" s="40"/>
      <c r="R18" s="40"/>
      <c r="S18" s="18"/>
      <c r="T18" s="42">
        <v>88</v>
      </c>
      <c r="U18" s="42">
        <v>82</v>
      </c>
      <c r="V18" s="43">
        <v>88</v>
      </c>
      <c r="W18" s="42">
        <v>92</v>
      </c>
      <c r="X18" s="42">
        <v>84</v>
      </c>
      <c r="Y18" s="42"/>
      <c r="Z18" s="1"/>
      <c r="AA18" s="1"/>
      <c r="AB18" s="1"/>
      <c r="AC18" s="1"/>
      <c r="AD18" s="1"/>
      <c r="AE18" s="18"/>
      <c r="AF18" s="42">
        <v>84</v>
      </c>
      <c r="AG18" s="42">
        <v>87</v>
      </c>
      <c r="AH18" s="43">
        <v>86</v>
      </c>
      <c r="AI18" s="43">
        <v>88</v>
      </c>
      <c r="AJ18" s="43">
        <v>86</v>
      </c>
      <c r="AK18" s="43">
        <v>88</v>
      </c>
      <c r="AL18" s="42">
        <v>85</v>
      </c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9"/>
      <c r="FH18" s="81"/>
      <c r="FI18" s="81"/>
      <c r="FJ18" s="82"/>
      <c r="FK18" s="82"/>
    </row>
    <row r="19" spans="1:167">
      <c r="A19" s="19">
        <v>9</v>
      </c>
      <c r="B19" s="19">
        <v>66872</v>
      </c>
      <c r="C19" s="19" t="s">
        <v>123</v>
      </c>
      <c r="D19" s="18"/>
      <c r="E19" s="36">
        <f t="shared" si="0"/>
        <v>82</v>
      </c>
      <c r="F19" s="28" t="str">
        <f t="shared" si="1"/>
        <v>B</v>
      </c>
      <c r="G19" s="28">
        <f>IF((COUNTA(T12:AC12)&gt;0),(ROUND((AVERAGE(T19:AD19)),0)),"")</f>
        <v>82</v>
      </c>
      <c r="H19" s="28" t="str">
        <f t="shared" si="2"/>
        <v>B</v>
      </c>
      <c r="I19" s="38">
        <v>2</v>
      </c>
      <c r="J19" s="28" t="str">
        <f t="shared" si="3"/>
        <v>Memiliki kemampuan dalam memahami dan menganalisis teknik gerak dasar permainan bola besar, bola kecil, kebugaran jasmani, senam, renang, dan pergaulan sehat namun atletik perlu ditingkatkan</v>
      </c>
      <c r="K19" s="36">
        <f t="shared" si="4"/>
        <v>87.142857142857139</v>
      </c>
      <c r="L19" s="28" t="str">
        <f t="shared" si="5"/>
        <v>A</v>
      </c>
      <c r="M19" s="28">
        <f t="shared" si="6"/>
        <v>87.142857142857139</v>
      </c>
      <c r="N19" s="28" t="str">
        <f t="shared" si="7"/>
        <v>A</v>
      </c>
      <c r="O19" s="38">
        <v>1</v>
      </c>
      <c r="P19" s="28" t="str">
        <f t="shared" si="8"/>
        <v>Memiliki keterampilan mempraktekkan teknik gerak dasar permainan bola besar, bola kecil, atletik, kebugaran jasmani, senam, dan renang</v>
      </c>
      <c r="Q19" s="40"/>
      <c r="R19" s="40"/>
      <c r="S19" s="18"/>
      <c r="T19" s="42">
        <v>82</v>
      </c>
      <c r="U19" s="42">
        <v>90</v>
      </c>
      <c r="V19" s="43">
        <v>68</v>
      </c>
      <c r="W19" s="42">
        <v>84</v>
      </c>
      <c r="X19" s="42">
        <v>85</v>
      </c>
      <c r="Y19" s="42"/>
      <c r="Z19" s="1"/>
      <c r="AA19" s="1"/>
      <c r="AB19" s="1"/>
      <c r="AC19" s="1"/>
      <c r="AD19" s="1"/>
      <c r="AE19" s="18"/>
      <c r="AF19" s="42">
        <v>89</v>
      </c>
      <c r="AG19" s="42">
        <v>87</v>
      </c>
      <c r="AH19" s="43">
        <v>88</v>
      </c>
      <c r="AI19" s="43">
        <v>85</v>
      </c>
      <c r="AJ19" s="43">
        <v>89</v>
      </c>
      <c r="AK19" s="43">
        <v>86</v>
      </c>
      <c r="AL19" s="42">
        <v>86</v>
      </c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9">
        <v>4</v>
      </c>
      <c r="FH19" s="83" t="s">
        <v>155</v>
      </c>
      <c r="FI19" s="83" t="s">
        <v>156</v>
      </c>
      <c r="FJ19" s="82">
        <v>20184</v>
      </c>
      <c r="FK19" s="82">
        <v>20194</v>
      </c>
    </row>
    <row r="20" spans="1:167">
      <c r="A20" s="19">
        <v>10</v>
      </c>
      <c r="B20" s="19">
        <v>66888</v>
      </c>
      <c r="C20" s="19" t="s">
        <v>124</v>
      </c>
      <c r="D20" s="18"/>
      <c r="E20" s="36">
        <f t="shared" si="0"/>
        <v>84</v>
      </c>
      <c r="F20" s="28" t="str">
        <f t="shared" si="1"/>
        <v>B</v>
      </c>
      <c r="G20" s="28">
        <f>IF((COUNTA(T12:AC12)&gt;0),(ROUND((AVERAGE(T20:AD20)),0)),"")</f>
        <v>84</v>
      </c>
      <c r="H20" s="28" t="str">
        <f t="shared" si="2"/>
        <v>B</v>
      </c>
      <c r="I20" s="38">
        <v>2</v>
      </c>
      <c r="J20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0" s="36">
        <f t="shared" si="4"/>
        <v>84.428571428571431</v>
      </c>
      <c r="L20" s="28" t="str">
        <f t="shared" si="5"/>
        <v>A</v>
      </c>
      <c r="M20" s="28">
        <f t="shared" si="6"/>
        <v>84.428571428571431</v>
      </c>
      <c r="N20" s="28" t="str">
        <f t="shared" si="7"/>
        <v>A</v>
      </c>
      <c r="O20" s="38">
        <v>1</v>
      </c>
      <c r="P20" s="28" t="str">
        <f t="shared" si="8"/>
        <v>Memiliki keterampilan mempraktekkan teknik gerak dasar permainan bola besar, bola kecil, atletik, kebugaran jasmani, senam, dan renang</v>
      </c>
      <c r="Q20" s="40"/>
      <c r="R20" s="40"/>
      <c r="S20" s="18"/>
      <c r="T20" s="42">
        <v>90</v>
      </c>
      <c r="U20" s="42">
        <v>82</v>
      </c>
      <c r="V20" s="43">
        <v>98</v>
      </c>
      <c r="W20" s="42">
        <v>76</v>
      </c>
      <c r="X20" s="42">
        <v>75</v>
      </c>
      <c r="Y20" s="42"/>
      <c r="Z20" s="1"/>
      <c r="AA20" s="1"/>
      <c r="AB20" s="1"/>
      <c r="AC20" s="1"/>
      <c r="AD20" s="1"/>
      <c r="AE20" s="18"/>
      <c r="AF20" s="42">
        <v>81</v>
      </c>
      <c r="AG20" s="42">
        <v>82</v>
      </c>
      <c r="AH20" s="43">
        <v>89</v>
      </c>
      <c r="AI20" s="43">
        <v>88</v>
      </c>
      <c r="AJ20" s="43">
        <v>80</v>
      </c>
      <c r="AK20" s="43">
        <v>86</v>
      </c>
      <c r="AL20" s="42">
        <v>85</v>
      </c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9"/>
      <c r="FH20" s="81"/>
      <c r="FI20" s="81"/>
      <c r="FJ20" s="82"/>
      <c r="FK20" s="82"/>
    </row>
    <row r="21" spans="1:167">
      <c r="A21" s="19">
        <v>11</v>
      </c>
      <c r="B21" s="19">
        <v>66904</v>
      </c>
      <c r="C21" s="19" t="s">
        <v>125</v>
      </c>
      <c r="D21" s="18"/>
      <c r="E21" s="36">
        <f t="shared" si="0"/>
        <v>82</v>
      </c>
      <c r="F21" s="28" t="str">
        <f t="shared" si="1"/>
        <v>B</v>
      </c>
      <c r="G21" s="28">
        <f>IF((COUNTA(T12:AC12)&gt;0),(ROUND((AVERAGE(T21:AD21)),0)),"")</f>
        <v>82</v>
      </c>
      <c r="H21" s="28" t="str">
        <f t="shared" si="2"/>
        <v>B</v>
      </c>
      <c r="I21" s="38">
        <v>2</v>
      </c>
      <c r="J21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1" s="36">
        <f t="shared" si="4"/>
        <v>83.571428571428569</v>
      </c>
      <c r="L21" s="28" t="str">
        <f t="shared" si="5"/>
        <v>B</v>
      </c>
      <c r="M21" s="28">
        <f t="shared" si="6"/>
        <v>83.571428571428569</v>
      </c>
      <c r="N21" s="28" t="str">
        <f t="shared" si="7"/>
        <v>B</v>
      </c>
      <c r="O21" s="38">
        <v>2</v>
      </c>
      <c r="P21" s="28" t="str">
        <f t="shared" si="8"/>
        <v>Memiliki keterampilan mempraktekkan teknik gerak dasar permainan bola besar, bola kecil,  kebugaran jasmani, senam, dan renang namun atletik perlu ditingkatkan</v>
      </c>
      <c r="Q21" s="40"/>
      <c r="R21" s="40"/>
      <c r="S21" s="18"/>
      <c r="T21" s="42">
        <v>82</v>
      </c>
      <c r="U21" s="42">
        <v>86</v>
      </c>
      <c r="V21" s="43">
        <v>84</v>
      </c>
      <c r="W21" s="42">
        <v>80</v>
      </c>
      <c r="X21" s="42">
        <v>80</v>
      </c>
      <c r="Y21" s="42"/>
      <c r="Z21" s="1"/>
      <c r="AA21" s="1"/>
      <c r="AB21" s="1"/>
      <c r="AC21" s="1"/>
      <c r="AD21" s="1"/>
      <c r="AE21" s="18"/>
      <c r="AF21" s="42">
        <v>80</v>
      </c>
      <c r="AG21" s="42">
        <v>80</v>
      </c>
      <c r="AH21" s="43">
        <v>88</v>
      </c>
      <c r="AI21" s="43">
        <v>88</v>
      </c>
      <c r="AJ21" s="43">
        <v>79</v>
      </c>
      <c r="AK21" s="43">
        <v>88</v>
      </c>
      <c r="AL21" s="42">
        <v>82</v>
      </c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9">
        <v>5</v>
      </c>
      <c r="FH21" s="81"/>
      <c r="FI21" s="81"/>
      <c r="FJ21" s="82">
        <v>20185</v>
      </c>
      <c r="FK21" s="82">
        <v>20195</v>
      </c>
    </row>
    <row r="22" spans="1:167">
      <c r="A22" s="19">
        <v>12</v>
      </c>
      <c r="B22" s="19">
        <v>66920</v>
      </c>
      <c r="C22" s="19" t="s">
        <v>126</v>
      </c>
      <c r="D22" s="18"/>
      <c r="E22" s="36">
        <f t="shared" si="0"/>
        <v>86</v>
      </c>
      <c r="F22" s="28" t="str">
        <f t="shared" si="1"/>
        <v>A</v>
      </c>
      <c r="G22" s="28">
        <f>IF((COUNTA(T12:AC12)&gt;0),(ROUND((AVERAGE(T22:AD22)),0)),"")</f>
        <v>86</v>
      </c>
      <c r="H22" s="28" t="str">
        <f t="shared" si="2"/>
        <v>A</v>
      </c>
      <c r="I22" s="38">
        <v>1</v>
      </c>
      <c r="J22" s="28" t="str">
        <f t="shared" si="3"/>
        <v>Memiliki kemampuan dalam memahami dan menganalisis teknik gerak dasar permainan bola besar, bola kecil, atletik, kebugaran jasmani, senam, renang, dan pergaulan sehat</v>
      </c>
      <c r="K22" s="36">
        <f t="shared" si="4"/>
        <v>79.714285714285708</v>
      </c>
      <c r="L22" s="28" t="str">
        <f t="shared" si="5"/>
        <v>B</v>
      </c>
      <c r="M22" s="28">
        <f t="shared" si="6"/>
        <v>79.714285714285708</v>
      </c>
      <c r="N22" s="28" t="str">
        <f t="shared" si="7"/>
        <v>B</v>
      </c>
      <c r="O22" s="38">
        <v>2</v>
      </c>
      <c r="P22" s="28" t="str">
        <f t="shared" si="8"/>
        <v>Memiliki keterampilan mempraktekkan teknik gerak dasar permainan bola besar, bola kecil,  kebugaran jasmani, senam, dan renang namun atletik perlu ditingkatkan</v>
      </c>
      <c r="Q22" s="40"/>
      <c r="R22" s="40"/>
      <c r="S22" s="18"/>
      <c r="T22" s="42">
        <v>87</v>
      </c>
      <c r="U22" s="42">
        <v>80</v>
      </c>
      <c r="V22" s="43">
        <v>85</v>
      </c>
      <c r="W22" s="42">
        <v>89</v>
      </c>
      <c r="X22" s="42">
        <v>87</v>
      </c>
      <c r="Y22" s="42"/>
      <c r="Z22" s="1"/>
      <c r="AA22" s="1"/>
      <c r="AB22" s="1"/>
      <c r="AC22" s="1"/>
      <c r="AD22" s="1"/>
      <c r="AE22" s="18"/>
      <c r="AF22" s="42">
        <v>78</v>
      </c>
      <c r="AG22" s="42">
        <v>81</v>
      </c>
      <c r="AH22" s="43">
        <v>82</v>
      </c>
      <c r="AI22" s="43">
        <v>78</v>
      </c>
      <c r="AJ22" s="43">
        <v>77</v>
      </c>
      <c r="AK22" s="43">
        <v>88</v>
      </c>
      <c r="AL22" s="42">
        <v>74</v>
      </c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9"/>
      <c r="FH22" s="81"/>
      <c r="FI22" s="81"/>
      <c r="FJ22" s="82"/>
      <c r="FK22" s="82"/>
    </row>
    <row r="23" spans="1:167">
      <c r="A23" s="19">
        <v>13</v>
      </c>
      <c r="B23" s="19">
        <v>66936</v>
      </c>
      <c r="C23" s="19" t="s">
        <v>127</v>
      </c>
      <c r="D23" s="18"/>
      <c r="E23" s="36">
        <f t="shared" si="0"/>
        <v>80</v>
      </c>
      <c r="F23" s="28" t="str">
        <f t="shared" si="1"/>
        <v>B</v>
      </c>
      <c r="G23" s="28">
        <f>IF((COUNTA(T12:AC12)&gt;0),(ROUND((AVERAGE(T23:AD23)),0)),"")</f>
        <v>80</v>
      </c>
      <c r="H23" s="28" t="str">
        <f t="shared" si="2"/>
        <v>B</v>
      </c>
      <c r="I23" s="38">
        <v>2</v>
      </c>
      <c r="J23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3" s="36">
        <f t="shared" si="4"/>
        <v>80.285714285714292</v>
      </c>
      <c r="L23" s="28" t="str">
        <f t="shared" si="5"/>
        <v>B</v>
      </c>
      <c r="M23" s="28">
        <f t="shared" si="6"/>
        <v>80.285714285714292</v>
      </c>
      <c r="N23" s="28" t="str">
        <f t="shared" si="7"/>
        <v>B</v>
      </c>
      <c r="O23" s="38">
        <v>2</v>
      </c>
      <c r="P23" s="28" t="str">
        <f t="shared" si="8"/>
        <v>Memiliki keterampilan mempraktekkan teknik gerak dasar permainan bola besar, bola kecil,  kebugaran jasmani, senam, dan renang namun atletik perlu ditingkatkan</v>
      </c>
      <c r="Q23" s="40"/>
      <c r="R23" s="40"/>
      <c r="S23" s="18"/>
      <c r="T23" s="42">
        <v>82</v>
      </c>
      <c r="U23" s="42">
        <v>88</v>
      </c>
      <c r="V23" s="43">
        <v>68</v>
      </c>
      <c r="W23" s="42">
        <v>88</v>
      </c>
      <c r="X23" s="42">
        <v>76</v>
      </c>
      <c r="Y23" s="42"/>
      <c r="Z23" s="1"/>
      <c r="AA23" s="1"/>
      <c r="AB23" s="1"/>
      <c r="AC23" s="1"/>
      <c r="AD23" s="1"/>
      <c r="AE23" s="18"/>
      <c r="AF23" s="42">
        <v>78</v>
      </c>
      <c r="AG23" s="42">
        <v>80</v>
      </c>
      <c r="AH23" s="43">
        <v>80</v>
      </c>
      <c r="AI23" s="43">
        <v>80</v>
      </c>
      <c r="AJ23" s="43">
        <v>80</v>
      </c>
      <c r="AK23" s="43">
        <v>84</v>
      </c>
      <c r="AL23" s="42">
        <v>80</v>
      </c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9">
        <v>6</v>
      </c>
      <c r="FH23" s="81"/>
      <c r="FI23" s="81"/>
      <c r="FJ23" s="82">
        <v>20186</v>
      </c>
      <c r="FK23" s="82">
        <v>20196</v>
      </c>
    </row>
    <row r="24" spans="1:167">
      <c r="A24" s="19">
        <v>14</v>
      </c>
      <c r="B24" s="19">
        <v>66952</v>
      </c>
      <c r="C24" s="19" t="s">
        <v>128</v>
      </c>
      <c r="D24" s="18"/>
      <c r="E24" s="36">
        <f t="shared" si="0"/>
        <v>84</v>
      </c>
      <c r="F24" s="28" t="str">
        <f t="shared" si="1"/>
        <v>B</v>
      </c>
      <c r="G24" s="28">
        <f>IF((COUNTA(T12:AC12)&gt;0),(ROUND((AVERAGE(T24:AD24)),0)),"")</f>
        <v>84</v>
      </c>
      <c r="H24" s="28" t="str">
        <f t="shared" si="2"/>
        <v>B</v>
      </c>
      <c r="I24" s="38">
        <v>2</v>
      </c>
      <c r="J24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4" s="36">
        <f t="shared" si="4"/>
        <v>86.285714285714292</v>
      </c>
      <c r="L24" s="28" t="str">
        <f t="shared" si="5"/>
        <v>A</v>
      </c>
      <c r="M24" s="28">
        <f t="shared" si="6"/>
        <v>86.285714285714292</v>
      </c>
      <c r="N24" s="28" t="str">
        <f t="shared" si="7"/>
        <v>A</v>
      </c>
      <c r="O24" s="38">
        <v>1</v>
      </c>
      <c r="P24" s="28" t="str">
        <f t="shared" si="8"/>
        <v>Memiliki keterampilan mempraktekkan teknik gerak dasar permainan bola besar, bola kecil, atletik, kebugaran jasmani, senam, dan renang</v>
      </c>
      <c r="Q24" s="40"/>
      <c r="R24" s="40"/>
      <c r="S24" s="18"/>
      <c r="T24" s="42">
        <v>98</v>
      </c>
      <c r="U24" s="42">
        <v>74</v>
      </c>
      <c r="V24" s="43">
        <v>85</v>
      </c>
      <c r="W24" s="42">
        <v>80</v>
      </c>
      <c r="X24" s="42">
        <v>83</v>
      </c>
      <c r="Y24" s="42"/>
      <c r="Z24" s="1"/>
      <c r="AA24" s="1"/>
      <c r="AB24" s="1"/>
      <c r="AC24" s="1"/>
      <c r="AD24" s="1"/>
      <c r="AE24" s="18"/>
      <c r="AF24" s="42">
        <v>83</v>
      </c>
      <c r="AG24" s="42">
        <v>85</v>
      </c>
      <c r="AH24" s="43">
        <v>90</v>
      </c>
      <c r="AI24" s="43">
        <v>87</v>
      </c>
      <c r="AJ24" s="43">
        <v>88</v>
      </c>
      <c r="AK24" s="43">
        <v>85</v>
      </c>
      <c r="AL24" s="42">
        <v>86</v>
      </c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9"/>
      <c r="FH24" s="81"/>
      <c r="FI24" s="81"/>
      <c r="FJ24" s="82"/>
      <c r="FK24" s="82"/>
    </row>
    <row r="25" spans="1:167">
      <c r="A25" s="19">
        <v>15</v>
      </c>
      <c r="B25" s="19">
        <v>66968</v>
      </c>
      <c r="C25" s="19" t="s">
        <v>129</v>
      </c>
      <c r="D25" s="18"/>
      <c r="E25" s="36">
        <f t="shared" si="0"/>
        <v>85</v>
      </c>
      <c r="F25" s="28" t="str">
        <f t="shared" si="1"/>
        <v>A</v>
      </c>
      <c r="G25" s="28">
        <f>IF((COUNTA(T12:AC12)&gt;0),(ROUND((AVERAGE(T25:AD25)),0)),"")</f>
        <v>85</v>
      </c>
      <c r="H25" s="28" t="str">
        <f t="shared" si="2"/>
        <v>A</v>
      </c>
      <c r="I25" s="38">
        <v>1</v>
      </c>
      <c r="J25" s="28" t="str">
        <f t="shared" si="3"/>
        <v>Memiliki kemampuan dalam memahami dan menganalisis teknik gerak dasar permainan bola besar, bola kecil, atletik, kebugaran jasmani, senam, renang, dan pergaulan sehat</v>
      </c>
      <c r="K25" s="36">
        <f t="shared" si="4"/>
        <v>82.857142857142861</v>
      </c>
      <c r="L25" s="28" t="str">
        <f t="shared" si="5"/>
        <v>B</v>
      </c>
      <c r="M25" s="28">
        <f t="shared" si="6"/>
        <v>82.857142857142861</v>
      </c>
      <c r="N25" s="28" t="str">
        <f t="shared" si="7"/>
        <v>B</v>
      </c>
      <c r="O25" s="38">
        <v>2</v>
      </c>
      <c r="P25" s="28" t="str">
        <f t="shared" si="8"/>
        <v>Memiliki keterampilan mempraktekkan teknik gerak dasar permainan bola besar, bola kecil,  kebugaran jasmani, senam, dan renang namun atletik perlu ditingkatkan</v>
      </c>
      <c r="Q25" s="40"/>
      <c r="R25" s="40"/>
      <c r="S25" s="18"/>
      <c r="T25" s="42">
        <v>86</v>
      </c>
      <c r="U25" s="42">
        <v>85</v>
      </c>
      <c r="V25" s="43">
        <v>85</v>
      </c>
      <c r="W25" s="42">
        <v>85</v>
      </c>
      <c r="X25" s="42">
        <v>85</v>
      </c>
      <c r="Y25" s="42"/>
      <c r="Z25" s="1"/>
      <c r="AA25" s="1"/>
      <c r="AB25" s="1"/>
      <c r="AC25" s="1"/>
      <c r="AD25" s="1"/>
      <c r="AE25" s="18"/>
      <c r="AF25" s="42">
        <v>83</v>
      </c>
      <c r="AG25" s="42">
        <v>79</v>
      </c>
      <c r="AH25" s="43">
        <v>87</v>
      </c>
      <c r="AI25" s="43">
        <v>85</v>
      </c>
      <c r="AJ25" s="43">
        <v>88</v>
      </c>
      <c r="AK25" s="43">
        <v>88</v>
      </c>
      <c r="AL25" s="42">
        <v>70</v>
      </c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51" t="s">
        <v>80</v>
      </c>
      <c r="FD25" s="51"/>
      <c r="FE25" s="51"/>
      <c r="FG25" s="79">
        <v>7</v>
      </c>
      <c r="FH25" s="81"/>
      <c r="FI25" s="81"/>
      <c r="FJ25" s="82">
        <v>20187</v>
      </c>
      <c r="FK25" s="82">
        <v>20197</v>
      </c>
    </row>
    <row r="26" spans="1:167">
      <c r="A26" s="19">
        <v>16</v>
      </c>
      <c r="B26" s="19">
        <v>66984</v>
      </c>
      <c r="C26" s="19" t="s">
        <v>130</v>
      </c>
      <c r="D26" s="18"/>
      <c r="E26" s="36">
        <f t="shared" si="0"/>
        <v>86</v>
      </c>
      <c r="F26" s="28" t="str">
        <f t="shared" si="1"/>
        <v>A</v>
      </c>
      <c r="G26" s="28">
        <f>IF((COUNTA(T12:AC12)&gt;0),(ROUND((AVERAGE(T26:AD26)),0)),"")</f>
        <v>86</v>
      </c>
      <c r="H26" s="28" t="str">
        <f t="shared" si="2"/>
        <v>A</v>
      </c>
      <c r="I26" s="38">
        <v>1</v>
      </c>
      <c r="J26" s="28" t="str">
        <f t="shared" si="3"/>
        <v>Memiliki kemampuan dalam memahami dan menganalisis teknik gerak dasar permainan bola besar, bola kecil, atletik, kebugaran jasmani, senam, renang, dan pergaulan sehat</v>
      </c>
      <c r="K26" s="36">
        <f t="shared" si="4"/>
        <v>83.571428571428569</v>
      </c>
      <c r="L26" s="28" t="str">
        <f t="shared" si="5"/>
        <v>B</v>
      </c>
      <c r="M26" s="28">
        <f t="shared" si="6"/>
        <v>83.571428571428569</v>
      </c>
      <c r="N26" s="28" t="str">
        <f t="shared" si="7"/>
        <v>B</v>
      </c>
      <c r="O26" s="38">
        <v>2</v>
      </c>
      <c r="P26" s="28" t="str">
        <f t="shared" si="8"/>
        <v>Memiliki keterampilan mempraktekkan teknik gerak dasar permainan bola besar, bola kecil,  kebugaran jasmani, senam, dan renang namun atletik perlu ditingkatkan</v>
      </c>
      <c r="Q26" s="40"/>
      <c r="R26" s="40"/>
      <c r="S26" s="18"/>
      <c r="T26" s="42">
        <v>96</v>
      </c>
      <c r="U26" s="42">
        <v>82</v>
      </c>
      <c r="V26" s="43">
        <v>98</v>
      </c>
      <c r="W26" s="42">
        <v>76</v>
      </c>
      <c r="X26" s="42">
        <v>80</v>
      </c>
      <c r="Y26" s="42"/>
      <c r="Z26" s="1"/>
      <c r="AA26" s="1"/>
      <c r="AB26" s="1"/>
      <c r="AC26" s="1"/>
      <c r="AD26" s="1"/>
      <c r="AE26" s="18"/>
      <c r="AF26" s="42">
        <v>84</v>
      </c>
      <c r="AG26" s="42">
        <v>81</v>
      </c>
      <c r="AH26" s="43">
        <v>81</v>
      </c>
      <c r="AI26" s="43">
        <v>84</v>
      </c>
      <c r="AJ26" s="43">
        <v>84</v>
      </c>
      <c r="AK26" s="43">
        <v>86</v>
      </c>
      <c r="AL26" s="42">
        <v>85</v>
      </c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9"/>
      <c r="FH26" s="81"/>
      <c r="FI26" s="81"/>
      <c r="FJ26" s="82"/>
      <c r="FK26" s="82"/>
    </row>
    <row r="27" spans="1:167">
      <c r="A27" s="19">
        <v>17</v>
      </c>
      <c r="B27" s="19">
        <v>67000</v>
      </c>
      <c r="C27" s="19" t="s">
        <v>131</v>
      </c>
      <c r="D27" s="18"/>
      <c r="E27" s="36">
        <f t="shared" si="0"/>
        <v>84</v>
      </c>
      <c r="F27" s="28" t="str">
        <f t="shared" si="1"/>
        <v>B</v>
      </c>
      <c r="G27" s="28">
        <f>IF((COUNTA(T12:AC12)&gt;0),(ROUND((AVERAGE(T27:AD27)),0)),"")</f>
        <v>84</v>
      </c>
      <c r="H27" s="28" t="str">
        <f t="shared" si="2"/>
        <v>B</v>
      </c>
      <c r="I27" s="38">
        <v>2</v>
      </c>
      <c r="J27" s="28" t="str">
        <f t="shared" si="3"/>
        <v>Memiliki kemampuan dalam memahami dan menganalisis teknik gerak dasar permainan bola besar, bola kecil, kebugaran jasmani, senam, renang, dan pergaulan sehat namun atletik perlu ditingkatkan</v>
      </c>
      <c r="K27" s="36">
        <f t="shared" si="4"/>
        <v>86.285714285714292</v>
      </c>
      <c r="L27" s="28" t="str">
        <f t="shared" si="5"/>
        <v>A</v>
      </c>
      <c r="M27" s="28">
        <f t="shared" si="6"/>
        <v>86.285714285714292</v>
      </c>
      <c r="N27" s="28" t="str">
        <f t="shared" si="7"/>
        <v>A</v>
      </c>
      <c r="O27" s="38">
        <v>1</v>
      </c>
      <c r="P27" s="28" t="str">
        <f t="shared" si="8"/>
        <v>Memiliki keterampilan mempraktekkan teknik gerak dasar permainan bola besar, bola kecil, atletik, kebugaran jasmani, senam, dan renang</v>
      </c>
      <c r="Q27" s="40"/>
      <c r="R27" s="40"/>
      <c r="S27" s="18"/>
      <c r="T27" s="42">
        <v>82</v>
      </c>
      <c r="U27" s="42">
        <v>85</v>
      </c>
      <c r="V27" s="43">
        <v>85</v>
      </c>
      <c r="W27" s="42">
        <v>85</v>
      </c>
      <c r="X27" s="42">
        <v>85</v>
      </c>
      <c r="Y27" s="42"/>
      <c r="Z27" s="1"/>
      <c r="AA27" s="1"/>
      <c r="AB27" s="1"/>
      <c r="AC27" s="1"/>
      <c r="AD27" s="1"/>
      <c r="AE27" s="18"/>
      <c r="AF27" s="42">
        <v>90</v>
      </c>
      <c r="AG27" s="42">
        <v>89</v>
      </c>
      <c r="AH27" s="43">
        <v>81</v>
      </c>
      <c r="AI27" s="43">
        <v>82</v>
      </c>
      <c r="AJ27" s="43">
        <v>87</v>
      </c>
      <c r="AK27" s="43">
        <v>88</v>
      </c>
      <c r="AL27" s="42">
        <v>87</v>
      </c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9">
        <v>8</v>
      </c>
      <c r="FH27" s="81"/>
      <c r="FI27" s="81"/>
      <c r="FJ27" s="82">
        <v>20188</v>
      </c>
      <c r="FK27" s="82">
        <v>20198</v>
      </c>
    </row>
    <row r="28" spans="1:167">
      <c r="A28" s="19">
        <v>18</v>
      </c>
      <c r="B28" s="19">
        <v>67016</v>
      </c>
      <c r="C28" s="19" t="s">
        <v>132</v>
      </c>
      <c r="D28" s="18"/>
      <c r="E28" s="36">
        <f t="shared" si="0"/>
        <v>85</v>
      </c>
      <c r="F28" s="28" t="str">
        <f t="shared" si="1"/>
        <v>A</v>
      </c>
      <c r="G28" s="28">
        <f>IF((COUNTA(T12:AC12)&gt;0),(ROUND((AVERAGE(T28:AD28)),0)),"")</f>
        <v>85</v>
      </c>
      <c r="H28" s="28" t="str">
        <f t="shared" si="2"/>
        <v>A</v>
      </c>
      <c r="I28" s="38">
        <v>1</v>
      </c>
      <c r="J28" s="28" t="str">
        <f t="shared" si="3"/>
        <v>Memiliki kemampuan dalam memahami dan menganalisis teknik gerak dasar permainan bola besar, bola kecil, atletik, kebugaran jasmani, senam, renang, dan pergaulan sehat</v>
      </c>
      <c r="K28" s="36">
        <f t="shared" si="4"/>
        <v>80.285714285714292</v>
      </c>
      <c r="L28" s="28" t="str">
        <f t="shared" si="5"/>
        <v>B</v>
      </c>
      <c r="M28" s="28">
        <f t="shared" si="6"/>
        <v>80.285714285714292</v>
      </c>
      <c r="N28" s="28" t="str">
        <f t="shared" si="7"/>
        <v>B</v>
      </c>
      <c r="O28" s="38">
        <v>2</v>
      </c>
      <c r="P28" s="28" t="str">
        <f t="shared" si="8"/>
        <v>Memiliki keterampilan mempraktekkan teknik gerak dasar permainan bola besar, bola kecil,  kebugaran jasmani, senam, dan renang namun atletik perlu ditingkatkan</v>
      </c>
      <c r="Q28" s="40"/>
      <c r="R28" s="40"/>
      <c r="S28" s="18"/>
      <c r="T28" s="42">
        <v>85</v>
      </c>
      <c r="U28" s="42">
        <v>92</v>
      </c>
      <c r="V28" s="43">
        <v>80</v>
      </c>
      <c r="W28" s="42">
        <v>85</v>
      </c>
      <c r="X28" s="42">
        <v>85</v>
      </c>
      <c r="Y28" s="42"/>
      <c r="Z28" s="1"/>
      <c r="AA28" s="1"/>
      <c r="AB28" s="1"/>
      <c r="AC28" s="1"/>
      <c r="AD28" s="1"/>
      <c r="AE28" s="18"/>
      <c r="AF28" s="42">
        <v>80</v>
      </c>
      <c r="AG28" s="42">
        <v>80</v>
      </c>
      <c r="AH28" s="43">
        <v>80</v>
      </c>
      <c r="AI28" s="43">
        <v>80</v>
      </c>
      <c r="AJ28" s="43">
        <v>80</v>
      </c>
      <c r="AK28" s="43">
        <v>88</v>
      </c>
      <c r="AL28" s="42">
        <v>74</v>
      </c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9"/>
      <c r="FH28" s="81"/>
      <c r="FI28" s="81"/>
      <c r="FJ28" s="82"/>
      <c r="FK28" s="82"/>
    </row>
    <row r="29" spans="1:167">
      <c r="A29" s="19">
        <v>19</v>
      </c>
      <c r="B29" s="19">
        <v>67032</v>
      </c>
      <c r="C29" s="19" t="s">
        <v>133</v>
      </c>
      <c r="D29" s="18"/>
      <c r="E29" s="36">
        <f t="shared" si="0"/>
        <v>86</v>
      </c>
      <c r="F29" s="28" t="str">
        <f t="shared" si="1"/>
        <v>A</v>
      </c>
      <c r="G29" s="28">
        <f>IF((COUNTA(T12:AC12)&gt;0),(ROUND((AVERAGE(T29:AD29)),0)),"")</f>
        <v>86</v>
      </c>
      <c r="H29" s="28" t="str">
        <f t="shared" si="2"/>
        <v>A</v>
      </c>
      <c r="I29" s="38">
        <v>1</v>
      </c>
      <c r="J29" s="28" t="str">
        <f t="shared" si="3"/>
        <v>Memiliki kemampuan dalam memahami dan menganalisis teknik gerak dasar permainan bola besar, bola kecil, atletik, kebugaran jasmani, senam, renang, dan pergaulan sehat</v>
      </c>
      <c r="K29" s="36">
        <f t="shared" si="4"/>
        <v>80.571428571428569</v>
      </c>
      <c r="L29" s="28" t="str">
        <f t="shared" si="5"/>
        <v>B</v>
      </c>
      <c r="M29" s="28">
        <f t="shared" si="6"/>
        <v>80.571428571428569</v>
      </c>
      <c r="N29" s="28" t="str">
        <f t="shared" si="7"/>
        <v>B</v>
      </c>
      <c r="O29" s="38">
        <v>2</v>
      </c>
      <c r="P29" s="28" t="str">
        <f t="shared" si="8"/>
        <v>Memiliki keterampilan mempraktekkan teknik gerak dasar permainan bola besar, bola kecil,  kebugaran jasmani, senam, dan renang namun atletik perlu ditingkatkan</v>
      </c>
      <c r="Q29" s="40"/>
      <c r="R29" s="40"/>
      <c r="S29" s="18"/>
      <c r="T29" s="42">
        <v>85</v>
      </c>
      <c r="U29" s="42">
        <v>82</v>
      </c>
      <c r="V29" s="43">
        <v>87</v>
      </c>
      <c r="W29" s="42">
        <v>87</v>
      </c>
      <c r="X29" s="42">
        <v>87</v>
      </c>
      <c r="Y29" s="42"/>
      <c r="Z29" s="1"/>
      <c r="AA29" s="1"/>
      <c r="AB29" s="1"/>
      <c r="AC29" s="1"/>
      <c r="AD29" s="1"/>
      <c r="AE29" s="18"/>
      <c r="AF29" s="42">
        <v>78</v>
      </c>
      <c r="AG29" s="42">
        <v>81</v>
      </c>
      <c r="AH29" s="43">
        <v>79</v>
      </c>
      <c r="AI29" s="43">
        <v>86</v>
      </c>
      <c r="AJ29" s="43">
        <v>80</v>
      </c>
      <c r="AK29" s="43">
        <v>88</v>
      </c>
      <c r="AL29" s="42">
        <v>72</v>
      </c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9">
        <v>9</v>
      </c>
      <c r="FH29" s="81"/>
      <c r="FI29" s="81"/>
      <c r="FJ29" s="82">
        <v>20189</v>
      </c>
      <c r="FK29" s="82">
        <v>20199</v>
      </c>
    </row>
    <row r="30" spans="1:167">
      <c r="A30" s="19">
        <v>20</v>
      </c>
      <c r="B30" s="19">
        <v>67048</v>
      </c>
      <c r="C30" s="19" t="s">
        <v>134</v>
      </c>
      <c r="D30" s="18"/>
      <c r="E30" s="36">
        <f t="shared" si="0"/>
        <v>82</v>
      </c>
      <c r="F30" s="28" t="str">
        <f t="shared" si="1"/>
        <v>B</v>
      </c>
      <c r="G30" s="28">
        <f>IF((COUNTA(T12:AC12)&gt;0),(ROUND((AVERAGE(T30:AD30)),0)),"")</f>
        <v>82</v>
      </c>
      <c r="H30" s="28" t="str">
        <f t="shared" si="2"/>
        <v>B</v>
      </c>
      <c r="I30" s="38">
        <v>2</v>
      </c>
      <c r="J30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0" s="36">
        <f t="shared" si="4"/>
        <v>84.571428571428569</v>
      </c>
      <c r="L30" s="28" t="str">
        <f t="shared" si="5"/>
        <v>A</v>
      </c>
      <c r="M30" s="28">
        <f t="shared" si="6"/>
        <v>84.571428571428569</v>
      </c>
      <c r="N30" s="28" t="str">
        <f t="shared" si="7"/>
        <v>A</v>
      </c>
      <c r="O30" s="38">
        <v>1</v>
      </c>
      <c r="P30" s="28" t="str">
        <f t="shared" si="8"/>
        <v>Memiliki keterampilan mempraktekkan teknik gerak dasar permainan bola besar, bola kecil, atletik, kebugaran jasmani, senam, dan renang</v>
      </c>
      <c r="Q30" s="40"/>
      <c r="R30" s="40"/>
      <c r="S30" s="18"/>
      <c r="T30" s="42">
        <v>88</v>
      </c>
      <c r="U30" s="42">
        <v>88</v>
      </c>
      <c r="V30" s="43">
        <v>68</v>
      </c>
      <c r="W30" s="42">
        <v>84</v>
      </c>
      <c r="X30" s="42">
        <v>81</v>
      </c>
      <c r="Y30" s="42"/>
      <c r="Z30" s="1"/>
      <c r="AA30" s="1"/>
      <c r="AB30" s="1"/>
      <c r="AC30" s="1"/>
      <c r="AD30" s="1"/>
      <c r="AE30" s="18"/>
      <c r="AF30" s="42">
        <v>85</v>
      </c>
      <c r="AG30" s="42">
        <v>83</v>
      </c>
      <c r="AH30" s="43">
        <v>87</v>
      </c>
      <c r="AI30" s="43">
        <v>83</v>
      </c>
      <c r="AJ30" s="43">
        <v>84</v>
      </c>
      <c r="AK30" s="43">
        <v>86</v>
      </c>
      <c r="AL30" s="42">
        <v>84</v>
      </c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9"/>
      <c r="FH30" s="81"/>
      <c r="FI30" s="81"/>
      <c r="FJ30" s="82"/>
      <c r="FK30" s="82"/>
    </row>
    <row r="31" spans="1:167">
      <c r="A31" s="19">
        <v>21</v>
      </c>
      <c r="B31" s="19">
        <v>67064</v>
      </c>
      <c r="C31" s="19" t="s">
        <v>135</v>
      </c>
      <c r="D31" s="18"/>
      <c r="E31" s="36">
        <f t="shared" si="0"/>
        <v>84</v>
      </c>
      <c r="F31" s="28" t="str">
        <f t="shared" si="1"/>
        <v>B</v>
      </c>
      <c r="G31" s="28">
        <f>IF((COUNTA(T12:AC12)&gt;0),(ROUND((AVERAGE(T31:AD31)),0)),"")</f>
        <v>84</v>
      </c>
      <c r="H31" s="28" t="str">
        <f t="shared" si="2"/>
        <v>B</v>
      </c>
      <c r="I31" s="38">
        <v>2</v>
      </c>
      <c r="J31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1" s="36">
        <f t="shared" si="4"/>
        <v>80.857142857142861</v>
      </c>
      <c r="L31" s="28" t="str">
        <f t="shared" si="5"/>
        <v>B</v>
      </c>
      <c r="M31" s="28">
        <f t="shared" si="6"/>
        <v>80.857142857142861</v>
      </c>
      <c r="N31" s="28" t="str">
        <f t="shared" si="7"/>
        <v>B</v>
      </c>
      <c r="O31" s="38">
        <v>2</v>
      </c>
      <c r="P31" s="28" t="str">
        <f t="shared" si="8"/>
        <v>Memiliki keterampilan mempraktekkan teknik gerak dasar permainan bola besar, bola kecil,  kebugaran jasmani, senam, dan renang namun atletik perlu ditingkatkan</v>
      </c>
      <c r="Q31" s="40"/>
      <c r="R31" s="40"/>
      <c r="S31" s="18"/>
      <c r="T31" s="42">
        <v>85</v>
      </c>
      <c r="U31" s="42">
        <v>90</v>
      </c>
      <c r="V31" s="43">
        <v>80</v>
      </c>
      <c r="W31" s="42">
        <v>84</v>
      </c>
      <c r="X31" s="42">
        <v>79</v>
      </c>
      <c r="Y31" s="42"/>
      <c r="Z31" s="1"/>
      <c r="AA31" s="1"/>
      <c r="AB31" s="1"/>
      <c r="AC31" s="1"/>
      <c r="AD31" s="1"/>
      <c r="AE31" s="18"/>
      <c r="AF31" s="42">
        <v>77</v>
      </c>
      <c r="AG31" s="42">
        <v>81</v>
      </c>
      <c r="AH31" s="43">
        <v>83</v>
      </c>
      <c r="AI31" s="43">
        <v>76</v>
      </c>
      <c r="AJ31" s="43">
        <v>80</v>
      </c>
      <c r="AK31" s="43">
        <v>86</v>
      </c>
      <c r="AL31" s="42">
        <v>83</v>
      </c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9">
        <v>10</v>
      </c>
      <c r="FH31" s="81"/>
      <c r="FI31" s="81"/>
      <c r="FJ31" s="82">
        <v>20190</v>
      </c>
      <c r="FK31" s="82">
        <v>20200</v>
      </c>
    </row>
    <row r="32" spans="1:167">
      <c r="A32" s="19">
        <v>22</v>
      </c>
      <c r="B32" s="19">
        <v>67080</v>
      </c>
      <c r="C32" s="19" t="s">
        <v>136</v>
      </c>
      <c r="D32" s="18"/>
      <c r="E32" s="36">
        <f t="shared" si="0"/>
        <v>81</v>
      </c>
      <c r="F32" s="28" t="str">
        <f t="shared" si="1"/>
        <v>B</v>
      </c>
      <c r="G32" s="28">
        <f>IF((COUNTA(T12:AC12)&gt;0),(ROUND((AVERAGE(T32:AD32)),0)),"")</f>
        <v>81</v>
      </c>
      <c r="H32" s="28" t="str">
        <f t="shared" si="2"/>
        <v>B</v>
      </c>
      <c r="I32" s="38">
        <v>2</v>
      </c>
      <c r="J32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2" s="36">
        <f t="shared" si="4"/>
        <v>87.142857142857139</v>
      </c>
      <c r="L32" s="28" t="str">
        <f t="shared" si="5"/>
        <v>A</v>
      </c>
      <c r="M32" s="28">
        <f t="shared" si="6"/>
        <v>87.142857142857139</v>
      </c>
      <c r="N32" s="28" t="str">
        <f t="shared" si="7"/>
        <v>A</v>
      </c>
      <c r="O32" s="38">
        <v>1</v>
      </c>
      <c r="P32" s="28" t="str">
        <f t="shared" si="8"/>
        <v>Memiliki keterampilan mempraktekkan teknik gerak dasar permainan bola besar, bola kecil, atletik, kebugaran jasmani, senam, dan renang</v>
      </c>
      <c r="Q32" s="40"/>
      <c r="R32" s="40"/>
      <c r="S32" s="18"/>
      <c r="T32" s="42">
        <v>70</v>
      </c>
      <c r="U32" s="42">
        <v>86</v>
      </c>
      <c r="V32" s="43">
        <v>88</v>
      </c>
      <c r="W32" s="42">
        <v>80</v>
      </c>
      <c r="X32" s="42">
        <v>82</v>
      </c>
      <c r="Y32" s="42"/>
      <c r="Z32" s="1"/>
      <c r="AA32" s="1"/>
      <c r="AB32" s="1"/>
      <c r="AC32" s="1"/>
      <c r="AD32" s="1"/>
      <c r="AE32" s="18"/>
      <c r="AF32" s="42">
        <v>81</v>
      </c>
      <c r="AG32" s="42">
        <v>89</v>
      </c>
      <c r="AH32" s="43">
        <v>88</v>
      </c>
      <c r="AI32" s="43">
        <v>88</v>
      </c>
      <c r="AJ32" s="43">
        <v>90</v>
      </c>
      <c r="AK32" s="43">
        <v>88</v>
      </c>
      <c r="AL32" s="42">
        <v>86</v>
      </c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9"/>
      <c r="FH32" s="82"/>
      <c r="FI32" s="82"/>
      <c r="FJ32" s="82"/>
      <c r="FK32" s="82"/>
    </row>
    <row r="33" spans="1:157">
      <c r="A33" s="19">
        <v>23</v>
      </c>
      <c r="B33" s="19">
        <v>67096</v>
      </c>
      <c r="C33" s="19" t="s">
        <v>137</v>
      </c>
      <c r="D33" s="18"/>
      <c r="E33" s="36">
        <f t="shared" si="0"/>
        <v>81</v>
      </c>
      <c r="F33" s="28" t="str">
        <f t="shared" si="1"/>
        <v>B</v>
      </c>
      <c r="G33" s="28">
        <f>IF((COUNTA(T12:AC12)&gt;0),(ROUND((AVERAGE(T33:AD33)),0)),"")</f>
        <v>81</v>
      </c>
      <c r="H33" s="28" t="str">
        <f t="shared" si="2"/>
        <v>B</v>
      </c>
      <c r="I33" s="38">
        <v>2</v>
      </c>
      <c r="J33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3" s="36">
        <f t="shared" si="4"/>
        <v>84.428571428571431</v>
      </c>
      <c r="L33" s="28" t="str">
        <f t="shared" si="5"/>
        <v>A</v>
      </c>
      <c r="M33" s="28">
        <f t="shared" si="6"/>
        <v>84.428571428571431</v>
      </c>
      <c r="N33" s="28" t="str">
        <f t="shared" si="7"/>
        <v>A</v>
      </c>
      <c r="O33" s="38">
        <v>1</v>
      </c>
      <c r="P33" s="28" t="str">
        <f t="shared" si="8"/>
        <v>Memiliki keterampilan mempraktekkan teknik gerak dasar permainan bola besar, bola kecil, atletik, kebugaran jasmani, senam, dan renang</v>
      </c>
      <c r="Q33" s="40"/>
      <c r="R33" s="40"/>
      <c r="S33" s="18"/>
      <c r="T33" s="42">
        <v>70</v>
      </c>
      <c r="U33" s="42">
        <v>76</v>
      </c>
      <c r="V33" s="43">
        <v>98</v>
      </c>
      <c r="W33" s="42">
        <v>80</v>
      </c>
      <c r="X33" s="42">
        <v>83</v>
      </c>
      <c r="Y33" s="42"/>
      <c r="Z33" s="1"/>
      <c r="AA33" s="1"/>
      <c r="AB33" s="1"/>
      <c r="AC33" s="1"/>
      <c r="AD33" s="1"/>
      <c r="AE33" s="18"/>
      <c r="AF33" s="42">
        <v>82</v>
      </c>
      <c r="AG33" s="42">
        <v>86</v>
      </c>
      <c r="AH33" s="43">
        <v>83</v>
      </c>
      <c r="AI33" s="43">
        <v>83</v>
      </c>
      <c r="AJ33" s="43">
        <v>83</v>
      </c>
      <c r="AK33" s="43">
        <v>88</v>
      </c>
      <c r="AL33" s="42">
        <v>86</v>
      </c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67112</v>
      </c>
      <c r="C34" s="19" t="s">
        <v>138</v>
      </c>
      <c r="D34" s="18"/>
      <c r="E34" s="36">
        <f t="shared" si="0"/>
        <v>84</v>
      </c>
      <c r="F34" s="28" t="str">
        <f t="shared" si="1"/>
        <v>B</v>
      </c>
      <c r="G34" s="28">
        <f>IF((COUNTA(T12:AC12)&gt;0),(ROUND((AVERAGE(T34:AD34)),0)),"")</f>
        <v>84</v>
      </c>
      <c r="H34" s="28" t="str">
        <f t="shared" si="2"/>
        <v>B</v>
      </c>
      <c r="I34" s="38">
        <v>2</v>
      </c>
      <c r="J34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4" s="36">
        <f t="shared" si="4"/>
        <v>85.142857142857139</v>
      </c>
      <c r="L34" s="28" t="str">
        <f t="shared" si="5"/>
        <v>A</v>
      </c>
      <c r="M34" s="28">
        <f t="shared" si="6"/>
        <v>85.142857142857139</v>
      </c>
      <c r="N34" s="28" t="str">
        <f t="shared" si="7"/>
        <v>A</v>
      </c>
      <c r="O34" s="38">
        <v>1</v>
      </c>
      <c r="P34" s="28" t="str">
        <f t="shared" si="8"/>
        <v>Memiliki keterampilan mempraktekkan teknik gerak dasar permainan bola besar, bola kecil, atletik, kebugaran jasmani, senam, dan renang</v>
      </c>
      <c r="Q34" s="40"/>
      <c r="R34" s="40"/>
      <c r="S34" s="18"/>
      <c r="T34" s="42">
        <v>82</v>
      </c>
      <c r="U34" s="42">
        <v>83</v>
      </c>
      <c r="V34" s="43">
        <v>85</v>
      </c>
      <c r="W34" s="42">
        <v>88</v>
      </c>
      <c r="X34" s="42">
        <v>83</v>
      </c>
      <c r="Y34" s="42"/>
      <c r="Z34" s="1"/>
      <c r="AA34" s="1"/>
      <c r="AB34" s="1"/>
      <c r="AC34" s="1"/>
      <c r="AD34" s="1"/>
      <c r="AE34" s="18"/>
      <c r="AF34" s="42">
        <v>85</v>
      </c>
      <c r="AG34" s="42">
        <v>86</v>
      </c>
      <c r="AH34" s="43">
        <v>84</v>
      </c>
      <c r="AI34" s="43">
        <v>83</v>
      </c>
      <c r="AJ34" s="43">
        <v>85</v>
      </c>
      <c r="AK34" s="43">
        <v>86</v>
      </c>
      <c r="AL34" s="42">
        <v>87</v>
      </c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67128</v>
      </c>
      <c r="C35" s="19" t="s">
        <v>139</v>
      </c>
      <c r="D35" s="18"/>
      <c r="E35" s="36">
        <f t="shared" si="0"/>
        <v>81</v>
      </c>
      <c r="F35" s="28" t="str">
        <f t="shared" si="1"/>
        <v>B</v>
      </c>
      <c r="G35" s="28">
        <f>IF((COUNTA(T12:AC12)&gt;0),(ROUND((AVERAGE(T35:AD35)),0)),"")</f>
        <v>81</v>
      </c>
      <c r="H35" s="28" t="str">
        <f t="shared" si="2"/>
        <v>B</v>
      </c>
      <c r="I35" s="38">
        <v>2</v>
      </c>
      <c r="J35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5" s="36">
        <f t="shared" si="4"/>
        <v>80</v>
      </c>
      <c r="L35" s="28" t="str">
        <f t="shared" si="5"/>
        <v>B</v>
      </c>
      <c r="M35" s="28">
        <f t="shared" si="6"/>
        <v>80</v>
      </c>
      <c r="N35" s="28" t="str">
        <f t="shared" si="7"/>
        <v>B</v>
      </c>
      <c r="O35" s="38">
        <v>2</v>
      </c>
      <c r="P35" s="28" t="str">
        <f t="shared" si="8"/>
        <v>Memiliki keterampilan mempraktekkan teknik gerak dasar permainan bola besar, bola kecil,  kebugaran jasmani, senam, dan renang namun atletik perlu ditingkatkan</v>
      </c>
      <c r="Q35" s="40"/>
      <c r="R35" s="40"/>
      <c r="S35" s="18"/>
      <c r="T35" s="42">
        <v>86</v>
      </c>
      <c r="U35" s="42">
        <v>80</v>
      </c>
      <c r="V35" s="43">
        <v>84</v>
      </c>
      <c r="W35" s="42">
        <v>76</v>
      </c>
      <c r="X35" s="42">
        <v>79</v>
      </c>
      <c r="Y35" s="42"/>
      <c r="Z35" s="1"/>
      <c r="AA35" s="1"/>
      <c r="AB35" s="1"/>
      <c r="AC35" s="1"/>
      <c r="AD35" s="1"/>
      <c r="AE35" s="18"/>
      <c r="AF35" s="42">
        <v>78</v>
      </c>
      <c r="AG35" s="42">
        <v>80</v>
      </c>
      <c r="AH35" s="43">
        <v>79</v>
      </c>
      <c r="AI35" s="43">
        <v>80</v>
      </c>
      <c r="AJ35" s="43">
        <v>82</v>
      </c>
      <c r="AK35" s="43">
        <v>84</v>
      </c>
      <c r="AL35" s="42">
        <v>77</v>
      </c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67144</v>
      </c>
      <c r="C36" s="19" t="s">
        <v>140</v>
      </c>
      <c r="D36" s="18"/>
      <c r="E36" s="36">
        <f t="shared" si="0"/>
        <v>84</v>
      </c>
      <c r="F36" s="28" t="str">
        <f t="shared" si="1"/>
        <v>B</v>
      </c>
      <c r="G36" s="28">
        <f>IF((COUNTA(T12:AC12)&gt;0),(ROUND((AVERAGE(T36:AD36)),0)),"")</f>
        <v>84</v>
      </c>
      <c r="H36" s="28" t="str">
        <f t="shared" si="2"/>
        <v>B</v>
      </c>
      <c r="I36" s="38">
        <v>2</v>
      </c>
      <c r="J36" s="28" t="str">
        <f t="shared" si="3"/>
        <v>Memiliki kemampuan dalam memahami dan menganalisis teknik gerak dasar permainan bola besar, bola kecil, kebugaran jasmani, senam, renang, dan pergaulan sehat namun atletik perlu ditingkatkan</v>
      </c>
      <c r="K36" s="36">
        <f t="shared" si="4"/>
        <v>80.571428571428569</v>
      </c>
      <c r="L36" s="28" t="str">
        <f t="shared" si="5"/>
        <v>B</v>
      </c>
      <c r="M36" s="28">
        <f t="shared" si="6"/>
        <v>80.571428571428569</v>
      </c>
      <c r="N36" s="28" t="str">
        <f t="shared" si="7"/>
        <v>B</v>
      </c>
      <c r="O36" s="38">
        <v>2</v>
      </c>
      <c r="P36" s="28" t="str">
        <f t="shared" si="8"/>
        <v>Memiliki keterampilan mempraktekkan teknik gerak dasar permainan bola besar, bola kecil,  kebugaran jasmani, senam, dan renang namun atletik perlu ditingkatkan</v>
      </c>
      <c r="Q36" s="40"/>
      <c r="R36" s="40"/>
      <c r="S36" s="18"/>
      <c r="T36" s="42">
        <v>98</v>
      </c>
      <c r="U36" s="42">
        <v>90</v>
      </c>
      <c r="V36" s="43">
        <v>80</v>
      </c>
      <c r="W36" s="42">
        <v>80</v>
      </c>
      <c r="X36" s="42">
        <v>74</v>
      </c>
      <c r="Y36" s="42"/>
      <c r="Z36" s="1"/>
      <c r="AA36" s="1"/>
      <c r="AB36" s="1"/>
      <c r="AC36" s="1"/>
      <c r="AD36" s="1"/>
      <c r="AE36" s="18"/>
      <c r="AF36" s="42">
        <v>76</v>
      </c>
      <c r="AG36" s="42">
        <v>78</v>
      </c>
      <c r="AH36" s="43">
        <v>80</v>
      </c>
      <c r="AI36" s="43">
        <v>79</v>
      </c>
      <c r="AJ36" s="43">
        <v>77</v>
      </c>
      <c r="AK36" s="43">
        <v>86</v>
      </c>
      <c r="AL36" s="42">
        <v>88</v>
      </c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67160</v>
      </c>
      <c r="C37" s="19" t="s">
        <v>141</v>
      </c>
      <c r="D37" s="18"/>
      <c r="E37" s="36">
        <f t="shared" si="0"/>
        <v>86</v>
      </c>
      <c r="F37" s="28" t="str">
        <f t="shared" si="1"/>
        <v>A</v>
      </c>
      <c r="G37" s="28">
        <f>IF((COUNTA(T12:AC12)&gt;0),(ROUND((AVERAGE(T37:AD37)),0)),"")</f>
        <v>86</v>
      </c>
      <c r="H37" s="28" t="str">
        <f t="shared" si="2"/>
        <v>A</v>
      </c>
      <c r="I37" s="38">
        <v>1</v>
      </c>
      <c r="J37" s="28" t="str">
        <f t="shared" si="3"/>
        <v>Memiliki kemampuan dalam memahami dan menganalisis teknik gerak dasar permainan bola besar, bola kecil, atletik, kebugaran jasmani, senam, renang, dan pergaulan sehat</v>
      </c>
      <c r="K37" s="36">
        <f t="shared" si="4"/>
        <v>80.428571428571431</v>
      </c>
      <c r="L37" s="28" t="str">
        <f t="shared" si="5"/>
        <v>B</v>
      </c>
      <c r="M37" s="28">
        <f t="shared" si="6"/>
        <v>80.428571428571431</v>
      </c>
      <c r="N37" s="28" t="str">
        <f t="shared" si="7"/>
        <v>B</v>
      </c>
      <c r="O37" s="38">
        <v>2</v>
      </c>
      <c r="P37" s="28" t="str">
        <f t="shared" si="8"/>
        <v>Memiliki keterampilan mempraktekkan teknik gerak dasar permainan bola besar, bola kecil,  kebugaran jasmani, senam, dan renang namun atletik perlu ditingkatkan</v>
      </c>
      <c r="Q37" s="40"/>
      <c r="R37" s="40"/>
      <c r="S37" s="18"/>
      <c r="T37" s="42">
        <v>87</v>
      </c>
      <c r="U37" s="42">
        <v>86</v>
      </c>
      <c r="V37" s="43">
        <v>87</v>
      </c>
      <c r="W37" s="42">
        <v>84</v>
      </c>
      <c r="X37" s="42">
        <v>85</v>
      </c>
      <c r="Y37" s="42"/>
      <c r="Z37" s="1"/>
      <c r="AA37" s="1"/>
      <c r="AB37" s="1"/>
      <c r="AC37" s="1"/>
      <c r="AD37" s="1"/>
      <c r="AE37" s="18"/>
      <c r="AF37" s="42">
        <v>77</v>
      </c>
      <c r="AG37" s="42">
        <v>80</v>
      </c>
      <c r="AH37" s="43">
        <v>80</v>
      </c>
      <c r="AI37" s="43">
        <v>80</v>
      </c>
      <c r="AJ37" s="43">
        <v>78</v>
      </c>
      <c r="AK37" s="43">
        <v>88</v>
      </c>
      <c r="AL37" s="42">
        <v>80</v>
      </c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67176</v>
      </c>
      <c r="C38" s="19" t="s">
        <v>142</v>
      </c>
      <c r="D38" s="18"/>
      <c r="E38" s="36">
        <f t="shared" si="0"/>
        <v>86</v>
      </c>
      <c r="F38" s="28" t="str">
        <f t="shared" si="1"/>
        <v>A</v>
      </c>
      <c r="G38" s="28">
        <f>IF((COUNTA(T12:AC12)&gt;0),(ROUND((AVERAGE(T38:AD38)),0)),"")</f>
        <v>86</v>
      </c>
      <c r="H38" s="28" t="str">
        <f t="shared" si="2"/>
        <v>A</v>
      </c>
      <c r="I38" s="38">
        <v>1</v>
      </c>
      <c r="J38" s="28" t="str">
        <f t="shared" si="3"/>
        <v>Memiliki kemampuan dalam memahami dan menganalisis teknik gerak dasar permainan bola besar, bola kecil, atletik, kebugaran jasmani, senam, renang, dan pergaulan sehat</v>
      </c>
      <c r="K38" s="36">
        <f t="shared" si="4"/>
        <v>84.857142857142861</v>
      </c>
      <c r="L38" s="28" t="str">
        <f t="shared" si="5"/>
        <v>A</v>
      </c>
      <c r="M38" s="28">
        <f t="shared" si="6"/>
        <v>84.857142857142861</v>
      </c>
      <c r="N38" s="28" t="str">
        <f t="shared" si="7"/>
        <v>A</v>
      </c>
      <c r="O38" s="38">
        <v>1</v>
      </c>
      <c r="P38" s="28" t="str">
        <f t="shared" si="8"/>
        <v>Memiliki keterampilan mempraktekkan teknik gerak dasar permainan bola besar, bola kecil, atletik, kebugaran jasmani, senam, dan renang</v>
      </c>
      <c r="Q38" s="40"/>
      <c r="R38" s="40"/>
      <c r="S38" s="18"/>
      <c r="T38" s="42">
        <v>85</v>
      </c>
      <c r="U38" s="42">
        <v>88</v>
      </c>
      <c r="V38" s="43">
        <v>85</v>
      </c>
      <c r="W38" s="42">
        <v>86</v>
      </c>
      <c r="X38" s="42">
        <v>85</v>
      </c>
      <c r="Y38" s="42"/>
      <c r="Z38" s="1"/>
      <c r="AA38" s="1"/>
      <c r="AB38" s="1"/>
      <c r="AC38" s="1"/>
      <c r="AD38" s="1"/>
      <c r="AE38" s="18"/>
      <c r="AF38" s="42">
        <v>83</v>
      </c>
      <c r="AG38" s="42">
        <v>81</v>
      </c>
      <c r="AH38" s="43">
        <v>88</v>
      </c>
      <c r="AI38" s="43">
        <v>83</v>
      </c>
      <c r="AJ38" s="43">
        <v>86</v>
      </c>
      <c r="AK38" s="43">
        <v>88</v>
      </c>
      <c r="AL38" s="42">
        <v>85</v>
      </c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67192</v>
      </c>
      <c r="C39" s="19" t="s">
        <v>143</v>
      </c>
      <c r="D39" s="18"/>
      <c r="E39" s="36">
        <f t="shared" si="0"/>
        <v>86</v>
      </c>
      <c r="F39" s="28" t="str">
        <f t="shared" si="1"/>
        <v>A</v>
      </c>
      <c r="G39" s="28">
        <f>IF((COUNTA(T12:AC12)&gt;0),(ROUND((AVERAGE(T39:AD39)),0)),"")</f>
        <v>86</v>
      </c>
      <c r="H39" s="28" t="str">
        <f t="shared" si="2"/>
        <v>A</v>
      </c>
      <c r="I39" s="38">
        <v>1</v>
      </c>
      <c r="J39" s="28" t="str">
        <f t="shared" si="3"/>
        <v>Memiliki kemampuan dalam memahami dan menganalisis teknik gerak dasar permainan bola besar, bola kecil, atletik, kebugaran jasmani, senam, renang, dan pergaulan sehat</v>
      </c>
      <c r="K39" s="36">
        <f t="shared" si="4"/>
        <v>80.142857142857139</v>
      </c>
      <c r="L39" s="28" t="str">
        <f t="shared" si="5"/>
        <v>B</v>
      </c>
      <c r="M39" s="28">
        <f t="shared" si="6"/>
        <v>80.142857142857139</v>
      </c>
      <c r="N39" s="28" t="str">
        <f t="shared" si="7"/>
        <v>B</v>
      </c>
      <c r="O39" s="38">
        <v>2</v>
      </c>
      <c r="P39" s="28" t="str">
        <f t="shared" si="8"/>
        <v>Memiliki keterampilan mempraktekkan teknik gerak dasar permainan bola besar, bola kecil,  kebugaran jasmani, senam, dan renang namun atletik perlu ditingkatkan</v>
      </c>
      <c r="Q39" s="40"/>
      <c r="R39" s="40"/>
      <c r="S39" s="18"/>
      <c r="T39" s="42">
        <v>85</v>
      </c>
      <c r="U39" s="42">
        <v>86</v>
      </c>
      <c r="V39" s="43">
        <v>85</v>
      </c>
      <c r="W39" s="42">
        <v>87</v>
      </c>
      <c r="X39" s="42">
        <v>85</v>
      </c>
      <c r="Y39" s="42"/>
      <c r="Z39" s="1"/>
      <c r="AA39" s="1"/>
      <c r="AB39" s="1"/>
      <c r="AC39" s="1"/>
      <c r="AD39" s="1"/>
      <c r="AE39" s="18"/>
      <c r="AF39" s="42">
        <v>80</v>
      </c>
      <c r="AG39" s="42">
        <v>80</v>
      </c>
      <c r="AH39" s="43">
        <v>80</v>
      </c>
      <c r="AI39" s="43">
        <v>80</v>
      </c>
      <c r="AJ39" s="43">
        <v>78</v>
      </c>
      <c r="AK39" s="43">
        <v>83</v>
      </c>
      <c r="AL39" s="42">
        <v>80</v>
      </c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67208</v>
      </c>
      <c r="C40" s="19" t="s">
        <v>144</v>
      </c>
      <c r="D40" s="18"/>
      <c r="E40" s="36">
        <f t="shared" si="0"/>
        <v>86</v>
      </c>
      <c r="F40" s="28" t="str">
        <f t="shared" si="1"/>
        <v>A</v>
      </c>
      <c r="G40" s="28">
        <f>IF((COUNTA(T12:AC12)&gt;0),(ROUND((AVERAGE(T40:AD40)),0)),"")</f>
        <v>86</v>
      </c>
      <c r="H40" s="28" t="str">
        <f t="shared" si="2"/>
        <v>A</v>
      </c>
      <c r="I40" s="38">
        <v>1</v>
      </c>
      <c r="J40" s="28" t="str">
        <f t="shared" si="3"/>
        <v>Memiliki kemampuan dalam memahami dan menganalisis teknik gerak dasar permainan bola besar, bola kecil, atletik, kebugaran jasmani, senam, renang, dan pergaulan sehat</v>
      </c>
      <c r="K40" s="36">
        <f t="shared" si="4"/>
        <v>80.142857142857139</v>
      </c>
      <c r="L40" s="28" t="str">
        <f t="shared" si="5"/>
        <v>B</v>
      </c>
      <c r="M40" s="28">
        <f t="shared" si="6"/>
        <v>80.142857142857139</v>
      </c>
      <c r="N40" s="28" t="str">
        <f t="shared" si="7"/>
        <v>B</v>
      </c>
      <c r="O40" s="38">
        <v>2</v>
      </c>
      <c r="P40" s="28" t="str">
        <f t="shared" si="8"/>
        <v>Memiliki keterampilan mempraktekkan teknik gerak dasar permainan bola besar, bola kecil,  kebugaran jasmani, senam, dan renang namun atletik perlu ditingkatkan</v>
      </c>
      <c r="Q40" s="40"/>
      <c r="R40" s="40"/>
      <c r="S40" s="18"/>
      <c r="T40" s="42">
        <v>85</v>
      </c>
      <c r="U40" s="42">
        <v>86</v>
      </c>
      <c r="V40" s="43">
        <v>85</v>
      </c>
      <c r="W40" s="42">
        <v>88</v>
      </c>
      <c r="X40" s="42">
        <v>85</v>
      </c>
      <c r="Y40" s="42"/>
      <c r="Z40" s="1"/>
      <c r="AA40" s="1"/>
      <c r="AB40" s="1"/>
      <c r="AC40" s="1"/>
      <c r="AD40" s="1"/>
      <c r="AE40" s="18"/>
      <c r="AF40" s="42">
        <v>76</v>
      </c>
      <c r="AG40" s="42">
        <v>80</v>
      </c>
      <c r="AH40" s="43">
        <v>86</v>
      </c>
      <c r="AI40" s="43">
        <v>78</v>
      </c>
      <c r="AJ40" s="43">
        <v>79</v>
      </c>
      <c r="AK40" s="43">
        <v>88</v>
      </c>
      <c r="AL40" s="42">
        <v>74</v>
      </c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67224</v>
      </c>
      <c r="C41" s="19" t="s">
        <v>145</v>
      </c>
      <c r="D41" s="18"/>
      <c r="E41" s="36">
        <f t="shared" si="0"/>
        <v>84</v>
      </c>
      <c r="F41" s="28" t="str">
        <f t="shared" si="1"/>
        <v>B</v>
      </c>
      <c r="G41" s="28">
        <f>IF((COUNTA(T12:AC12)&gt;0),(ROUND((AVERAGE(T41:AD41)),0)),"")</f>
        <v>84</v>
      </c>
      <c r="H41" s="28" t="str">
        <f t="shared" si="2"/>
        <v>B</v>
      </c>
      <c r="I41" s="38">
        <v>2</v>
      </c>
      <c r="J41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1" s="36">
        <f t="shared" si="4"/>
        <v>85.714285714285708</v>
      </c>
      <c r="L41" s="28" t="str">
        <f t="shared" si="5"/>
        <v>A</v>
      </c>
      <c r="M41" s="28">
        <f t="shared" si="6"/>
        <v>85.714285714285708</v>
      </c>
      <c r="N41" s="28" t="str">
        <f t="shared" si="7"/>
        <v>A</v>
      </c>
      <c r="O41" s="38">
        <v>1</v>
      </c>
      <c r="P41" s="28" t="str">
        <f t="shared" si="8"/>
        <v>Memiliki keterampilan mempraktekkan teknik gerak dasar permainan bola besar, bola kecil, atletik, kebugaran jasmani, senam, dan renang</v>
      </c>
      <c r="Q41" s="40"/>
      <c r="R41" s="40"/>
      <c r="S41" s="18"/>
      <c r="T41" s="42">
        <v>84</v>
      </c>
      <c r="U41" s="42">
        <v>82</v>
      </c>
      <c r="V41" s="43">
        <v>85</v>
      </c>
      <c r="W41" s="42">
        <v>85</v>
      </c>
      <c r="X41" s="42">
        <v>86</v>
      </c>
      <c r="Y41" s="42"/>
      <c r="Z41" s="1"/>
      <c r="AA41" s="1"/>
      <c r="AB41" s="1"/>
      <c r="AC41" s="1"/>
      <c r="AD41" s="1"/>
      <c r="AE41" s="18"/>
      <c r="AF41" s="42">
        <v>87</v>
      </c>
      <c r="AG41" s="42">
        <v>82</v>
      </c>
      <c r="AH41" s="43">
        <v>90</v>
      </c>
      <c r="AI41" s="43">
        <v>83</v>
      </c>
      <c r="AJ41" s="43">
        <v>87</v>
      </c>
      <c r="AK41" s="43">
        <v>86</v>
      </c>
      <c r="AL41" s="42">
        <v>85</v>
      </c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67240</v>
      </c>
      <c r="C42" s="19" t="s">
        <v>146</v>
      </c>
      <c r="D42" s="18"/>
      <c r="E42" s="36">
        <f t="shared" si="0"/>
        <v>84</v>
      </c>
      <c r="F42" s="28" t="str">
        <f t="shared" si="1"/>
        <v>B</v>
      </c>
      <c r="G42" s="28">
        <f>IF((COUNTA(T12:AC12)&gt;0),(ROUND((AVERAGE(T42:AD42)),0)),"")</f>
        <v>84</v>
      </c>
      <c r="H42" s="28" t="str">
        <f t="shared" si="2"/>
        <v>B</v>
      </c>
      <c r="I42" s="38">
        <v>2</v>
      </c>
      <c r="J42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2" s="36">
        <f t="shared" si="4"/>
        <v>84.714285714285708</v>
      </c>
      <c r="L42" s="28" t="str">
        <f t="shared" si="5"/>
        <v>A</v>
      </c>
      <c r="M42" s="28">
        <f t="shared" si="6"/>
        <v>84.714285714285708</v>
      </c>
      <c r="N42" s="28" t="str">
        <f t="shared" si="7"/>
        <v>A</v>
      </c>
      <c r="O42" s="38">
        <v>1</v>
      </c>
      <c r="P42" s="28" t="str">
        <f t="shared" si="8"/>
        <v>Memiliki keterampilan mempraktekkan teknik gerak dasar permainan bola besar, bola kecil, atletik, kebugaran jasmani, senam, dan renang</v>
      </c>
      <c r="Q42" s="40"/>
      <c r="R42" s="40"/>
      <c r="S42" s="18"/>
      <c r="T42" s="42">
        <v>85</v>
      </c>
      <c r="U42" s="42">
        <v>85</v>
      </c>
      <c r="V42" s="43">
        <v>80</v>
      </c>
      <c r="W42" s="42">
        <v>84</v>
      </c>
      <c r="X42" s="42">
        <v>84</v>
      </c>
      <c r="Y42" s="42"/>
      <c r="Z42" s="1"/>
      <c r="AA42" s="1"/>
      <c r="AB42" s="1"/>
      <c r="AC42" s="1"/>
      <c r="AD42" s="1"/>
      <c r="AE42" s="18"/>
      <c r="AF42" s="42">
        <v>87</v>
      </c>
      <c r="AG42" s="42">
        <v>88</v>
      </c>
      <c r="AH42" s="43">
        <v>87</v>
      </c>
      <c r="AI42" s="43">
        <v>78</v>
      </c>
      <c r="AJ42" s="43">
        <v>83</v>
      </c>
      <c r="AK42" s="43">
        <v>88</v>
      </c>
      <c r="AL42" s="42">
        <v>82</v>
      </c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67256</v>
      </c>
      <c r="C43" s="19" t="s">
        <v>147</v>
      </c>
      <c r="D43" s="18"/>
      <c r="E43" s="36">
        <f t="shared" si="0"/>
        <v>84</v>
      </c>
      <c r="F43" s="28" t="str">
        <f t="shared" si="1"/>
        <v>B</v>
      </c>
      <c r="G43" s="28">
        <f>IF((COUNTA(T12:AC12)&gt;0),(ROUND((AVERAGE(T43:AD43)),0)),"")</f>
        <v>84</v>
      </c>
      <c r="H43" s="28" t="str">
        <f t="shared" si="2"/>
        <v>B</v>
      </c>
      <c r="I43" s="38">
        <v>2</v>
      </c>
      <c r="J43" s="28" t="str">
        <f t="shared" si="3"/>
        <v>Memiliki kemampuan dalam memahami dan menganalisis teknik gerak dasar permainan bola besar, bola kecil, kebugaran jasmani, senam, renang, dan pergaulan sehat namun atletik perlu ditingkatkan</v>
      </c>
      <c r="K43" s="36">
        <f t="shared" si="4"/>
        <v>80</v>
      </c>
      <c r="L43" s="28" t="str">
        <f t="shared" si="5"/>
        <v>B</v>
      </c>
      <c r="M43" s="28">
        <f t="shared" si="6"/>
        <v>80</v>
      </c>
      <c r="N43" s="28" t="str">
        <f t="shared" si="7"/>
        <v>B</v>
      </c>
      <c r="O43" s="38">
        <v>2</v>
      </c>
      <c r="P43" s="28" t="str">
        <f t="shared" si="8"/>
        <v>Memiliki keterampilan mempraktekkan teknik gerak dasar permainan bola besar, bola kecil,  kebugaran jasmani, senam, dan renang namun atletik perlu ditingkatkan</v>
      </c>
      <c r="Q43" s="40"/>
      <c r="R43" s="40"/>
      <c r="S43" s="18"/>
      <c r="T43" s="42">
        <v>96</v>
      </c>
      <c r="U43" s="42">
        <v>88</v>
      </c>
      <c r="V43" s="43">
        <v>80</v>
      </c>
      <c r="W43" s="42">
        <v>76</v>
      </c>
      <c r="X43" s="42">
        <v>78</v>
      </c>
      <c r="Y43" s="42"/>
      <c r="Z43" s="1"/>
      <c r="AA43" s="1"/>
      <c r="AB43" s="1"/>
      <c r="AC43" s="1"/>
      <c r="AD43" s="1"/>
      <c r="AE43" s="18"/>
      <c r="AF43" s="42">
        <v>77</v>
      </c>
      <c r="AG43" s="42">
        <v>81</v>
      </c>
      <c r="AH43" s="43">
        <v>80</v>
      </c>
      <c r="AI43" s="43">
        <v>79</v>
      </c>
      <c r="AJ43" s="43">
        <v>78</v>
      </c>
      <c r="AK43" s="43">
        <v>85</v>
      </c>
      <c r="AL43" s="42">
        <v>80</v>
      </c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67272</v>
      </c>
      <c r="C44" s="19" t="s">
        <v>148</v>
      </c>
      <c r="D44" s="18"/>
      <c r="E44" s="36">
        <f t="shared" si="0"/>
        <v>86</v>
      </c>
      <c r="F44" s="28" t="str">
        <f t="shared" si="1"/>
        <v>A</v>
      </c>
      <c r="G44" s="28">
        <f>IF((COUNTA(T12:AC12)&gt;0),(ROUND((AVERAGE(T44:AD44)),0)),"")</f>
        <v>86</v>
      </c>
      <c r="H44" s="28" t="str">
        <f t="shared" si="2"/>
        <v>A</v>
      </c>
      <c r="I44" s="38">
        <v>1</v>
      </c>
      <c r="J44" s="28" t="str">
        <f t="shared" si="3"/>
        <v>Memiliki kemampuan dalam memahami dan menganalisis teknik gerak dasar permainan bola besar, bola kecil, atletik, kebugaran jasmani, senam, renang, dan pergaulan sehat</v>
      </c>
      <c r="K44" s="36">
        <f t="shared" si="4"/>
        <v>80.857142857142861</v>
      </c>
      <c r="L44" s="28" t="str">
        <f t="shared" si="5"/>
        <v>B</v>
      </c>
      <c r="M44" s="28">
        <f t="shared" si="6"/>
        <v>80.857142857142861</v>
      </c>
      <c r="N44" s="28" t="str">
        <f t="shared" si="7"/>
        <v>B</v>
      </c>
      <c r="O44" s="38">
        <v>2</v>
      </c>
      <c r="P44" s="28" t="str">
        <f t="shared" si="8"/>
        <v>Memiliki keterampilan mempraktekkan teknik gerak dasar permainan bola besar, bola kecil,  kebugaran jasmani, senam, dan renang namun atletik perlu ditingkatkan</v>
      </c>
      <c r="Q44" s="40"/>
      <c r="R44" s="40"/>
      <c r="S44" s="18"/>
      <c r="T44" s="42">
        <v>85</v>
      </c>
      <c r="U44" s="42">
        <v>86</v>
      </c>
      <c r="V44" s="43">
        <v>85</v>
      </c>
      <c r="W44" s="42">
        <v>85</v>
      </c>
      <c r="X44" s="42">
        <v>87</v>
      </c>
      <c r="Y44" s="42"/>
      <c r="Z44" s="1"/>
      <c r="AA44" s="1"/>
      <c r="AB44" s="1"/>
      <c r="AC44" s="1"/>
      <c r="AD44" s="1"/>
      <c r="AE44" s="18"/>
      <c r="AF44" s="42">
        <v>76</v>
      </c>
      <c r="AG44" s="42">
        <v>80</v>
      </c>
      <c r="AH44" s="43">
        <v>84</v>
      </c>
      <c r="AI44" s="43">
        <v>79</v>
      </c>
      <c r="AJ44" s="43">
        <v>82</v>
      </c>
      <c r="AK44" s="43">
        <v>85</v>
      </c>
      <c r="AL44" s="42">
        <v>80</v>
      </c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/>
      <c r="B45" s="19"/>
      <c r="C45" s="19"/>
      <c r="D45" s="18"/>
      <c r="E45" s="36" t="str">
        <f t="shared" si="0"/>
        <v/>
      </c>
      <c r="F45" s="28" t="str">
        <f t="shared" si="1"/>
        <v/>
      </c>
      <c r="G45" s="28" t="e">
        <f>IF((COUNTA(T12:AC12)&gt;0),(ROUND((AVERAGE(T45:AD45)),0)),"")</f>
        <v>#DIV/0!</v>
      </c>
      <c r="H45" s="28" t="e">
        <f t="shared" si="2"/>
        <v>#DIV/0!</v>
      </c>
      <c r="I45" s="38"/>
      <c r="J45" s="28" t="str">
        <f t="shared" si="3"/>
        <v/>
      </c>
      <c r="K45" s="36" t="str">
        <f t="shared" si="4"/>
        <v/>
      </c>
      <c r="L45" s="28" t="str">
        <f t="shared" si="5"/>
        <v/>
      </c>
      <c r="M45" s="28" t="str">
        <f t="shared" si="6"/>
        <v/>
      </c>
      <c r="N45" s="28" t="str">
        <f t="shared" si="7"/>
        <v/>
      </c>
      <c r="O45" s="38"/>
      <c r="P45" s="28" t="str">
        <f t="shared" si="8"/>
        <v/>
      </c>
      <c r="Q45" s="40"/>
      <c r="R45" s="40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/>
      <c r="B46" s="19"/>
      <c r="C46" s="19"/>
      <c r="D46" s="18"/>
      <c r="E46" s="36" t="str">
        <f t="shared" si="0"/>
        <v/>
      </c>
      <c r="F46" s="28" t="str">
        <f t="shared" si="1"/>
        <v/>
      </c>
      <c r="G46" s="28" t="e">
        <f>IF((COUNTA(T12:AC12)&gt;0),(ROUND((AVERAGE(T46:AD46)),0)),"")</f>
        <v>#DIV/0!</v>
      </c>
      <c r="H46" s="28" t="e">
        <f t="shared" si="2"/>
        <v>#DIV/0!</v>
      </c>
      <c r="I46" s="38"/>
      <c r="J46" s="28" t="str">
        <f t="shared" si="3"/>
        <v/>
      </c>
      <c r="K46" s="36" t="str">
        <f t="shared" si="4"/>
        <v/>
      </c>
      <c r="L46" s="28" t="str">
        <f t="shared" si="5"/>
        <v/>
      </c>
      <c r="M46" s="28" t="str">
        <f t="shared" si="6"/>
        <v/>
      </c>
      <c r="N46" s="28" t="str">
        <f t="shared" si="7"/>
        <v/>
      </c>
      <c r="O46" s="38"/>
      <c r="P46" s="28" t="str">
        <f t="shared" si="8"/>
        <v/>
      </c>
      <c r="Q46" s="40"/>
      <c r="R46" s="40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36" t="str">
        <f t="shared" si="0"/>
        <v/>
      </c>
      <c r="F47" s="28" t="str">
        <f t="shared" si="1"/>
        <v/>
      </c>
      <c r="G47" s="28" t="e">
        <f>IF((COUNTA(T12:AC12)&gt;0),(ROUND((AVERAGE(T47:AD47)),0)),"")</f>
        <v>#DIV/0!</v>
      </c>
      <c r="H47" s="28" t="e">
        <f t="shared" si="2"/>
        <v>#DIV/0!</v>
      </c>
      <c r="I47" s="38"/>
      <c r="J47" s="28" t="str">
        <f t="shared" si="3"/>
        <v/>
      </c>
      <c r="K47" s="36" t="str">
        <f t="shared" si="4"/>
        <v/>
      </c>
      <c r="L47" s="28" t="str">
        <f t="shared" si="5"/>
        <v/>
      </c>
      <c r="M47" s="28" t="str">
        <f t="shared" si="6"/>
        <v/>
      </c>
      <c r="N47" s="28" t="str">
        <f t="shared" si="7"/>
        <v/>
      </c>
      <c r="O47" s="38"/>
      <c r="P47" s="28" t="str">
        <f t="shared" si="8"/>
        <v/>
      </c>
      <c r="Q47" s="40"/>
      <c r="R47" s="40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36" t="str">
        <f t="shared" si="0"/>
        <v/>
      </c>
      <c r="F48" s="28" t="str">
        <f t="shared" si="1"/>
        <v/>
      </c>
      <c r="G48" s="28" t="e">
        <f>IF((COUNTA(T12:AC12)&gt;0),(ROUND((AVERAGE(T48:AD48)),0)),"")</f>
        <v>#DIV/0!</v>
      </c>
      <c r="H48" s="28" t="e">
        <f t="shared" si="2"/>
        <v>#DIV/0!</v>
      </c>
      <c r="I48" s="38"/>
      <c r="J48" s="28" t="str">
        <f t="shared" si="3"/>
        <v/>
      </c>
      <c r="K48" s="36" t="str">
        <f t="shared" si="4"/>
        <v/>
      </c>
      <c r="L48" s="28" t="str">
        <f t="shared" si="5"/>
        <v/>
      </c>
      <c r="M48" s="28" t="str">
        <f t="shared" si="6"/>
        <v/>
      </c>
      <c r="N48" s="28" t="str">
        <f t="shared" si="7"/>
        <v/>
      </c>
      <c r="O48" s="38"/>
      <c r="P48" s="28" t="str">
        <f t="shared" si="8"/>
        <v/>
      </c>
      <c r="Q48" s="40"/>
      <c r="R48" s="40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36" t="str">
        <f t="shared" si="0"/>
        <v/>
      </c>
      <c r="F49" s="28" t="str">
        <f t="shared" si="1"/>
        <v/>
      </c>
      <c r="G49" s="28" t="e">
        <f>IF((COUNTA(T12:AC12)&gt;0),(ROUND((AVERAGE(T49:AD49)),0)),"")</f>
        <v>#DIV/0!</v>
      </c>
      <c r="H49" s="28" t="e">
        <f t="shared" si="2"/>
        <v>#DIV/0!</v>
      </c>
      <c r="I49" s="38"/>
      <c r="J49" s="28" t="str">
        <f t="shared" si="3"/>
        <v/>
      </c>
      <c r="K49" s="36" t="str">
        <f t="shared" si="4"/>
        <v/>
      </c>
      <c r="L49" s="28" t="str">
        <f t="shared" si="5"/>
        <v/>
      </c>
      <c r="M49" s="28" t="str">
        <f t="shared" si="6"/>
        <v/>
      </c>
      <c r="N49" s="28" t="str">
        <f t="shared" si="7"/>
        <v/>
      </c>
      <c r="O49" s="38"/>
      <c r="P49" s="28" t="str">
        <f t="shared" si="8"/>
        <v/>
      </c>
      <c r="Q49" s="40"/>
      <c r="R49" s="40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36" t="str">
        <f t="shared" si="0"/>
        <v/>
      </c>
      <c r="F50" s="28" t="str">
        <f t="shared" si="1"/>
        <v/>
      </c>
      <c r="G50" s="28" t="e">
        <f>IF((COUNTA(T12:AC12)&gt;0),(ROUND((AVERAGE(T50:AD50)),0)),"")</f>
        <v>#DIV/0!</v>
      </c>
      <c r="H50" s="28" t="e">
        <f t="shared" si="2"/>
        <v>#DIV/0!</v>
      </c>
      <c r="I50" s="38"/>
      <c r="J50" s="28" t="str">
        <f t="shared" si="3"/>
        <v/>
      </c>
      <c r="K50" s="36" t="str">
        <f t="shared" si="4"/>
        <v/>
      </c>
      <c r="L50" s="28" t="str">
        <f t="shared" si="5"/>
        <v/>
      </c>
      <c r="M50" s="28" t="str">
        <f t="shared" si="6"/>
        <v/>
      </c>
      <c r="N50" s="28" t="str">
        <f t="shared" si="7"/>
        <v/>
      </c>
      <c r="O50" s="38"/>
      <c r="P50" s="28" t="str">
        <f t="shared" si="8"/>
        <v/>
      </c>
      <c r="Q50" s="40"/>
      <c r="R50" s="40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37"/>
      <c r="F51" s="18"/>
      <c r="G51" s="18"/>
      <c r="H51" s="18"/>
      <c r="I51" s="37"/>
      <c r="J51" s="18"/>
      <c r="K51" s="37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101</v>
      </c>
      <c r="D52" s="18"/>
      <c r="E52" s="37"/>
      <c r="F52" s="18" t="s">
        <v>102</v>
      </c>
      <c r="G52" s="18"/>
      <c r="H52" s="18"/>
      <c r="I52" s="39"/>
      <c r="J52" s="30"/>
      <c r="K52" s="37" t="e">
        <f>IF(COUNTBLANK($G$11:$G$50)=40,"",MAX($G$11:$G$50))</f>
        <v>#DIV/0!</v>
      </c>
      <c r="L52" s="18"/>
      <c r="M52" s="18"/>
      <c r="N52" s="18"/>
      <c r="O52" s="37"/>
      <c r="P52" s="18"/>
      <c r="Q52" s="37" t="s">
        <v>103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104</v>
      </c>
      <c r="D53" s="18"/>
      <c r="E53" s="37"/>
      <c r="F53" s="18" t="s">
        <v>105</v>
      </c>
      <c r="G53" s="18"/>
      <c r="H53" s="18"/>
      <c r="I53" s="39"/>
      <c r="J53" s="30"/>
      <c r="K53" s="37" t="e">
        <f>IF(COUNTBLANK($G$11:$G$50)=40,"",MIN($G$11:$G$50))</f>
        <v>#DIV/0!</v>
      </c>
      <c r="L53" s="18"/>
      <c r="M53" s="18"/>
      <c r="N53" s="18"/>
      <c r="O53" s="37"/>
      <c r="P53" s="18"/>
      <c r="Q53" s="37" t="s">
        <v>106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37"/>
      <c r="F54" s="18" t="s">
        <v>107</v>
      </c>
      <c r="G54" s="18"/>
      <c r="H54" s="18"/>
      <c r="I54" s="39"/>
      <c r="J54" s="30"/>
      <c r="K54" s="37" t="e">
        <f>IF(COUNTBLANK($G$11:$G$50)=40,"",AVERAGE($G$11:$G$50))</f>
        <v>#DIV/0!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37"/>
      <c r="F55" s="18" t="s">
        <v>108</v>
      </c>
      <c r="G55" s="18"/>
      <c r="H55" s="18"/>
      <c r="I55" s="39"/>
      <c r="J55" s="30"/>
      <c r="K55" s="37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109</v>
      </c>
      <c r="D56" s="18"/>
      <c r="E56" s="37"/>
      <c r="F56" s="18"/>
      <c r="G56" s="18"/>
      <c r="H56" s="18"/>
      <c r="I56" s="37"/>
      <c r="J56" s="18"/>
      <c r="K56" s="37"/>
      <c r="L56" s="18"/>
      <c r="M56" s="18" t="s">
        <v>2</v>
      </c>
      <c r="N56" s="18"/>
      <c r="O56" s="37"/>
      <c r="P56" s="18"/>
      <c r="Q56" s="37" t="s">
        <v>110</v>
      </c>
      <c r="R56" s="37"/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111</v>
      </c>
      <c r="D57" s="18"/>
      <c r="E57" s="37"/>
      <c r="F57" s="18"/>
      <c r="G57" s="18"/>
      <c r="H57" s="18"/>
      <c r="I57" s="37"/>
      <c r="J57" s="18"/>
      <c r="K57" s="37"/>
      <c r="L57" s="18"/>
      <c r="M57" s="18" t="s">
        <v>112</v>
      </c>
      <c r="N57" s="18"/>
      <c r="O57" s="37"/>
      <c r="P57" s="18"/>
      <c r="Q57" s="37" t="s">
        <v>113</v>
      </c>
      <c r="R57" s="37"/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37"/>
      <c r="F58" s="18"/>
      <c r="G58" s="18"/>
      <c r="H58" s="18"/>
      <c r="I58" s="37"/>
      <c r="J58" s="18"/>
      <c r="K58" s="37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37"/>
      <c r="F59" s="18"/>
      <c r="G59" s="18"/>
      <c r="H59" s="18"/>
      <c r="I59" s="37"/>
      <c r="J59" s="18"/>
      <c r="K59" s="37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37"/>
      <c r="F60" s="18"/>
      <c r="G60" s="18"/>
      <c r="H60" s="18"/>
      <c r="I60" s="37"/>
      <c r="J60" s="18"/>
      <c r="K60" s="37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X-MIPA 6</vt:lpstr>
      <vt:lpstr>X-MIPA 7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ASUS</cp:lastModifiedBy>
  <dcterms:created xsi:type="dcterms:W3CDTF">2015-09-01T09:01:01Z</dcterms:created>
  <dcterms:modified xsi:type="dcterms:W3CDTF">2018-06-04T13:53:34Z</dcterms:modified>
  <cp:category/>
</cp:coreProperties>
</file>