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600" windowWidth="15600" windowHeight="6855"/>
  </bookViews>
  <sheets>
    <sheet name="XI-MIPA 4" sheetId="1" r:id="rId1"/>
  </sheets>
  <calcPr calcId="124519"/>
  <fileRecoveryPr repairLoad="1"/>
</workbook>
</file>

<file path=xl/calcChain.xml><?xml version="1.0" encoding="utf-8"?>
<calcChain xmlns="http://schemas.openxmlformats.org/spreadsheetml/2006/main">
  <c r="K41" i="1"/>
  <c r="K55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L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4" l="1"/>
  <c r="K53"/>
  <c r="K52"/>
</calcChain>
</file>

<file path=xl/sharedStrings.xml><?xml version="1.0" encoding="utf-8"?>
<sst xmlns="http://schemas.openxmlformats.org/spreadsheetml/2006/main" count="150" uniqueCount="122">
  <si>
    <t>DAFTAR NILAI SISWA SMAN 9 SEMARANG SEMESTER GENAP TAHUN PELAJARAN 2017/2018</t>
  </si>
  <si>
    <t>Guru :</t>
  </si>
  <si>
    <t>Wiwiek Widayati S.Pd., M.Pd.</t>
  </si>
  <si>
    <t>Kelas XI-MIPA 4</t>
  </si>
  <si>
    <t>Mapel :</t>
  </si>
  <si>
    <t>Fisika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</si>
  <si>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</si>
  <si>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</si>
  <si>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</si>
  <si>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</si>
  <si>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</si>
  <si>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</si>
  <si>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</si>
  <si>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</si>
  <si>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</si>
  <si>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</si>
  <si>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</si>
  <si>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</si>
  <si>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</si>
  <si>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</si>
  <si>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</si>
  <si>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</si>
  <si>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</si>
  <si>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</si>
  <si>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</si>
  <si>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</si>
  <si>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</si>
  <si>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</si>
  <si>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</si>
  <si>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</si>
  <si>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</si>
  <si>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</si>
  <si>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</si>
  <si>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</si>
  <si>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</si>
  <si>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</si>
  <si>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</si>
  <si>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</si>
  <si>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</si>
  <si>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</si>
  <si>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</si>
  <si>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</si>
  <si>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</si>
  <si>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</si>
  <si>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</si>
  <si>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</si>
  <si>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</si>
  <si>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</si>
  <si>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</si>
  <si>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</si>
  <si>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</si>
  <si>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</si>
  <si>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</si>
  <si>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</si>
  <si>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</si>
  <si>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</si>
  <si>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</si>
  <si>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</si>
  <si>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</si>
  <si>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</si>
  <si>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</si>
  <si>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</si>
  <si>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</si>
  <si>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</si>
  <si>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</si>
  <si>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</si>
  <si>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</si>
  <si>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</si>
  <si>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</si>
  <si>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</si>
  <si>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</si>
  <si>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</si>
  <si>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</si>
  <si>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</si>
  <si>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</si>
  <si>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</si>
  <si>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</si>
  <si>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</si>
  <si>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</si>
  <si>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</si>
  <si>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</si>
  <si>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</si>
  <si>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</si>
  <si>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</si>
  <si>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</si>
  <si>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</si>
  <si>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</si>
  <si>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</si>
  <si>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</si>
  <si>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</si>
  <si>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</si>
  <si>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</si>
  <si>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</si>
  <si>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</si>
  <si>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</si>
  <si>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</si>
  <si>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</si>
  <si>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</si>
  <si>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</si>
  <si>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</si>
  <si>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</si>
  <si>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</si>
  <si>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</si>
  <si>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</si>
  <si>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</si>
  <si>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</si>
  <si>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</si>
  <si>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</si>
  <si>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</si>
  <si>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</si>
  <si>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</si>
  <si>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</si>
  <si>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</si>
  <si>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</si>
  <si>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19621202 198601 2 003</t>
  </si>
  <si>
    <t>Nip</t>
  </si>
  <si>
    <t>Memiliki kemampuan menganalisis besaran gelombang  barjalan dan stasioner namun perlu meningkatan kemampuan menerapkan konsep gelombang bunyi dan cahaya</t>
  </si>
  <si>
    <t>Memiliki kemampuan menganalisis cara kerja alat optik  namun perlu meningkatan menganalisis gejala pemanasan global</t>
  </si>
  <si>
    <t xml:space="preserve">Sangat terampil melakukan percobaan karakteristik bunyi </t>
  </si>
  <si>
    <t>Sangat terampil melakukan percobaan  yang menerapkan prinsip pemantulan dan pembiasan</t>
  </si>
  <si>
    <t>Memiliki kemampuan menerakan konsep gelombang  bunyi dan cahaya namun perlu meningkatkan kemampuan menerapkan konsep  kerja alat optik</t>
  </si>
  <si>
    <t>Memiliki kemampuan menganalisis gejala pemanasan gelombang  namun perlu meningkatan kemampuan menganalisis besaran gelombang berjalan dan gelombang stasioner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</si>
</sst>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23" sqref="A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855468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545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54272</v>
      </c>
      <c r="C11" s="19" t="s">
        <v>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besaran gelombang  barjalan dan stasioner namun perlu meningkatan kemampuan menerapkan konsep gelombang bunyi dan cahaya</v>
      </c>
      <c r="K11" s="36">
        <f t="shared" ref="K11:K50" si="4">IF((COUNTA(AF11:AO11)&gt;0),AVERAGE(AF11:AO11),"")</f>
        <v>86.4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86.4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percobaan karakteristik bunyi </v>
      </c>
      <c r="Q11" s="40"/>
      <c r="R11" s="40"/>
      <c r="S11" s="18"/>
      <c r="T11" s="1">
        <v>80</v>
      </c>
      <c r="U11" s="1">
        <v>88</v>
      </c>
      <c r="V11" s="1">
        <v>87</v>
      </c>
      <c r="W11" s="1">
        <v>89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86</v>
      </c>
      <c r="AH11" s="1">
        <v>90</v>
      </c>
      <c r="AI11" s="1">
        <v>86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>
      <c r="A12" s="19">
        <v>2</v>
      </c>
      <c r="B12" s="19">
        <v>54287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menerakan konsep gelombang  bunyi dan cahaya namun perlu meningkatkan kemampuan menerapkan konsep  kerja alat optik</v>
      </c>
      <c r="K12" s="36">
        <f t="shared" si="4"/>
        <v>81</v>
      </c>
      <c r="L12" s="28" t="str">
        <f t="shared" si="5"/>
        <v>B</v>
      </c>
      <c r="M12" s="28">
        <f t="shared" si="6"/>
        <v>81</v>
      </c>
      <c r="N12" s="28" t="str">
        <f t="shared" si="7"/>
        <v>B</v>
      </c>
      <c r="O12" s="38">
        <v>2</v>
      </c>
      <c r="P12" s="28" t="str">
        <f t="shared" si="8"/>
        <v>Sangat terampil melakukan percobaan  yang menerapkan prinsip pemantulan dan pembiasan</v>
      </c>
      <c r="Q12" s="40"/>
      <c r="R12" s="40"/>
      <c r="S12" s="18"/>
      <c r="T12" s="1">
        <v>82</v>
      </c>
      <c r="U12" s="1">
        <v>80</v>
      </c>
      <c r="V12" s="1">
        <v>80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54302</v>
      </c>
      <c r="C13" s="19" t="s">
        <v>67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menganalisis besaran gelombang  barjalan dan stasioner namun perlu meningkatan kemampuan menerapkan konsep gelombang bunyi dan cahaya</v>
      </c>
      <c r="K13" s="36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8">
        <v>1</v>
      </c>
      <c r="P13" s="28" t="str">
        <f t="shared" si="8"/>
        <v xml:space="preserve">Sangat terampil melakukan percobaan karakteristik bunyi </v>
      </c>
      <c r="Q13" s="40"/>
      <c r="R13" s="40"/>
      <c r="S13" s="18"/>
      <c r="T13" s="1">
        <v>86</v>
      </c>
      <c r="U13" s="1">
        <v>86</v>
      </c>
      <c r="V13" s="1">
        <v>84</v>
      </c>
      <c r="W13" s="1">
        <v>85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90</v>
      </c>
      <c r="AI13" s="1">
        <v>85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2" t="s">
        <v>116</v>
      </c>
      <c r="FI13" s="45" t="s">
        <v>118</v>
      </c>
      <c r="FJ13" s="43">
        <v>16561</v>
      </c>
      <c r="FK13" s="43">
        <v>16571</v>
      </c>
    </row>
    <row r="14" spans="1:167">
      <c r="A14" s="19">
        <v>4</v>
      </c>
      <c r="B14" s="19">
        <v>54317</v>
      </c>
      <c r="C14" s="19" t="s">
        <v>68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menerakan konsep gelombang  bunyi dan cahaya namun perlu meningkatkan kemampuan menerapkan konsep  kerja alat optik</v>
      </c>
      <c r="K14" s="36">
        <f t="shared" si="4"/>
        <v>82</v>
      </c>
      <c r="L14" s="28" t="str">
        <f t="shared" si="5"/>
        <v>B</v>
      </c>
      <c r="M14" s="28">
        <f t="shared" si="6"/>
        <v>82</v>
      </c>
      <c r="N14" s="28" t="str">
        <f t="shared" si="7"/>
        <v>B</v>
      </c>
      <c r="O14" s="38">
        <v>2</v>
      </c>
      <c r="P14" s="28" t="str">
        <f t="shared" si="8"/>
        <v>Sangat terampil melakukan percobaan  yang menerapkan prinsip pemantulan dan pembiasan</v>
      </c>
      <c r="Q14" s="40"/>
      <c r="R14" s="40"/>
      <c r="S14" s="18"/>
      <c r="T14" s="1">
        <v>84</v>
      </c>
      <c r="U14" s="1">
        <v>86</v>
      </c>
      <c r="V14" s="1">
        <v>87</v>
      </c>
      <c r="W14" s="1">
        <v>80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2"/>
      <c r="FI14" s="45"/>
      <c r="FJ14" s="43"/>
      <c r="FK14" s="43"/>
    </row>
    <row r="15" spans="1:167">
      <c r="A15" s="19">
        <v>5</v>
      </c>
      <c r="B15" s="19">
        <v>54332</v>
      </c>
      <c r="C15" s="19" t="s">
        <v>69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menerakan konsep gelombang  bunyi dan cahaya namun perlu meningkatkan kemampuan menerapkan konsep  kerja alat optik</v>
      </c>
      <c r="K15" s="36">
        <f t="shared" si="4"/>
        <v>81</v>
      </c>
      <c r="L15" s="28" t="str">
        <f t="shared" si="5"/>
        <v>B</v>
      </c>
      <c r="M15" s="28">
        <f t="shared" si="6"/>
        <v>81</v>
      </c>
      <c r="N15" s="28" t="str">
        <f t="shared" si="7"/>
        <v>B</v>
      </c>
      <c r="O15" s="38">
        <v>2</v>
      </c>
      <c r="P15" s="28" t="str">
        <f t="shared" si="8"/>
        <v>Sangat terampil melakukan percobaan  yang menerapkan prinsip pemantulan dan pembiasan</v>
      </c>
      <c r="Q15" s="40"/>
      <c r="R15" s="40"/>
      <c r="S15" s="18"/>
      <c r="T15" s="1">
        <v>80</v>
      </c>
      <c r="U15" s="1">
        <v>80</v>
      </c>
      <c r="V15" s="1">
        <v>84</v>
      </c>
      <c r="W15" s="1">
        <v>80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120</v>
      </c>
      <c r="FI15" s="45" t="s">
        <v>119</v>
      </c>
      <c r="FJ15" s="43">
        <v>16562</v>
      </c>
      <c r="FK15" s="43">
        <v>16572</v>
      </c>
    </row>
    <row r="16" spans="1:167">
      <c r="A16" s="19">
        <v>6</v>
      </c>
      <c r="B16" s="19">
        <v>54347</v>
      </c>
      <c r="C16" s="19" t="s">
        <v>70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menerakan konsep gelombang  bunyi dan cahaya namun perlu meningkatkan kemampuan menerapkan konsep  kerja alat optik</v>
      </c>
      <c r="K16" s="36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8">
        <v>2</v>
      </c>
      <c r="P16" s="28" t="str">
        <f t="shared" si="8"/>
        <v>Sangat terampil melakukan percobaan  yang menerapkan prinsip pemantulan dan pembiasan</v>
      </c>
      <c r="Q16" s="40"/>
      <c r="R16" s="40"/>
      <c r="S16" s="18"/>
      <c r="T16" s="1">
        <v>80</v>
      </c>
      <c r="U16" s="1">
        <v>85</v>
      </c>
      <c r="V16" s="1">
        <v>80</v>
      </c>
      <c r="W16" s="1">
        <v>80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>
      <c r="A17" s="19">
        <v>7</v>
      </c>
      <c r="B17" s="19">
        <v>54362</v>
      </c>
      <c r="C17" s="19" t="s">
        <v>71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menerakan konsep gelombang  bunyi dan cahaya namun perlu meningkatkan kemampuan menerapkan konsep  kerja alat optik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Sangat terampil melakukan percobaan  yang menerapkan prinsip pemantulan dan pembiasan</v>
      </c>
      <c r="Q17" s="40"/>
      <c r="R17" s="40"/>
      <c r="S17" s="18"/>
      <c r="T17" s="1">
        <v>80</v>
      </c>
      <c r="U17" s="1">
        <v>78</v>
      </c>
      <c r="V17" s="1">
        <v>83</v>
      </c>
      <c r="W17" s="1">
        <v>78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117</v>
      </c>
      <c r="FI17" s="45"/>
      <c r="FJ17" s="43">
        <v>16563</v>
      </c>
      <c r="FK17" s="43">
        <v>16573</v>
      </c>
    </row>
    <row r="18" spans="1:167">
      <c r="A18" s="19">
        <v>8</v>
      </c>
      <c r="B18" s="19">
        <v>54377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menganalisis besaran gelombang  barjalan dan stasioner namun perlu meningkatan kemampuan menerapkan konsep gelombang bunyi dan cahaya</v>
      </c>
      <c r="K18" s="36">
        <f t="shared" si="4"/>
        <v>87</v>
      </c>
      <c r="L18" s="28" t="str">
        <f t="shared" si="5"/>
        <v>A</v>
      </c>
      <c r="M18" s="28">
        <f t="shared" si="6"/>
        <v>87</v>
      </c>
      <c r="N18" s="28" t="str">
        <f t="shared" si="7"/>
        <v>A</v>
      </c>
      <c r="O18" s="38">
        <v>1</v>
      </c>
      <c r="P18" s="28" t="str">
        <f t="shared" si="8"/>
        <v xml:space="preserve">Sangat terampil melakukan percobaan karakteristik bunyi </v>
      </c>
      <c r="Q18" s="40"/>
      <c r="R18" s="40"/>
      <c r="S18" s="18"/>
      <c r="T18" s="1">
        <v>90</v>
      </c>
      <c r="U18" s="1">
        <v>86</v>
      </c>
      <c r="V18" s="1">
        <v>90</v>
      </c>
      <c r="W18" s="1">
        <v>88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>
        <v>90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>
      <c r="A19" s="19">
        <v>9</v>
      </c>
      <c r="B19" s="19">
        <v>54391</v>
      </c>
      <c r="C19" s="19" t="s">
        <v>73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menerakan konsep gelombang  bunyi dan cahaya namun perlu meningkatkan kemampuan menerapkan konsep  kerja alat optik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Sangat terampil melakukan percobaan  yang menerapkan prinsip pemantulan dan pembiasan</v>
      </c>
      <c r="Q19" s="40"/>
      <c r="R19" s="40"/>
      <c r="S19" s="18"/>
      <c r="T19" s="1">
        <v>80</v>
      </c>
      <c r="U19" s="1">
        <v>80</v>
      </c>
      <c r="V19" s="1">
        <v>82</v>
      </c>
      <c r="W19" s="1">
        <v>80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121</v>
      </c>
      <c r="FI19" s="45"/>
      <c r="FJ19" s="43">
        <v>16564</v>
      </c>
      <c r="FK19" s="43">
        <v>16574</v>
      </c>
    </row>
    <row r="20" spans="1:167">
      <c r="A20" s="19">
        <v>10</v>
      </c>
      <c r="B20" s="19">
        <v>54407</v>
      </c>
      <c r="C20" s="19" t="s">
        <v>74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2</v>
      </c>
      <c r="J20" s="28" t="str">
        <f t="shared" si="3"/>
        <v>Memiliki kemampuan menerakan konsep gelombang  bunyi dan cahaya namun perlu meningkatkan kemampuan menerapkan konsep  kerja alat optik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Sangat terampil melakukan percobaan  yang menerapkan prinsip pemantulan dan pembiasan</v>
      </c>
      <c r="Q20" s="40"/>
      <c r="R20" s="40"/>
      <c r="S20" s="18"/>
      <c r="T20" s="1">
        <v>80</v>
      </c>
      <c r="U20" s="1">
        <v>83</v>
      </c>
      <c r="V20" s="1">
        <v>80</v>
      </c>
      <c r="W20" s="1">
        <v>80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>
      <c r="A21" s="19">
        <v>11</v>
      </c>
      <c r="B21" s="19">
        <v>54422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menerakan konsep gelombang  bunyi dan cahaya namun perlu meningkatkan kemampuan menerapkan konsep  kerja alat optik</v>
      </c>
      <c r="K21" s="36">
        <f t="shared" si="4"/>
        <v>81</v>
      </c>
      <c r="L21" s="28" t="str">
        <f t="shared" si="5"/>
        <v>B</v>
      </c>
      <c r="M21" s="28">
        <f t="shared" si="6"/>
        <v>81</v>
      </c>
      <c r="N21" s="28" t="str">
        <f t="shared" si="7"/>
        <v>B</v>
      </c>
      <c r="O21" s="38">
        <v>2</v>
      </c>
      <c r="P21" s="28" t="str">
        <f t="shared" si="8"/>
        <v>Sangat terampil melakukan percobaan  yang menerapkan prinsip pemantulan dan pembiasan</v>
      </c>
      <c r="Q21" s="40"/>
      <c r="R21" s="40"/>
      <c r="S21" s="18"/>
      <c r="T21" s="1">
        <v>80</v>
      </c>
      <c r="U21" s="1">
        <v>84</v>
      </c>
      <c r="V21" s="1">
        <v>80</v>
      </c>
      <c r="W21" s="1">
        <v>84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16565</v>
      </c>
      <c r="FK21" s="43">
        <v>16575</v>
      </c>
    </row>
    <row r="22" spans="1:167">
      <c r="A22" s="19">
        <v>12</v>
      </c>
      <c r="B22" s="19">
        <v>54436</v>
      </c>
      <c r="C22" s="19" t="s">
        <v>76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menerakan konsep gelombang  bunyi dan cahaya namun perlu meningkatkan kemampuan menerapkan konsep  kerja alat optik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Sangat terampil melakukan percobaan  yang menerapkan prinsip pemantulan dan pembiasan</v>
      </c>
      <c r="Q22" s="40"/>
      <c r="R22" s="40"/>
      <c r="S22" s="18"/>
      <c r="T22" s="1">
        <v>80</v>
      </c>
      <c r="U22" s="1">
        <v>78</v>
      </c>
      <c r="V22" s="1">
        <v>80</v>
      </c>
      <c r="W22" s="1">
        <v>82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>
      <c r="A23" s="19">
        <v>13</v>
      </c>
      <c r="B23" s="19">
        <v>54452</v>
      </c>
      <c r="C23" s="19" t="s">
        <v>77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menerakan konsep gelombang  bunyi dan cahaya namun perlu meningkatkan kemampuan menerapkan konsep  kerja alat optik</v>
      </c>
      <c r="K23" s="36">
        <f t="shared" si="4"/>
        <v>81</v>
      </c>
      <c r="L23" s="28" t="str">
        <f t="shared" si="5"/>
        <v>B</v>
      </c>
      <c r="M23" s="28">
        <f t="shared" si="6"/>
        <v>81</v>
      </c>
      <c r="N23" s="28" t="str">
        <f t="shared" si="7"/>
        <v>B</v>
      </c>
      <c r="O23" s="38">
        <v>2</v>
      </c>
      <c r="P23" s="28" t="str">
        <f t="shared" si="8"/>
        <v>Sangat terampil melakukan percobaan  yang menerapkan prinsip pemantulan dan pembiasan</v>
      </c>
      <c r="Q23" s="40"/>
      <c r="R23" s="40"/>
      <c r="S23" s="18"/>
      <c r="T23" s="1">
        <v>80</v>
      </c>
      <c r="U23" s="1">
        <v>82</v>
      </c>
      <c r="V23" s="1">
        <v>80</v>
      </c>
      <c r="W23" s="1">
        <v>78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16566</v>
      </c>
      <c r="FK23" s="43">
        <v>16576</v>
      </c>
    </row>
    <row r="24" spans="1:167">
      <c r="A24" s="19">
        <v>14</v>
      </c>
      <c r="B24" s="19">
        <v>54467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Memiliki kemampuan menganalisis besaran gelombang  barjalan dan stasioner namun perlu meningkatan kemampuan menerapkan konsep gelombang bunyi dan cahaya</v>
      </c>
      <c r="K24" s="36">
        <f t="shared" si="4"/>
        <v>82</v>
      </c>
      <c r="L24" s="28" t="str">
        <f t="shared" si="5"/>
        <v>B</v>
      </c>
      <c r="M24" s="28">
        <f t="shared" si="6"/>
        <v>82</v>
      </c>
      <c r="N24" s="28" t="str">
        <f t="shared" si="7"/>
        <v>B</v>
      </c>
      <c r="O24" s="38">
        <v>2</v>
      </c>
      <c r="P24" s="28" t="str">
        <f t="shared" si="8"/>
        <v>Sangat terampil melakukan percobaan  yang menerapkan prinsip pemantulan dan pembiasan</v>
      </c>
      <c r="Q24" s="40"/>
      <c r="R24" s="40"/>
      <c r="S24" s="18"/>
      <c r="T24" s="1">
        <v>86</v>
      </c>
      <c r="U24" s="1">
        <v>85</v>
      </c>
      <c r="V24" s="1">
        <v>88</v>
      </c>
      <c r="W24" s="1">
        <v>85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>
      <c r="A25" s="19">
        <v>15</v>
      </c>
      <c r="B25" s="19">
        <v>54482</v>
      </c>
      <c r="C25" s="19" t="s">
        <v>79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menerakan konsep gelombang  bunyi dan cahaya namun perlu meningkatkan kemampuan menerapkan konsep  kerja alat optik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Sangat terampil melakukan percobaan  yang menerapkan prinsip pemantulan dan pembiasan</v>
      </c>
      <c r="Q25" s="40"/>
      <c r="R25" s="40"/>
      <c r="S25" s="18"/>
      <c r="T25" s="1">
        <v>84</v>
      </c>
      <c r="U25" s="1">
        <v>80</v>
      </c>
      <c r="V25" s="1">
        <v>82</v>
      </c>
      <c r="W25" s="1">
        <v>83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16567</v>
      </c>
      <c r="FK25" s="43">
        <v>16577</v>
      </c>
    </row>
    <row r="26" spans="1:167">
      <c r="A26" s="19">
        <v>16</v>
      </c>
      <c r="B26" s="19">
        <v>54512</v>
      </c>
      <c r="C26" s="19" t="s">
        <v>81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menganalisis besaran gelombang  barjalan dan stasioner namun perlu meningkatan kemampuan menerapkan konsep gelombang bunyi dan cahaya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 xml:space="preserve">Sangat terampil melakukan percobaan karakteristik bunyi </v>
      </c>
      <c r="Q26" s="40"/>
      <c r="R26" s="40"/>
      <c r="S26" s="18"/>
      <c r="T26" s="1">
        <v>87</v>
      </c>
      <c r="U26" s="1">
        <v>86</v>
      </c>
      <c r="V26" s="1">
        <v>90</v>
      </c>
      <c r="W26" s="1">
        <v>88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>
      <c r="A27" s="19">
        <v>17</v>
      </c>
      <c r="B27" s="19">
        <v>54527</v>
      </c>
      <c r="C27" s="19" t="s">
        <v>82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menerakan konsep gelombang  bunyi dan cahaya namun perlu meningkatkan kemampuan menerapkan konsep  kerja alat optik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Sangat terampil melakukan percobaan  yang menerapkan prinsip pemantulan dan pembiasan</v>
      </c>
      <c r="Q27" s="40"/>
      <c r="R27" s="40"/>
      <c r="S27" s="18"/>
      <c r="T27" s="1">
        <v>80</v>
      </c>
      <c r="U27" s="1">
        <v>80</v>
      </c>
      <c r="V27" s="1">
        <v>80</v>
      </c>
      <c r="W27" s="1">
        <v>84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16568</v>
      </c>
      <c r="FK27" s="43">
        <v>16578</v>
      </c>
    </row>
    <row r="28" spans="1:167">
      <c r="A28" s="19">
        <v>18</v>
      </c>
      <c r="B28" s="19">
        <v>54542</v>
      </c>
      <c r="C28" s="19" t="s">
        <v>83</v>
      </c>
      <c r="D28" s="18"/>
      <c r="E28" s="36">
        <f t="shared" si="0"/>
        <v>82</v>
      </c>
      <c r="F28" s="28" t="str">
        <f t="shared" si="1"/>
        <v>B</v>
      </c>
      <c r="G28" s="28">
        <f>IF((COUNTA(T12:AC12)&gt;0),(ROUND((AVERAGE(T28:AD28)),0)),"")</f>
        <v>82</v>
      </c>
      <c r="H28" s="28" t="str">
        <f t="shared" si="2"/>
        <v>B</v>
      </c>
      <c r="I28" s="38">
        <v>2</v>
      </c>
      <c r="J28" s="28" t="str">
        <f t="shared" si="3"/>
        <v>Memiliki kemampuan menerakan konsep gelombang  bunyi dan cahaya namun perlu meningkatkan kemampuan menerapkan konsep  kerja alat optik</v>
      </c>
      <c r="K28" s="36">
        <f t="shared" si="4"/>
        <v>83</v>
      </c>
      <c r="L28" s="28" t="str">
        <f t="shared" si="5"/>
        <v>B</v>
      </c>
      <c r="M28" s="28">
        <f t="shared" si="6"/>
        <v>83</v>
      </c>
      <c r="N28" s="28" t="str">
        <f t="shared" si="7"/>
        <v>B</v>
      </c>
      <c r="O28" s="38">
        <v>2</v>
      </c>
      <c r="P28" s="28" t="str">
        <f t="shared" si="8"/>
        <v>Sangat terampil melakukan percobaan  yang menerapkan prinsip pemantulan dan pembiasan</v>
      </c>
      <c r="Q28" s="40"/>
      <c r="R28" s="40"/>
      <c r="S28" s="18"/>
      <c r="T28" s="1">
        <v>85</v>
      </c>
      <c r="U28" s="1">
        <v>82</v>
      </c>
      <c r="V28" s="1">
        <v>80</v>
      </c>
      <c r="W28" s="1">
        <v>84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>
      <c r="A29" s="19">
        <v>19</v>
      </c>
      <c r="B29" s="19">
        <v>54557</v>
      </c>
      <c r="C29" s="19" t="s">
        <v>84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menganalisis besaran gelombang  barjalan dan stasioner namun perlu meningkatan kemampuan menerapkan konsep gelombang bunyi dan cahaya</v>
      </c>
      <c r="K29" s="36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38">
        <v>2</v>
      </c>
      <c r="P29" s="28" t="str">
        <f t="shared" si="8"/>
        <v>Sangat terampil melakukan percobaan  yang menerapkan prinsip pemantulan dan pembiasan</v>
      </c>
      <c r="Q29" s="40"/>
      <c r="R29" s="40"/>
      <c r="S29" s="18"/>
      <c r="T29" s="1">
        <v>80</v>
      </c>
      <c r="U29" s="1">
        <v>86</v>
      </c>
      <c r="V29" s="1">
        <v>88</v>
      </c>
      <c r="W29" s="1">
        <v>85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16569</v>
      </c>
      <c r="FK29" s="43">
        <v>16579</v>
      </c>
    </row>
    <row r="30" spans="1:167">
      <c r="A30" s="19">
        <v>20</v>
      </c>
      <c r="B30" s="19">
        <v>63262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menerakan konsep gelombang  bunyi dan cahaya namun perlu meningkatkan kemampuan menerapkan konsep  kerja alat optik</v>
      </c>
      <c r="K30" s="36">
        <f t="shared" si="4"/>
        <v>83</v>
      </c>
      <c r="L30" s="28" t="str">
        <f t="shared" si="5"/>
        <v>B</v>
      </c>
      <c r="M30" s="28">
        <f t="shared" si="6"/>
        <v>83</v>
      </c>
      <c r="N30" s="28" t="str">
        <f t="shared" si="7"/>
        <v>B</v>
      </c>
      <c r="O30" s="38">
        <v>2</v>
      </c>
      <c r="P30" s="28" t="str">
        <f t="shared" si="8"/>
        <v>Sangat terampil melakukan percobaan  yang menerapkan prinsip pemantulan dan pembiasan</v>
      </c>
      <c r="Q30" s="40"/>
      <c r="R30" s="40"/>
      <c r="S30" s="18"/>
      <c r="T30" s="1">
        <v>76</v>
      </c>
      <c r="U30" s="1">
        <v>82</v>
      </c>
      <c r="V30" s="1">
        <v>84</v>
      </c>
      <c r="W30" s="1">
        <v>80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>
      <c r="A31" s="19">
        <v>21</v>
      </c>
      <c r="B31" s="19">
        <v>54572</v>
      </c>
      <c r="C31" s="19" t="s">
        <v>86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menerakan konsep gelombang  bunyi dan cahaya namun perlu meningkatkan kemampuan menerapkan konsep  kerja alat optik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Sangat terampil melakukan percobaan  yang menerapkan prinsip pemantulan dan pembiasan</v>
      </c>
      <c r="Q31" s="40"/>
      <c r="R31" s="40"/>
      <c r="S31" s="18"/>
      <c r="T31" s="1">
        <v>80</v>
      </c>
      <c r="U31" s="1">
        <v>80</v>
      </c>
      <c r="V31" s="1">
        <v>80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16570</v>
      </c>
      <c r="FK31" s="43">
        <v>16580</v>
      </c>
    </row>
    <row r="32" spans="1:167">
      <c r="A32" s="19">
        <v>22</v>
      </c>
      <c r="B32" s="19">
        <v>54587</v>
      </c>
      <c r="C32" s="19" t="s">
        <v>87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3</v>
      </c>
      <c r="J32" s="28" t="str">
        <f t="shared" si="3"/>
        <v>Memiliki kemampuan menganalisis cara kerja alat optik  namun perlu meningkatan menganalisis gejala pemanasan global</v>
      </c>
      <c r="K32" s="36">
        <f t="shared" si="4"/>
        <v>82</v>
      </c>
      <c r="L32" s="28" t="str">
        <f t="shared" si="5"/>
        <v>B</v>
      </c>
      <c r="M32" s="28">
        <f t="shared" si="6"/>
        <v>82</v>
      </c>
      <c r="N32" s="28" t="str">
        <f t="shared" si="7"/>
        <v>B</v>
      </c>
      <c r="O32" s="38">
        <v>1</v>
      </c>
      <c r="P32" s="28" t="str">
        <f t="shared" si="8"/>
        <v xml:space="preserve">Sangat terampil melakukan percobaan karakteristik bunyi </v>
      </c>
      <c r="Q32" s="40"/>
      <c r="R32" s="40"/>
      <c r="S32" s="18"/>
      <c r="T32" s="1">
        <v>80</v>
      </c>
      <c r="U32" s="1">
        <v>80</v>
      </c>
      <c r="V32" s="1">
        <v>80</v>
      </c>
      <c r="W32" s="1">
        <v>80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>
      <c r="A33" s="19">
        <v>23</v>
      </c>
      <c r="B33" s="19">
        <v>54602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menerakan konsep gelombang  bunyi dan cahaya namun perlu meningkatkan kemampuan menerapkan konsep  kerja alat optik</v>
      </c>
      <c r="K33" s="36">
        <f t="shared" si="4"/>
        <v>83</v>
      </c>
      <c r="L33" s="28" t="str">
        <f t="shared" si="5"/>
        <v>B</v>
      </c>
      <c r="M33" s="28">
        <f t="shared" si="6"/>
        <v>83</v>
      </c>
      <c r="N33" s="28" t="str">
        <f t="shared" si="7"/>
        <v>B</v>
      </c>
      <c r="O33" s="38">
        <v>2</v>
      </c>
      <c r="P33" s="28" t="str">
        <f t="shared" si="8"/>
        <v>Sangat terampil melakukan percobaan  yang menerapkan prinsip pemantulan dan pembiasan</v>
      </c>
      <c r="Q33" s="40"/>
      <c r="R33" s="40"/>
      <c r="S33" s="18"/>
      <c r="T33" s="1">
        <v>80</v>
      </c>
      <c r="U33" s="1">
        <v>85</v>
      </c>
      <c r="V33" s="1">
        <v>80</v>
      </c>
      <c r="W33" s="1">
        <v>78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54617</v>
      </c>
      <c r="C34" s="19" t="s">
        <v>89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menganalisis besaran gelombang  barjalan dan stasioner namun perlu meningkatan kemampuan menerapkan konsep gelombang bunyi dan cahaya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Sangat terampil melakukan percobaan  yang menerapkan prinsip pemantulan dan pembiasan</v>
      </c>
      <c r="Q34" s="40"/>
      <c r="R34" s="40"/>
      <c r="S34" s="18"/>
      <c r="T34" s="1">
        <v>84</v>
      </c>
      <c r="U34" s="1">
        <v>88</v>
      </c>
      <c r="V34" s="1">
        <v>80</v>
      </c>
      <c r="W34" s="1">
        <v>85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54632</v>
      </c>
      <c r="C35" s="19" t="s">
        <v>90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2</v>
      </c>
      <c r="J35" s="28" t="str">
        <f t="shared" si="3"/>
        <v>Memiliki kemampuan menerakan konsep gelombang  bunyi dan cahaya namun perlu meningkatkan kemampuan menerapkan konsep  kerja alat optik</v>
      </c>
      <c r="K35" s="36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8">
        <v>2</v>
      </c>
      <c r="P35" s="28" t="str">
        <f t="shared" si="8"/>
        <v>Sangat terampil melakukan percobaan  yang menerapkan prinsip pemantulan dan pembiasan</v>
      </c>
      <c r="Q35" s="40"/>
      <c r="R35" s="40"/>
      <c r="S35" s="18"/>
      <c r="T35" s="1">
        <v>84</v>
      </c>
      <c r="U35" s="1">
        <v>80</v>
      </c>
      <c r="V35" s="1">
        <v>80</v>
      </c>
      <c r="W35" s="1">
        <v>84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85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63248</v>
      </c>
      <c r="C36" s="19" t="s">
        <v>91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menerakan konsep gelombang  bunyi dan cahaya namun perlu meningkatkan kemampuan menerapkan konsep  kerja alat optik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Sangat terampil melakukan percobaan  yang menerapkan prinsip pemantulan dan pembiasan</v>
      </c>
      <c r="Q36" s="40"/>
      <c r="R36" s="40"/>
      <c r="S36" s="18"/>
      <c r="T36" s="1">
        <v>82</v>
      </c>
      <c r="U36" s="1">
        <v>80</v>
      </c>
      <c r="V36" s="1">
        <v>80</v>
      </c>
      <c r="W36" s="1">
        <v>75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54647</v>
      </c>
      <c r="C37" s="19" t="s">
        <v>92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menganalisis besaran gelombang  barjalan dan stasioner namun perlu meningkatan kemampuan menerapkan konsep gelombang bunyi dan cahaya</v>
      </c>
      <c r="K37" s="36">
        <f t="shared" si="4"/>
        <v>81</v>
      </c>
      <c r="L37" s="28" t="str">
        <f t="shared" si="5"/>
        <v>B</v>
      </c>
      <c r="M37" s="28">
        <f t="shared" si="6"/>
        <v>81</v>
      </c>
      <c r="N37" s="28" t="str">
        <f t="shared" si="7"/>
        <v>B</v>
      </c>
      <c r="O37" s="38">
        <v>2</v>
      </c>
      <c r="P37" s="28" t="str">
        <f t="shared" si="8"/>
        <v>Sangat terampil melakukan percobaan  yang menerapkan prinsip pemantulan dan pembiasan</v>
      </c>
      <c r="Q37" s="40"/>
      <c r="R37" s="40"/>
      <c r="S37" s="18"/>
      <c r="T37" s="1">
        <v>86</v>
      </c>
      <c r="U37" s="1">
        <v>88</v>
      </c>
      <c r="V37" s="1">
        <v>88</v>
      </c>
      <c r="W37" s="1">
        <v>89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54661</v>
      </c>
      <c r="C38" s="19" t="s">
        <v>93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menerakan konsep gelombang  bunyi dan cahaya namun perlu meningkatkan kemampuan menerapkan konsep  kerja alat optik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1</v>
      </c>
      <c r="P38" s="28" t="str">
        <f t="shared" si="8"/>
        <v xml:space="preserve">Sangat terampil melakukan percobaan karakteristik bunyi </v>
      </c>
      <c r="Q38" s="40"/>
      <c r="R38" s="40"/>
      <c r="S38" s="18"/>
      <c r="T38" s="1">
        <v>80</v>
      </c>
      <c r="U38" s="1">
        <v>80</v>
      </c>
      <c r="V38" s="1">
        <v>78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>
        <v>90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54677</v>
      </c>
      <c r="C39" s="19" t="s">
        <v>94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menerakan konsep gelombang  bunyi dan cahaya namun perlu meningkatkan kemampuan menerapkan konsep  kerja alat optik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Sangat terampil melakukan percobaan  yang menerapkan prinsip pemantulan dan pembiasan</v>
      </c>
      <c r="Q39" s="40"/>
      <c r="R39" s="40"/>
      <c r="S39" s="18"/>
      <c r="T39" s="1">
        <v>78</v>
      </c>
      <c r="U39" s="1">
        <v>80</v>
      </c>
      <c r="V39" s="1">
        <v>86</v>
      </c>
      <c r="W39" s="1">
        <v>80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54691</v>
      </c>
      <c r="C40" s="19" t="s">
        <v>95</v>
      </c>
      <c r="D40" s="18"/>
      <c r="E40" s="36">
        <f t="shared" si="0"/>
        <v>82</v>
      </c>
      <c r="F40" s="28" t="str">
        <f t="shared" si="1"/>
        <v>B</v>
      </c>
      <c r="G40" s="28">
        <f>IF((COUNTA(T12:AC12)&gt;0),(ROUND((AVERAGE(T40:AD40)),0)),"")</f>
        <v>82</v>
      </c>
      <c r="H40" s="28" t="str">
        <f t="shared" si="2"/>
        <v>B</v>
      </c>
      <c r="I40" s="38">
        <v>2</v>
      </c>
      <c r="J40" s="28" t="str">
        <f t="shared" si="3"/>
        <v>Memiliki kemampuan menerakan konsep gelombang  bunyi dan cahaya namun perlu meningkatkan kemampuan menerapkan konsep  kerja alat optik</v>
      </c>
      <c r="K40" s="36">
        <f t="shared" si="4"/>
        <v>82</v>
      </c>
      <c r="L40" s="28" t="str">
        <f t="shared" si="5"/>
        <v>B</v>
      </c>
      <c r="M40" s="28">
        <f t="shared" si="6"/>
        <v>82</v>
      </c>
      <c r="N40" s="28" t="str">
        <f t="shared" si="7"/>
        <v>B</v>
      </c>
      <c r="O40" s="38">
        <v>2</v>
      </c>
      <c r="P40" s="28" t="str">
        <f t="shared" si="8"/>
        <v>Sangat terampil melakukan percobaan  yang menerapkan prinsip pemantulan dan pembiasan</v>
      </c>
      <c r="Q40" s="40"/>
      <c r="R40" s="40"/>
      <c r="S40" s="18"/>
      <c r="T40" s="1">
        <v>80</v>
      </c>
      <c r="U40" s="1">
        <v>80</v>
      </c>
      <c r="V40" s="1">
        <v>82</v>
      </c>
      <c r="W40" s="1">
        <v>80</v>
      </c>
      <c r="X40" s="1">
        <v>86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54707</v>
      </c>
      <c r="C41" s="19" t="s">
        <v>96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menganalisis besaran gelombang  barjalan dan stasioner namun perlu meningkatan kemampuan menerapkan konsep gelombang bunyi dan cahaya</v>
      </c>
      <c r="K41" s="36">
        <f>IF((COUNTA(AF41:AO41)&gt;0),AVERAGE(AF41:AO41),"")</f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8">
        <v>2</v>
      </c>
      <c r="P41" s="28" t="str">
        <f t="shared" si="8"/>
        <v>Sangat terampil melakukan percobaan  yang menerapkan prinsip pemantulan dan pembiasan</v>
      </c>
      <c r="Q41" s="40"/>
      <c r="R41" s="40"/>
      <c r="S41" s="18"/>
      <c r="T41" s="1">
        <v>88</v>
      </c>
      <c r="U41" s="1">
        <v>82</v>
      </c>
      <c r="V41" s="1">
        <v>88</v>
      </c>
      <c r="W41" s="1">
        <v>82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54721</v>
      </c>
      <c r="C42" s="19" t="s">
        <v>97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menganalisis besaran gelombang  barjalan dan stasioner namun perlu meningkatan kemampuan menerapkan konsep gelombang bunyi dan cahaya</v>
      </c>
      <c r="K42" s="36">
        <f t="shared" si="4"/>
        <v>82.4</v>
      </c>
      <c r="L42" s="28" t="str">
        <f t="shared" si="5"/>
        <v>B</v>
      </c>
      <c r="M42" s="28">
        <f t="shared" si="6"/>
        <v>82.4</v>
      </c>
      <c r="N42" s="28" t="str">
        <f t="shared" si="7"/>
        <v>B</v>
      </c>
      <c r="O42" s="38">
        <v>2</v>
      </c>
      <c r="P42" s="28" t="str">
        <f t="shared" si="8"/>
        <v>Sangat terampil melakukan percobaan  yang menerapkan prinsip pemantulan dan pembiasan</v>
      </c>
      <c r="Q42" s="40"/>
      <c r="R42" s="40"/>
      <c r="S42" s="18"/>
      <c r="T42" s="1">
        <v>86</v>
      </c>
      <c r="U42" s="1">
        <v>80</v>
      </c>
      <c r="V42" s="1">
        <v>84</v>
      </c>
      <c r="W42" s="1">
        <v>85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54736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menerakan konsep gelombang  bunyi dan cahaya namun perlu meningkatkan kemampuan menerapkan konsep  kerja alat optik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2</v>
      </c>
      <c r="P43" s="28" t="str">
        <f t="shared" si="8"/>
        <v>Sangat terampil melakukan percobaan  yang menerapkan prinsip pemantulan dan pembiasan</v>
      </c>
      <c r="Q43" s="40"/>
      <c r="R43" s="40"/>
      <c r="S43" s="18"/>
      <c r="T43" s="1">
        <v>80</v>
      </c>
      <c r="U43" s="1">
        <v>80</v>
      </c>
      <c r="V43" s="1">
        <v>85</v>
      </c>
      <c r="W43" s="1">
        <v>80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85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54752</v>
      </c>
      <c r="C44" s="19" t="s">
        <v>99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menerakan konsep gelombang  bunyi dan cahaya namun perlu meningkatkan kemampuan menerapkan konsep  kerja alat optik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 xml:space="preserve">Sangat terampil melakukan percobaan karakteristik bunyi </v>
      </c>
      <c r="Q44" s="40"/>
      <c r="R44" s="40"/>
      <c r="S44" s="18"/>
      <c r="T44" s="1">
        <v>80</v>
      </c>
      <c r="U44" s="1">
        <v>80</v>
      </c>
      <c r="V44" s="1">
        <v>84</v>
      </c>
      <c r="W44" s="1">
        <v>82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54767</v>
      </c>
      <c r="C45" s="19" t="s">
        <v>100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menerakan konsep gelombang  bunyi dan cahaya namun perlu meningkatkan kemampuan menerapkan konsep  kerja alat optik</v>
      </c>
      <c r="K45" s="36">
        <f t="shared" si="4"/>
        <v>82</v>
      </c>
      <c r="L45" s="28" t="str">
        <f t="shared" si="5"/>
        <v>B</v>
      </c>
      <c r="M45" s="28">
        <f t="shared" si="6"/>
        <v>82</v>
      </c>
      <c r="N45" s="28" t="str">
        <f t="shared" si="7"/>
        <v>B</v>
      </c>
      <c r="O45" s="38">
        <v>2</v>
      </c>
      <c r="P45" s="28" t="str">
        <f t="shared" si="8"/>
        <v>Sangat terampil melakukan percobaan  yang menerapkan prinsip pemantulan dan pembiasan</v>
      </c>
      <c r="Q45" s="40"/>
      <c r="R45" s="40"/>
      <c r="S45" s="18"/>
      <c r="T45" s="1">
        <v>82</v>
      </c>
      <c r="U45" s="1">
        <v>82</v>
      </c>
      <c r="V45" s="1">
        <v>84</v>
      </c>
      <c r="W45" s="1">
        <v>85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54781</v>
      </c>
      <c r="C46" s="19" t="s">
        <v>101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2</v>
      </c>
      <c r="J46" s="28" t="str">
        <f t="shared" si="3"/>
        <v>Memiliki kemampuan menerakan konsep gelombang  bunyi dan cahaya namun perlu meningkatkan kemampuan menerapkan konsep  kerja alat optik</v>
      </c>
      <c r="K46" s="36">
        <f t="shared" si="4"/>
        <v>83.8</v>
      </c>
      <c r="L46" s="28" t="str">
        <f t="shared" si="5"/>
        <v>B</v>
      </c>
      <c r="M46" s="28">
        <f t="shared" si="6"/>
        <v>83.8</v>
      </c>
      <c r="N46" s="28" t="str">
        <f t="shared" si="7"/>
        <v>B</v>
      </c>
      <c r="O46" s="38">
        <v>2</v>
      </c>
      <c r="P46" s="28" t="str">
        <f t="shared" si="8"/>
        <v>Sangat terampil melakukan percobaan  yang menerapkan prinsip pemantulan dan pembiasan</v>
      </c>
      <c r="Q46" s="40"/>
      <c r="R46" s="40"/>
      <c r="S46" s="18"/>
      <c r="T46" s="1">
        <v>86</v>
      </c>
      <c r="U46" s="1">
        <v>86</v>
      </c>
      <c r="V46" s="1">
        <v>80</v>
      </c>
      <c r="W46" s="1">
        <v>86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84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54797</v>
      </c>
      <c r="C47" s="19" t="s">
        <v>102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>Memiliki kemampuan menerakan konsep gelombang  bunyi dan cahaya namun perlu meningkatkan kemampuan menerapkan konsep  kerja alat optik</v>
      </c>
      <c r="K47" s="36">
        <f t="shared" si="4"/>
        <v>82</v>
      </c>
      <c r="L47" s="28" t="str">
        <f t="shared" si="5"/>
        <v>B</v>
      </c>
      <c r="M47" s="28">
        <f t="shared" si="6"/>
        <v>82</v>
      </c>
      <c r="N47" s="28" t="str">
        <f t="shared" si="7"/>
        <v>B</v>
      </c>
      <c r="O47" s="38">
        <v>2</v>
      </c>
      <c r="P47" s="28" t="str">
        <f t="shared" si="8"/>
        <v>Sangat terampil melakukan percobaan  yang menerapkan prinsip pemantulan dan pembiasan</v>
      </c>
      <c r="Q47" s="40"/>
      <c r="R47" s="40"/>
      <c r="S47" s="18"/>
      <c r="T47" s="1">
        <v>80</v>
      </c>
      <c r="U47" s="1">
        <v>84</v>
      </c>
      <c r="V47" s="1">
        <v>80</v>
      </c>
      <c r="W47" s="1">
        <v>80</v>
      </c>
      <c r="X47" s="1">
        <v>86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85</v>
      </c>
      <c r="AI47" s="1">
        <v>85</v>
      </c>
      <c r="AJ47" s="1">
        <v>80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5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G15:FG16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242" yWindow="287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INS 11 3138</cp:lastModifiedBy>
  <dcterms:created xsi:type="dcterms:W3CDTF">2015-09-01T09:01:01Z</dcterms:created>
  <dcterms:modified xsi:type="dcterms:W3CDTF">2018-06-04T23:55:29Z</dcterms:modified>
</cp:coreProperties>
</file>