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MIPA 5" sheetId="1" r:id="rId1"/>
    <sheet name="XI-MIPA 6" sheetId="2" r:id="rId2"/>
    <sheet name="XI-MIPA 7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N45" i="1"/>
  <c r="M45" i="1"/>
  <c r="K45" i="1"/>
  <c r="L45" i="1" s="1"/>
  <c r="J45" i="1"/>
  <c r="G45" i="1"/>
  <c r="H45" i="1" s="1"/>
  <c r="E45" i="1"/>
  <c r="F45" i="1" s="1"/>
  <c r="P44" i="1"/>
  <c r="M44" i="1"/>
  <c r="N44" i="1" s="1"/>
  <c r="L44" i="1"/>
  <c r="K44" i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N41" i="1"/>
  <c r="M41" i="1"/>
  <c r="K41" i="1"/>
  <c r="L41" i="1" s="1"/>
  <c r="J41" i="1"/>
  <c r="G41" i="1"/>
  <c r="H41" i="1" s="1"/>
  <c r="E41" i="1"/>
  <c r="F41" i="1" s="1"/>
  <c r="P40" i="1"/>
  <c r="M40" i="1"/>
  <c r="N40" i="1" s="1"/>
  <c r="L40" i="1"/>
  <c r="K40" i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N37" i="1"/>
  <c r="M37" i="1"/>
  <c r="K37" i="1"/>
  <c r="L37" i="1" s="1"/>
  <c r="J37" i="1"/>
  <c r="G37" i="1"/>
  <c r="H37" i="1" s="1"/>
  <c r="E37" i="1"/>
  <c r="F37" i="1" s="1"/>
  <c r="P36" i="1"/>
  <c r="M36" i="1"/>
  <c r="N36" i="1" s="1"/>
  <c r="L36" i="1"/>
  <c r="K36" i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N29" i="1"/>
  <c r="M29" i="1"/>
  <c r="K29" i="1"/>
  <c r="L29" i="1" s="1"/>
  <c r="J29" i="1"/>
  <c r="G29" i="1"/>
  <c r="H29" i="1" s="1"/>
  <c r="E29" i="1"/>
  <c r="F29" i="1" s="1"/>
  <c r="P28" i="1"/>
  <c r="M28" i="1"/>
  <c r="N28" i="1" s="1"/>
  <c r="L28" i="1"/>
  <c r="K28" i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M24" i="1"/>
  <c r="N24" i="1" s="1"/>
  <c r="L24" i="1"/>
  <c r="K24" i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N21" i="1"/>
  <c r="M21" i="1"/>
  <c r="K21" i="1"/>
  <c r="L21" i="1" s="1"/>
  <c r="J21" i="1"/>
  <c r="G21" i="1"/>
  <c r="H21" i="1" s="1"/>
  <c r="E21" i="1"/>
  <c r="F21" i="1" s="1"/>
  <c r="P20" i="1"/>
  <c r="M20" i="1"/>
  <c r="N20" i="1" s="1"/>
  <c r="L20" i="1"/>
  <c r="K20" i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L12" i="1"/>
  <c r="K12" i="1"/>
  <c r="J12" i="1"/>
  <c r="G12" i="1"/>
  <c r="H12" i="1" s="1"/>
  <c r="E12" i="1"/>
  <c r="F12" i="1" s="1"/>
  <c r="P11" i="1"/>
  <c r="N11" i="1"/>
  <c r="M11" i="1"/>
  <c r="K11" i="1"/>
  <c r="L11" i="1" s="1"/>
  <c r="J11" i="1"/>
  <c r="G11" i="1"/>
  <c r="E11" i="1"/>
  <c r="F11" i="1" s="1"/>
  <c r="K53" i="1" l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<sst xmlns="http://schemas.openxmlformats.org/spreadsheetml/2006/main" count="553" uniqueCount="193">
  <si>
    <t>DAFTAR NILAI SISWA SMAN 9 SEMARANG SEMESTER GASAL TAHUN PELAJARAN 2018/2019</t>
  </si>
  <si>
    <t>Guru :</t>
  </si>
  <si>
    <t>Dra. Erna Sulistianingsih</t>
  </si>
  <si>
    <t>Kelas XI-MIPA 5</t>
  </si>
  <si>
    <t>Mapel :</t>
  </si>
  <si>
    <t>Matematika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</si>
  <si>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</si>
  <si>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</si>
  <si>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</si>
  <si>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</si>
  <si>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</si>
  <si>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</si>
  <si>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</si>
  <si>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</si>
  <si>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</si>
  <si>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</si>
  <si>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</si>
  <si>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</si>
  <si>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</si>
  <si>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</si>
  <si>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</si>
  <si>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</si>
  <si>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</si>
  <si>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</si>
  <si>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</si>
  <si>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</si>
  <si>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</si>
  <si>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</si>
  <si>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</si>
  <si>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</si>
  <si>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</si>
  <si>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</si>
  <si>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</si>
  <si>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</si>
  <si>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</si>
  <si>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</si>
  <si>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</si>
  <si>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</si>
  <si>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</si>
  <si>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</si>
  <si>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</si>
  <si>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</si>
  <si>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</si>
  <si>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</si>
  <si>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</si>
  <si>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</si>
  <si>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</si>
  <si>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</si>
  <si>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</si>
  <si>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</si>
  <si>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</si>
  <si>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</si>
  <si>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</si>
  <si>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</si>
  <si>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</si>
  <si>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</si>
  <si>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</si>
  <si>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</si>
  <si>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</si>
  <si>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</si>
  <si>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</si>
  <si>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</si>
  <si>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</si>
  <si>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</si>
  <si>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</si>
  <si>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</si>
  <si>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</si>
  <si>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</si>
  <si>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Memiliki kemampuan menjelaskan dari menganalisis metode pembuktian dengan induksi matematika,program linear 2 variabel,matriks&amp;kesamaan matriks,sifat-sifat determinan dan invers matriks,transformasi</t>
  </si>
  <si>
    <t>Sangat terampil menggunakan metode pembuktian induksi matematika</t>
  </si>
  <si>
    <t>ARYADEWA NUGRAHADINUSRA PRAYOGA</t>
  </si>
  <si>
    <t>AULIYA SHINTA CAESARIYA</t>
  </si>
  <si>
    <t>Memiliki kemampuan menjelaskan dari menganalisis metode pembuktian dengan induksi matematika,program linear 2 variabel,matriks &amp;kesamaan matriks, perlu peningkatan pemahaman sifat-sifat determinan dan invers matriks,transformasi</t>
  </si>
  <si>
    <t>Sangat terampil menyelesaikan masalah kontekstual yang berkaitan dengan program linear dua variabel</t>
  </si>
  <si>
    <t>AZIZ ASSALAMA ALKHOIR</t>
  </si>
  <si>
    <t>BALQIST ASYAWA ANDRA PUTRI</t>
  </si>
  <si>
    <t>Sangat terampil menyelesaikan masalah kontekstual yang berkaitan dengan matriks dan operasinya</t>
  </si>
  <si>
    <t>BERNADETTA OLIVIA PRIWANDITA</t>
  </si>
  <si>
    <t>CELSA ALFREZA SENA</t>
  </si>
  <si>
    <t>Memiliki kemampuan untuk menjelaskan &amp; menganalisis metode pembuktian dengan induksi matematika,perlu peningkatan pemahaman program linear 2 variabel,  matriks &amp; kesamaan matriks,sifat-sifat determinan &amp; invers,transformasi</t>
  </si>
  <si>
    <t xml:space="preserve">Sangat terampil menyelesaikan masalah yang berkaitan dengan determinan dan invers matriks 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</si>
  <si>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</si>
  <si>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</si>
  <si>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</si>
  <si>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</si>
  <si>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</si>
  <si>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</si>
  <si>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</si>
  <si>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</si>
  <si>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</si>
  <si>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</si>
  <si>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</si>
  <si>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</si>
  <si>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</si>
  <si>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</si>
  <si>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</si>
  <si>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</si>
  <si>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</si>
  <si>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</si>
  <si>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</si>
  <si>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</si>
  <si>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</si>
  <si>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</si>
  <si>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</si>
  <si>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</si>
  <si>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</si>
  <si>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</si>
  <si>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</si>
  <si>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</si>
  <si>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</si>
  <si>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</si>
  <si>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</si>
  <si>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</si>
  <si>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</si>
  <si>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</si>
  <si>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</si>
  <si>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</si>
  <si>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</si>
  <si>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</si>
  <si>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</si>
  <si>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</si>
  <si>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19601030 198611 2 001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</si>
  <si>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</si>
  <si>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</si>
  <si>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</si>
  <si>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</si>
  <si>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</si>
  <si>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</si>
  <si>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</si>
  <si>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</si>
  <si>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</si>
  <si>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</si>
  <si>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</si>
  <si>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</si>
  <si>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</si>
  <si>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</si>
  <si>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</si>
  <si>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</si>
  <si>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</si>
  <si>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</si>
  <si>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</si>
  <si>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</si>
  <si>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</si>
  <si>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</si>
  <si>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</si>
  <si>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</si>
  <si>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</si>
  <si>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</si>
  <si>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</si>
  <si>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</si>
  <si>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</si>
  <si>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</si>
  <si>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</si>
  <si>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</si>
  <si>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</si>
  <si>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</si>
  <si>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</si>
  <si>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</si>
  <si>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</si>
  <si>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</si>
  <si>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</si>
  <si>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</si>
  <si>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</si>
  <si>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</si>
  <si>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</si>
  <si>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</si>
  <si>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</si>
  <si>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</si>
  <si>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</si>
  <si>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</si>
  <si>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</si>
  <si>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</si>
  <si>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</si>
  <si>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</si>
  <si>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</si>
  <si>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</si>
  <si>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</si>
  <si>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</si>
  <si>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</si>
  <si>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</si>
  <si>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</si>
  <si>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</si>
  <si>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</si>
  <si>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</si>
  <si>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</si>
  <si>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</si>
  <si>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</si>
  <si>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</si>
  <si>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</si>
  <si>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</si>
  <si>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</si>
  <si>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</si>
  <si>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Memiliki kemampuan untuk menjelaskan &amp; menganalisis metode pembuktian dengan induksi matematika,program linear 2 variabel, perlu peningkatan pemahaman matriks &amp; kesamaan matriks,sifat-sifat determinan&amp; invers,transformasi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</si>
</sst>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76833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variabel,matriks&amp;kesamaan matriks,sifat-sifat determinan dan invers matriks,transformasi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kontekstual yang berkaitan dengan program linear dua variabel</v>
      </c>
      <c r="Q11" s="39"/>
      <c r="R11" s="39" t="s">
        <v>8</v>
      </c>
      <c r="S11" s="18"/>
      <c r="T11" s="1">
        <v>82</v>
      </c>
      <c r="U11" s="1">
        <v>82</v>
      </c>
      <c r="V11" s="1">
        <v>100</v>
      </c>
      <c r="W11" s="1">
        <v>80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85</v>
      </c>
      <c r="AH11" s="1">
        <v>82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76848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2" s="28">
        <f t="shared" si="5"/>
        <v>81.5</v>
      </c>
      <c r="L12" s="28" t="str">
        <f t="shared" si="6"/>
        <v>B</v>
      </c>
      <c r="M12" s="28">
        <f t="shared" si="7"/>
        <v>81.5</v>
      </c>
      <c r="N12" s="28" t="str">
        <f t="shared" si="8"/>
        <v>B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8</v>
      </c>
      <c r="S12" s="18"/>
      <c r="T12" s="1">
        <v>84</v>
      </c>
      <c r="U12" s="1">
        <v>75</v>
      </c>
      <c r="V12" s="1">
        <v>100</v>
      </c>
      <c r="W12" s="1">
        <v>73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82</v>
      </c>
      <c r="AG12" s="1">
        <v>80</v>
      </c>
      <c r="AH12" s="1">
        <v>82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76863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2</v>
      </c>
      <c r="P13" s="28" t="str">
        <f t="shared" si="9"/>
        <v>Sangat terampil menyelesaikan masalah kontekstual yang berkaitan dengan program linear dua variabel</v>
      </c>
      <c r="Q13" s="39"/>
      <c r="R13" s="39" t="s">
        <v>8</v>
      </c>
      <c r="S13" s="18"/>
      <c r="T13" s="1">
        <v>75</v>
      </c>
      <c r="U13" s="1">
        <v>78</v>
      </c>
      <c r="V13" s="1">
        <v>70</v>
      </c>
      <c r="W13" s="1">
        <v>70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82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24301</v>
      </c>
      <c r="FK13" s="41">
        <v>24311</v>
      </c>
    </row>
    <row r="14" spans="1:167" x14ac:dyDescent="0.25">
      <c r="A14" s="19">
        <v>4</v>
      </c>
      <c r="B14" s="19">
        <v>76878</v>
      </c>
      <c r="C14" s="19" t="s">
        <v>70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3</v>
      </c>
      <c r="J14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menggunakan metode pembuktian induksi matematika</v>
      </c>
      <c r="Q14" s="39"/>
      <c r="R14" s="39" t="s">
        <v>8</v>
      </c>
      <c r="S14" s="18"/>
      <c r="T14" s="1">
        <v>75</v>
      </c>
      <c r="U14" s="1">
        <v>78</v>
      </c>
      <c r="V14" s="1">
        <v>73</v>
      </c>
      <c r="W14" s="1">
        <v>88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90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76893</v>
      </c>
      <c r="C15" s="19" t="s">
        <v>71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v>2</v>
      </c>
      <c r="J1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5" s="28">
        <f t="shared" si="5"/>
        <v>81.25</v>
      </c>
      <c r="L15" s="28" t="str">
        <f t="shared" si="6"/>
        <v>B</v>
      </c>
      <c r="M15" s="28">
        <f t="shared" si="7"/>
        <v>81.25</v>
      </c>
      <c r="N15" s="28" t="str">
        <f t="shared" si="8"/>
        <v>B</v>
      </c>
      <c r="O15" s="36">
        <v>2</v>
      </c>
      <c r="P15" s="28" t="str">
        <f t="shared" si="9"/>
        <v>Sangat terampil menyelesaikan masalah kontekstual yang berkaitan dengan program linear dua variabel</v>
      </c>
      <c r="Q15" s="39"/>
      <c r="R15" s="39" t="s">
        <v>8</v>
      </c>
      <c r="S15" s="18"/>
      <c r="T15" s="1">
        <v>80</v>
      </c>
      <c r="U15" s="1">
        <v>73</v>
      </c>
      <c r="V15" s="1">
        <v>76</v>
      </c>
      <c r="W15" s="1">
        <v>71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24302</v>
      </c>
      <c r="FK15" s="41">
        <v>24312</v>
      </c>
    </row>
    <row r="16" spans="1:167" x14ac:dyDescent="0.25">
      <c r="A16" s="19">
        <v>6</v>
      </c>
      <c r="B16" s="19">
        <v>76908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Sangat terampil menyelesaikan masalah kontekstual yang berkaitan dengan program linear dua variabel</v>
      </c>
      <c r="Q16" s="39"/>
      <c r="R16" s="39" t="s">
        <v>8</v>
      </c>
      <c r="S16" s="18"/>
      <c r="T16" s="1">
        <v>78</v>
      </c>
      <c r="U16" s="1">
        <v>76</v>
      </c>
      <c r="V16" s="1">
        <v>86</v>
      </c>
      <c r="W16" s="1">
        <v>71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76923</v>
      </c>
      <c r="C17" s="19" t="s">
        <v>75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78</v>
      </c>
      <c r="U17" s="1">
        <v>70</v>
      </c>
      <c r="V17" s="1">
        <v>84</v>
      </c>
      <c r="W17" s="1">
        <v>70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76</v>
      </c>
      <c r="FJ17" s="41">
        <v>24303</v>
      </c>
      <c r="FK17" s="41">
        <v>24313</v>
      </c>
    </row>
    <row r="18" spans="1:167" x14ac:dyDescent="0.25">
      <c r="A18" s="19">
        <v>8</v>
      </c>
      <c r="B18" s="19">
        <v>76938</v>
      </c>
      <c r="C18" s="19" t="s">
        <v>77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81.25</v>
      </c>
      <c r="L18" s="28" t="str">
        <f t="shared" si="6"/>
        <v>B</v>
      </c>
      <c r="M18" s="28">
        <f t="shared" si="7"/>
        <v>81.25</v>
      </c>
      <c r="N18" s="28" t="str">
        <f t="shared" si="8"/>
        <v>B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80</v>
      </c>
      <c r="U18" s="1">
        <v>73</v>
      </c>
      <c r="V18" s="1">
        <v>96</v>
      </c>
      <c r="W18" s="1">
        <v>72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76953</v>
      </c>
      <c r="C19" s="19" t="s">
        <v>78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8</v>
      </c>
      <c r="S19" s="18"/>
      <c r="T19" s="1">
        <v>82</v>
      </c>
      <c r="U19" s="1">
        <v>71</v>
      </c>
      <c r="V19" s="1">
        <v>96</v>
      </c>
      <c r="W19" s="1">
        <v>70</v>
      </c>
      <c r="X19" s="1">
        <v>75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82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79</v>
      </c>
      <c r="FI19" s="43" t="s">
        <v>80</v>
      </c>
      <c r="FJ19" s="41">
        <v>24304</v>
      </c>
      <c r="FK19" s="41">
        <v>24314</v>
      </c>
    </row>
    <row r="20" spans="1:167" x14ac:dyDescent="0.25">
      <c r="A20" s="19">
        <v>10</v>
      </c>
      <c r="B20" s="19">
        <v>76968</v>
      </c>
      <c r="C20" s="19" t="s">
        <v>81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0" s="28">
        <f t="shared" si="5"/>
        <v>80.5</v>
      </c>
      <c r="L20" s="28" t="str">
        <f t="shared" si="6"/>
        <v>B</v>
      </c>
      <c r="M20" s="28">
        <f t="shared" si="7"/>
        <v>80.5</v>
      </c>
      <c r="N20" s="28" t="str">
        <f t="shared" si="8"/>
        <v>B</v>
      </c>
      <c r="O20" s="36">
        <v>2</v>
      </c>
      <c r="P20" s="28" t="str">
        <f t="shared" si="9"/>
        <v>Sangat terampil menyelesaikan masalah kontekstual yang berkaitan dengan program linear dua variabel</v>
      </c>
      <c r="Q20" s="39"/>
      <c r="R20" s="39" t="s">
        <v>8</v>
      </c>
      <c r="S20" s="18"/>
      <c r="T20" s="1">
        <v>80</v>
      </c>
      <c r="U20" s="1">
        <v>82</v>
      </c>
      <c r="V20" s="1">
        <v>92</v>
      </c>
      <c r="W20" s="1">
        <v>71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76983</v>
      </c>
      <c r="C21" s="19" t="s">
        <v>82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v>2</v>
      </c>
      <c r="P21" s="28" t="str">
        <f t="shared" si="9"/>
        <v>Sangat terampil menyelesaikan masalah kontekstual yang berkaitan dengan program linear dua variabel</v>
      </c>
      <c r="Q21" s="39"/>
      <c r="R21" s="39" t="s">
        <v>8</v>
      </c>
      <c r="S21" s="18"/>
      <c r="T21" s="1">
        <v>78</v>
      </c>
      <c r="U21" s="1">
        <v>78</v>
      </c>
      <c r="V21" s="1">
        <v>92</v>
      </c>
      <c r="W21" s="1">
        <v>70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82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24305</v>
      </c>
      <c r="FK21" s="41">
        <v>24315</v>
      </c>
    </row>
    <row r="22" spans="1:167" x14ac:dyDescent="0.25">
      <c r="A22" s="19">
        <v>12</v>
      </c>
      <c r="B22" s="19">
        <v>76998</v>
      </c>
      <c r="C22" s="19" t="s">
        <v>83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78</v>
      </c>
      <c r="U22" s="1">
        <v>70</v>
      </c>
      <c r="V22" s="1">
        <v>90</v>
      </c>
      <c r="W22" s="1">
        <v>73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77013</v>
      </c>
      <c r="C23" s="19" t="s">
        <v>84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3" s="28">
        <f t="shared" si="5"/>
        <v>81.5</v>
      </c>
      <c r="L23" s="28" t="str">
        <f t="shared" si="6"/>
        <v>B</v>
      </c>
      <c r="M23" s="28">
        <f t="shared" si="7"/>
        <v>81.5</v>
      </c>
      <c r="N23" s="28" t="str">
        <f t="shared" si="8"/>
        <v>B</v>
      </c>
      <c r="O23" s="36">
        <v>2</v>
      </c>
      <c r="P23" s="28" t="str">
        <f t="shared" si="9"/>
        <v>Sangat terampil menyelesaikan masalah kontekstual yang berkaitan dengan program linear dua variabel</v>
      </c>
      <c r="Q23" s="39"/>
      <c r="R23" s="39" t="s">
        <v>8</v>
      </c>
      <c r="S23" s="18"/>
      <c r="T23" s="1">
        <v>84</v>
      </c>
      <c r="U23" s="1">
        <v>75</v>
      </c>
      <c r="V23" s="1">
        <v>100</v>
      </c>
      <c r="W23" s="1">
        <v>75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80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24306</v>
      </c>
      <c r="FK23" s="41">
        <v>24316</v>
      </c>
    </row>
    <row r="24" spans="1:167" x14ac:dyDescent="0.25">
      <c r="A24" s="19">
        <v>14</v>
      </c>
      <c r="B24" s="19">
        <v>77043</v>
      </c>
      <c r="C24" s="19" t="s">
        <v>85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Sangat terampil menyelesaikan masalah kontekstual yang berkaitan dengan program linear dua variabel</v>
      </c>
      <c r="Q24" s="39"/>
      <c r="R24" s="39" t="s">
        <v>8</v>
      </c>
      <c r="S24" s="18"/>
      <c r="T24" s="1">
        <v>80</v>
      </c>
      <c r="U24" s="1">
        <v>77</v>
      </c>
      <c r="V24" s="1">
        <v>78</v>
      </c>
      <c r="W24" s="1">
        <v>88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82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77028</v>
      </c>
      <c r="C25" s="19" t="s">
        <v>86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5" s="28">
        <f t="shared" si="5"/>
        <v>80.75</v>
      </c>
      <c r="L25" s="28" t="str">
        <f t="shared" si="6"/>
        <v>B</v>
      </c>
      <c r="M25" s="28">
        <f t="shared" si="7"/>
        <v>80.75</v>
      </c>
      <c r="N25" s="28" t="str">
        <f t="shared" si="8"/>
        <v>B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8</v>
      </c>
      <c r="S25" s="18"/>
      <c r="T25" s="1">
        <v>80</v>
      </c>
      <c r="U25" s="1">
        <v>77</v>
      </c>
      <c r="V25" s="1">
        <v>96</v>
      </c>
      <c r="W25" s="1">
        <v>70</v>
      </c>
      <c r="X25" s="1">
        <v>75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83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24307</v>
      </c>
      <c r="FK25" s="41">
        <v>24317</v>
      </c>
    </row>
    <row r="26" spans="1:167" x14ac:dyDescent="0.25">
      <c r="A26" s="19">
        <v>16</v>
      </c>
      <c r="B26" s="19">
        <v>77088</v>
      </c>
      <c r="C26" s="19" t="s">
        <v>88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menyelesaikan masalah kontekstual yang berkaitan dengan program linear dua variabel</v>
      </c>
      <c r="Q26" s="39"/>
      <c r="R26" s="39" t="s">
        <v>8</v>
      </c>
      <c r="S26" s="18"/>
      <c r="T26" s="1">
        <v>70</v>
      </c>
      <c r="U26" s="1">
        <v>78</v>
      </c>
      <c r="V26" s="1">
        <v>76</v>
      </c>
      <c r="W26" s="1">
        <v>70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80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77058</v>
      </c>
      <c r="C27" s="19" t="s">
        <v>89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81.75</v>
      </c>
      <c r="L27" s="28" t="str">
        <f t="shared" si="6"/>
        <v>B</v>
      </c>
      <c r="M27" s="28">
        <f t="shared" si="7"/>
        <v>81.75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70</v>
      </c>
      <c r="U27" s="1">
        <v>77</v>
      </c>
      <c r="V27" s="1">
        <v>96</v>
      </c>
      <c r="W27" s="1">
        <v>70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>
        <v>85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24308</v>
      </c>
      <c r="FK27" s="41">
        <v>24318</v>
      </c>
    </row>
    <row r="28" spans="1:167" x14ac:dyDescent="0.25">
      <c r="A28" s="19">
        <v>18</v>
      </c>
      <c r="B28" s="19">
        <v>77073</v>
      </c>
      <c r="C28" s="19" t="s">
        <v>90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82</v>
      </c>
      <c r="U28" s="1">
        <v>74</v>
      </c>
      <c r="V28" s="1">
        <v>90</v>
      </c>
      <c r="W28" s="1">
        <v>70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80</v>
      </c>
      <c r="AH28" s="1">
        <v>82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77103</v>
      </c>
      <c r="C29" s="19" t="s">
        <v>91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menyelesaikan masalah kontekstual yang berkaitan dengan program linear dua variabel</v>
      </c>
      <c r="Q29" s="39"/>
      <c r="R29" s="39" t="s">
        <v>8</v>
      </c>
      <c r="S29" s="18"/>
      <c r="T29" s="1">
        <v>78</v>
      </c>
      <c r="U29" s="1">
        <v>78</v>
      </c>
      <c r="V29" s="1">
        <v>88</v>
      </c>
      <c r="W29" s="1">
        <v>78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v>82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24309</v>
      </c>
      <c r="FK29" s="41">
        <v>24319</v>
      </c>
    </row>
    <row r="30" spans="1:167" x14ac:dyDescent="0.25">
      <c r="A30" s="19">
        <v>20</v>
      </c>
      <c r="B30" s="19">
        <v>77118</v>
      </c>
      <c r="C30" s="19" t="s">
        <v>92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0" s="28">
        <f t="shared" si="5"/>
        <v>82.25</v>
      </c>
      <c r="L30" s="28" t="str">
        <f t="shared" si="6"/>
        <v>B</v>
      </c>
      <c r="M30" s="28">
        <f t="shared" si="7"/>
        <v>82.25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84</v>
      </c>
      <c r="U30" s="1">
        <v>77</v>
      </c>
      <c r="V30" s="1">
        <v>96</v>
      </c>
      <c r="W30" s="1">
        <v>70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83</v>
      </c>
      <c r="AI30" s="1">
        <v>82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77133</v>
      </c>
      <c r="C31" s="19" t="s">
        <v>93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1" s="28">
        <f t="shared" si="5"/>
        <v>83.25</v>
      </c>
      <c r="L31" s="28" t="str">
        <f t="shared" si="6"/>
        <v>B</v>
      </c>
      <c r="M31" s="28">
        <f t="shared" si="7"/>
        <v>83.25</v>
      </c>
      <c r="N31" s="28" t="str">
        <f t="shared" si="8"/>
        <v>B</v>
      </c>
      <c r="O31" s="36">
        <v>2</v>
      </c>
      <c r="P31" s="28" t="str">
        <f t="shared" si="9"/>
        <v>Sangat terampil menyelesaikan masalah kontekstual yang berkaitan dengan program linear dua variabel</v>
      </c>
      <c r="Q31" s="39"/>
      <c r="R31" s="39" t="s">
        <v>8</v>
      </c>
      <c r="S31" s="18"/>
      <c r="T31" s="1">
        <v>82</v>
      </c>
      <c r="U31" s="1">
        <v>72</v>
      </c>
      <c r="V31" s="1">
        <v>82</v>
      </c>
      <c r="W31" s="1">
        <v>82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>
        <v>84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24310</v>
      </c>
      <c r="FK31" s="41">
        <v>24320</v>
      </c>
    </row>
    <row r="32" spans="1:167" x14ac:dyDescent="0.25">
      <c r="A32" s="19">
        <v>22</v>
      </c>
      <c r="B32" s="19">
        <v>77148</v>
      </c>
      <c r="C32" s="19" t="s">
        <v>94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84</v>
      </c>
      <c r="U32" s="1">
        <v>78</v>
      </c>
      <c r="V32" s="1">
        <v>100</v>
      </c>
      <c r="W32" s="1">
        <v>85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85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77163</v>
      </c>
      <c r="C33" s="19" t="s">
        <v>95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2</v>
      </c>
      <c r="P33" s="28" t="str">
        <f t="shared" si="9"/>
        <v>Sangat terampil menyelesaikan masalah kontekstual yang berkaitan dengan program linear dua variabel</v>
      </c>
      <c r="Q33" s="39"/>
      <c r="R33" s="39" t="s">
        <v>8</v>
      </c>
      <c r="S33" s="18"/>
      <c r="T33" s="1">
        <v>88</v>
      </c>
      <c r="U33" s="1">
        <v>78</v>
      </c>
      <c r="V33" s="1">
        <v>92</v>
      </c>
      <c r="W33" s="1">
        <v>78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86</v>
      </c>
      <c r="AI33" s="1">
        <v>82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77178</v>
      </c>
      <c r="C34" s="19" t="s">
        <v>96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menyelesaikan masalah kontekstual yang berkaitan dengan program linear dua variabel</v>
      </c>
      <c r="Q34" s="39"/>
      <c r="R34" s="39" t="s">
        <v>8</v>
      </c>
      <c r="S34" s="18"/>
      <c r="T34" s="1">
        <v>80</v>
      </c>
      <c r="U34" s="1">
        <v>78</v>
      </c>
      <c r="V34" s="1">
        <v>100</v>
      </c>
      <c r="W34" s="1">
        <v>74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77193</v>
      </c>
      <c r="C35" s="19" t="s">
        <v>97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menyelesaikan masalah kontekstual yang berkaitan dengan program linear dua variabel</v>
      </c>
      <c r="Q35" s="39"/>
      <c r="R35" s="39" t="s">
        <v>8</v>
      </c>
      <c r="S35" s="18"/>
      <c r="T35" s="1">
        <v>82</v>
      </c>
      <c r="U35" s="1">
        <v>78</v>
      </c>
      <c r="V35" s="1">
        <v>88</v>
      </c>
      <c r="W35" s="1">
        <v>88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77208</v>
      </c>
      <c r="C36" s="19" t="s">
        <v>98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menyelesaikan masalah kontekstual yang berkaitan dengan program linear dua variabel</v>
      </c>
      <c r="Q36" s="39"/>
      <c r="R36" s="39" t="s">
        <v>8</v>
      </c>
      <c r="S36" s="18"/>
      <c r="T36" s="1">
        <v>82</v>
      </c>
      <c r="U36" s="1">
        <v>77</v>
      </c>
      <c r="V36" s="1">
        <v>92</v>
      </c>
      <c r="W36" s="1">
        <v>73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77223</v>
      </c>
      <c r="C37" s="19" t="s">
        <v>99</v>
      </c>
      <c r="D37" s="18"/>
      <c r="E37" s="28">
        <f t="shared" si="0"/>
        <v>75</v>
      </c>
      <c r="F37" s="28" t="str">
        <f t="shared" si="1"/>
        <v>C</v>
      </c>
      <c r="G37" s="28">
        <f t="shared" si="2"/>
        <v>75</v>
      </c>
      <c r="H37" s="28" t="str">
        <f t="shared" si="3"/>
        <v>C</v>
      </c>
      <c r="I37" s="36">
        <v>3</v>
      </c>
      <c r="J37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37" s="28">
        <f t="shared" si="5"/>
        <v>80.5</v>
      </c>
      <c r="L37" s="28" t="str">
        <f t="shared" si="6"/>
        <v>B</v>
      </c>
      <c r="M37" s="28">
        <f t="shared" si="7"/>
        <v>80.5</v>
      </c>
      <c r="N37" s="28" t="str">
        <f t="shared" si="8"/>
        <v>B</v>
      </c>
      <c r="O37" s="36">
        <v>2</v>
      </c>
      <c r="P37" s="28" t="str">
        <f t="shared" si="9"/>
        <v>Sangat terampil menyelesaikan masalah kontekstual yang berkaitan dengan program linear dua variabel</v>
      </c>
      <c r="Q37" s="39"/>
      <c r="R37" s="39" t="s">
        <v>8</v>
      </c>
      <c r="S37" s="18"/>
      <c r="T37" s="1">
        <v>80</v>
      </c>
      <c r="U37" s="1">
        <v>74</v>
      </c>
      <c r="V37" s="1">
        <v>70</v>
      </c>
      <c r="W37" s="1">
        <v>70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82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77238</v>
      </c>
      <c r="C38" s="19" t="s">
        <v>100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82.75</v>
      </c>
      <c r="L38" s="28" t="str">
        <f t="shared" si="6"/>
        <v>B</v>
      </c>
      <c r="M38" s="28">
        <f t="shared" si="7"/>
        <v>82.75</v>
      </c>
      <c r="N38" s="28" t="str">
        <f t="shared" si="8"/>
        <v>B</v>
      </c>
      <c r="O38" s="36">
        <v>2</v>
      </c>
      <c r="P38" s="28" t="str">
        <f t="shared" si="9"/>
        <v>Sangat terampil menyelesaikan masalah kontekstual yang berkaitan dengan program linear dua variabel</v>
      </c>
      <c r="Q38" s="39"/>
      <c r="R38" s="39" t="s">
        <v>8</v>
      </c>
      <c r="S38" s="18"/>
      <c r="T38" s="1">
        <v>86</v>
      </c>
      <c r="U38" s="1">
        <v>78</v>
      </c>
      <c r="V38" s="1">
        <v>85</v>
      </c>
      <c r="W38" s="1">
        <v>80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85</v>
      </c>
      <c r="AI38" s="1">
        <v>82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77253</v>
      </c>
      <c r="C39" s="19" t="s">
        <v>101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9" s="28">
        <f t="shared" si="5"/>
        <v>81.25</v>
      </c>
      <c r="L39" s="28" t="str">
        <f t="shared" si="6"/>
        <v>B</v>
      </c>
      <c r="M39" s="28">
        <f t="shared" si="7"/>
        <v>81.25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78</v>
      </c>
      <c r="U39" s="1">
        <v>79</v>
      </c>
      <c r="V39" s="1">
        <v>88</v>
      </c>
      <c r="W39" s="1">
        <v>85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77268</v>
      </c>
      <c r="C40" s="19" t="s">
        <v>102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0" s="28">
        <f t="shared" si="5"/>
        <v>80.5</v>
      </c>
      <c r="L40" s="28" t="str">
        <f t="shared" si="6"/>
        <v>B</v>
      </c>
      <c r="M40" s="28">
        <f t="shared" si="7"/>
        <v>80.5</v>
      </c>
      <c r="N40" s="28" t="str">
        <f t="shared" si="8"/>
        <v>B</v>
      </c>
      <c r="O40" s="36">
        <v>2</v>
      </c>
      <c r="P40" s="28" t="str">
        <f t="shared" si="9"/>
        <v>Sangat terampil menyelesaikan masalah kontekstual yang berkaitan dengan program linear dua variabel</v>
      </c>
      <c r="Q40" s="39"/>
      <c r="R40" s="39" t="s">
        <v>8</v>
      </c>
      <c r="S40" s="18"/>
      <c r="T40" s="1">
        <v>80</v>
      </c>
      <c r="U40" s="1">
        <v>78</v>
      </c>
      <c r="V40" s="1">
        <v>90</v>
      </c>
      <c r="W40" s="1">
        <v>70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77283</v>
      </c>
      <c r="C41" s="19" t="s">
        <v>103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82</v>
      </c>
      <c r="U41" s="1">
        <v>78</v>
      </c>
      <c r="V41" s="1">
        <v>85</v>
      </c>
      <c r="W41" s="1">
        <v>71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>
        <v>82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77298</v>
      </c>
      <c r="C42" s="19" t="s">
        <v>104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2</v>
      </c>
      <c r="P42" s="28" t="str">
        <f t="shared" si="9"/>
        <v>Sangat terampil menyelesaikan masalah kontekstual yang berkaitan dengan program linear dua variabel</v>
      </c>
      <c r="Q42" s="39"/>
      <c r="R42" s="39" t="s">
        <v>8</v>
      </c>
      <c r="S42" s="18"/>
      <c r="T42" s="1">
        <v>83</v>
      </c>
      <c r="U42" s="1">
        <v>70</v>
      </c>
      <c r="V42" s="1">
        <v>88</v>
      </c>
      <c r="W42" s="1">
        <v>70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80</v>
      </c>
      <c r="AH42" s="1">
        <v>83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77313</v>
      </c>
      <c r="C43" s="19" t="s">
        <v>105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84</v>
      </c>
      <c r="U43" s="1">
        <v>78</v>
      </c>
      <c r="V43" s="1">
        <v>78</v>
      </c>
      <c r="W43" s="1">
        <v>72</v>
      </c>
      <c r="X43" s="1">
        <v>78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90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77328</v>
      </c>
      <c r="C44" s="19" t="s">
        <v>106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4" s="28">
        <f t="shared" si="5"/>
        <v>81</v>
      </c>
      <c r="L44" s="28" t="str">
        <f t="shared" si="6"/>
        <v>B</v>
      </c>
      <c r="M44" s="28">
        <f t="shared" si="7"/>
        <v>81</v>
      </c>
      <c r="N44" s="28" t="str">
        <f t="shared" si="8"/>
        <v>B</v>
      </c>
      <c r="O44" s="36">
        <v>2</v>
      </c>
      <c r="P44" s="28" t="str">
        <f t="shared" si="9"/>
        <v>Sangat terampil menyelesaikan masalah kontekstual yang berkaitan dengan program linear dua variabel</v>
      </c>
      <c r="Q44" s="39"/>
      <c r="R44" s="39" t="s">
        <v>8</v>
      </c>
      <c r="S44" s="18"/>
      <c r="T44" s="1">
        <v>78</v>
      </c>
      <c r="U44" s="1">
        <v>72</v>
      </c>
      <c r="V44" s="1">
        <v>83</v>
      </c>
      <c r="W44" s="1">
        <v>70</v>
      </c>
      <c r="X44" s="1">
        <v>78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84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77343</v>
      </c>
      <c r="C45" s="19" t="s">
        <v>107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5" s="28">
        <f t="shared" si="5"/>
        <v>81.75</v>
      </c>
      <c r="L45" s="28" t="str">
        <f t="shared" si="6"/>
        <v>B</v>
      </c>
      <c r="M45" s="28">
        <f t="shared" si="7"/>
        <v>81.75</v>
      </c>
      <c r="N45" s="28" t="str">
        <f t="shared" si="8"/>
        <v>B</v>
      </c>
      <c r="O45" s="36">
        <v>2</v>
      </c>
      <c r="P45" s="28" t="str">
        <f t="shared" si="9"/>
        <v>Sangat terampil menyelesaikan masalah kontekstual yang berkaitan dengan program linear dua variabel</v>
      </c>
      <c r="Q45" s="39"/>
      <c r="R45" s="39" t="s">
        <v>8</v>
      </c>
      <c r="S45" s="18"/>
      <c r="T45" s="1">
        <v>78</v>
      </c>
      <c r="U45" s="1">
        <v>78</v>
      </c>
      <c r="V45" s="1">
        <v>88</v>
      </c>
      <c r="W45" s="1">
        <v>72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77358</v>
      </c>
      <c r="C46" s="19" t="s">
        <v>108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v>2</v>
      </c>
      <c r="P46" s="28" t="str">
        <f t="shared" si="9"/>
        <v>Sangat terampil menyelesaikan masalah kontekstual yang berkaitan dengan program linear dua variabel</v>
      </c>
      <c r="Q46" s="39"/>
      <c r="R46" s="39" t="s">
        <v>8</v>
      </c>
      <c r="S46" s="18"/>
      <c r="T46" s="1">
        <v>80</v>
      </c>
      <c r="U46" s="1">
        <v>78</v>
      </c>
      <c r="V46" s="1">
        <v>80</v>
      </c>
      <c r="W46" s="1">
        <v>78</v>
      </c>
      <c r="X46" s="1">
        <v>78</v>
      </c>
      <c r="Y46" s="1"/>
      <c r="Z46" s="1"/>
      <c r="AA46" s="1"/>
      <c r="AB46" s="1"/>
      <c r="AC46" s="1"/>
      <c r="AD46" s="1"/>
      <c r="AE46" s="18"/>
      <c r="AF46" s="1">
        <v>72</v>
      </c>
      <c r="AG46" s="1">
        <v>82</v>
      </c>
      <c r="AH46" s="1">
        <v>90</v>
      </c>
      <c r="AI46" s="1">
        <v>72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79.75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77374</v>
      </c>
      <c r="C11" s="19" t="s">
        <v>123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dari menganalisis metode pembuktian dengan induksi matematika,program linear 2 variabel,matriks &amp;kesamaan matriks, perlu peningkatan pemahaman sifat-sifat determinan dan invers matriks,transformasi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kontekstual yang berkaitan dengan program linear dua variabel</v>
      </c>
      <c r="Q11" s="39"/>
      <c r="R11" s="39" t="s">
        <v>8</v>
      </c>
      <c r="S11" s="18"/>
      <c r="T11" s="1">
        <v>100</v>
      </c>
      <c r="U11" s="1">
        <v>73</v>
      </c>
      <c r="V11" s="1">
        <v>70</v>
      </c>
      <c r="W11" s="1">
        <v>70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77389</v>
      </c>
      <c r="C12" s="19" t="s">
        <v>124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8</v>
      </c>
      <c r="S12" s="18"/>
      <c r="T12" s="1">
        <v>90</v>
      </c>
      <c r="U12" s="1">
        <v>71</v>
      </c>
      <c r="V12" s="1">
        <v>96</v>
      </c>
      <c r="W12" s="1">
        <v>70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77404</v>
      </c>
      <c r="C13" s="19" t="s">
        <v>125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menyelesaikan masalah kontekstual yang berkaitan dengan program linear dua variabel</v>
      </c>
      <c r="Q13" s="39"/>
      <c r="R13" s="39" t="s">
        <v>8</v>
      </c>
      <c r="S13" s="18"/>
      <c r="T13" s="1">
        <v>85</v>
      </c>
      <c r="U13" s="1">
        <v>90</v>
      </c>
      <c r="V13" s="1">
        <v>100</v>
      </c>
      <c r="W13" s="1">
        <v>81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24321</v>
      </c>
      <c r="FK13" s="41">
        <v>24331</v>
      </c>
    </row>
    <row r="14" spans="1:167" x14ac:dyDescent="0.25">
      <c r="A14" s="19">
        <v>4</v>
      </c>
      <c r="B14" s="19">
        <v>77419</v>
      </c>
      <c r="C14" s="19" t="s">
        <v>126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2</v>
      </c>
      <c r="J1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2</v>
      </c>
      <c r="P14" s="28" t="str">
        <f t="shared" si="9"/>
        <v>Sangat terampil menyelesaikan masalah kontekstual yang berkaitan dengan program linear dua variabel</v>
      </c>
      <c r="Q14" s="39"/>
      <c r="R14" s="39" t="s">
        <v>8</v>
      </c>
      <c r="S14" s="18"/>
      <c r="T14" s="1">
        <v>90</v>
      </c>
      <c r="U14" s="1">
        <v>72</v>
      </c>
      <c r="V14" s="1">
        <v>71</v>
      </c>
      <c r="W14" s="1">
        <v>70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77434</v>
      </c>
      <c r="C15" s="19" t="s">
        <v>127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menggunakan metode pembuktian induksi matematika</v>
      </c>
      <c r="Q15" s="39"/>
      <c r="R15" s="39" t="s">
        <v>9</v>
      </c>
      <c r="S15" s="18"/>
      <c r="T15" s="1">
        <v>90</v>
      </c>
      <c r="U15" s="1">
        <v>77</v>
      </c>
      <c r="V15" s="1">
        <v>70</v>
      </c>
      <c r="W15" s="1">
        <v>85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24322</v>
      </c>
      <c r="FK15" s="41">
        <v>24332</v>
      </c>
    </row>
    <row r="16" spans="1:167" x14ac:dyDescent="0.25">
      <c r="A16" s="19">
        <v>6</v>
      </c>
      <c r="B16" s="19">
        <v>77464</v>
      </c>
      <c r="C16" s="19" t="s">
        <v>128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2</v>
      </c>
      <c r="P16" s="28" t="str">
        <f t="shared" si="9"/>
        <v>Sangat terampil menyelesaikan masalah kontekstual yang berkaitan dengan program linear dua variabel</v>
      </c>
      <c r="Q16" s="39"/>
      <c r="R16" s="39" t="s">
        <v>8</v>
      </c>
      <c r="S16" s="18"/>
      <c r="T16" s="1">
        <v>90</v>
      </c>
      <c r="U16" s="1">
        <v>77</v>
      </c>
      <c r="V16" s="1">
        <v>90</v>
      </c>
      <c r="W16" s="1">
        <v>70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80089</v>
      </c>
      <c r="C17" s="19" t="s">
        <v>129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17" s="28">
        <f t="shared" si="5"/>
        <v>76.75</v>
      </c>
      <c r="L17" s="28" t="str">
        <f t="shared" si="6"/>
        <v>B</v>
      </c>
      <c r="M17" s="28">
        <f t="shared" si="7"/>
        <v>76.75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75</v>
      </c>
      <c r="U17" s="1">
        <v>70</v>
      </c>
      <c r="V17" s="1">
        <v>70</v>
      </c>
      <c r="W17" s="1">
        <v>70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75</v>
      </c>
      <c r="AH17" s="1">
        <v>75</v>
      </c>
      <c r="AI17" s="1">
        <v>82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76</v>
      </c>
      <c r="FJ17" s="41">
        <v>24323</v>
      </c>
      <c r="FK17" s="41">
        <v>24333</v>
      </c>
    </row>
    <row r="18" spans="1:167" x14ac:dyDescent="0.25">
      <c r="A18" s="19">
        <v>8</v>
      </c>
      <c r="B18" s="19">
        <v>77479</v>
      </c>
      <c r="C18" s="19" t="s">
        <v>130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90</v>
      </c>
      <c r="U18" s="1">
        <v>84</v>
      </c>
      <c r="V18" s="1">
        <v>96</v>
      </c>
      <c r="W18" s="1">
        <v>71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82</v>
      </c>
      <c r="AI18" s="1">
        <v>82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77494</v>
      </c>
      <c r="C19" s="19" t="s">
        <v>131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9" s="28">
        <f t="shared" si="5"/>
        <v>80.5</v>
      </c>
      <c r="L19" s="28" t="str">
        <f t="shared" si="6"/>
        <v>B</v>
      </c>
      <c r="M19" s="28">
        <f t="shared" si="7"/>
        <v>80.5</v>
      </c>
      <c r="N19" s="28" t="str">
        <f t="shared" si="8"/>
        <v>B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8</v>
      </c>
      <c r="S19" s="18"/>
      <c r="T19" s="1">
        <v>90</v>
      </c>
      <c r="U19" s="1">
        <v>88</v>
      </c>
      <c r="V19" s="1">
        <v>100</v>
      </c>
      <c r="W19" s="1">
        <v>83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82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79</v>
      </c>
      <c r="FI19" s="43" t="s">
        <v>80</v>
      </c>
      <c r="FJ19" s="41">
        <v>24324</v>
      </c>
      <c r="FK19" s="41">
        <v>24334</v>
      </c>
    </row>
    <row r="20" spans="1:167" x14ac:dyDescent="0.25">
      <c r="A20" s="19">
        <v>10</v>
      </c>
      <c r="B20" s="19">
        <v>77509</v>
      </c>
      <c r="C20" s="19" t="s">
        <v>132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menggunakan metode pembuktian induksi matematika</v>
      </c>
      <c r="Q20" s="39"/>
      <c r="R20" s="39" t="s">
        <v>8</v>
      </c>
      <c r="S20" s="18"/>
      <c r="T20" s="1">
        <v>90</v>
      </c>
      <c r="U20" s="1">
        <v>82</v>
      </c>
      <c r="V20" s="1">
        <v>100</v>
      </c>
      <c r="W20" s="1">
        <v>85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77524</v>
      </c>
      <c r="C21" s="19" t="s">
        <v>133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Sangat terampil menggunakan metode pembuktian induksi matematika</v>
      </c>
      <c r="Q21" s="39"/>
      <c r="R21" s="39" t="s">
        <v>8</v>
      </c>
      <c r="S21" s="18"/>
      <c r="T21" s="1">
        <v>100</v>
      </c>
      <c r="U21" s="1">
        <v>80</v>
      </c>
      <c r="V21" s="1">
        <v>100</v>
      </c>
      <c r="W21" s="1">
        <v>84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88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24325</v>
      </c>
      <c r="FK21" s="41">
        <v>24335</v>
      </c>
    </row>
    <row r="22" spans="1:167" x14ac:dyDescent="0.25">
      <c r="A22" s="19">
        <v>12</v>
      </c>
      <c r="B22" s="19">
        <v>77539</v>
      </c>
      <c r="C22" s="19" t="s">
        <v>134</v>
      </c>
      <c r="D22" s="18"/>
      <c r="E22" s="28">
        <f t="shared" si="0"/>
        <v>75</v>
      </c>
      <c r="F22" s="28" t="str">
        <f t="shared" si="1"/>
        <v>C</v>
      </c>
      <c r="G22" s="28">
        <f t="shared" si="2"/>
        <v>75</v>
      </c>
      <c r="H22" s="28" t="str">
        <f t="shared" si="3"/>
        <v>C</v>
      </c>
      <c r="I22" s="36">
        <v>3</v>
      </c>
      <c r="J22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85</v>
      </c>
      <c r="U22" s="1">
        <v>70</v>
      </c>
      <c r="V22" s="1">
        <v>70</v>
      </c>
      <c r="W22" s="1">
        <v>70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80044</v>
      </c>
      <c r="C23" s="19" t="s">
        <v>135</v>
      </c>
      <c r="D23" s="18"/>
      <c r="E23" s="28">
        <f t="shared" si="0"/>
        <v>70</v>
      </c>
      <c r="F23" s="28" t="str">
        <f t="shared" si="1"/>
        <v>C</v>
      </c>
      <c r="G23" s="28">
        <f t="shared" si="2"/>
        <v>70</v>
      </c>
      <c r="H23" s="28" t="str">
        <f t="shared" si="3"/>
        <v>C</v>
      </c>
      <c r="I23" s="36">
        <v>3</v>
      </c>
      <c r="J23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3" s="28">
        <f t="shared" si="5"/>
        <v>81</v>
      </c>
      <c r="L23" s="28" t="str">
        <f t="shared" si="6"/>
        <v>B</v>
      </c>
      <c r="M23" s="28">
        <f t="shared" si="7"/>
        <v>81</v>
      </c>
      <c r="N23" s="28" t="str">
        <f t="shared" si="8"/>
        <v>B</v>
      </c>
      <c r="O23" s="36">
        <v>2</v>
      </c>
      <c r="P23" s="28" t="str">
        <f t="shared" si="9"/>
        <v>Sangat terampil menyelesaikan masalah kontekstual yang berkaitan dengan program linear dua variabel</v>
      </c>
      <c r="Q23" s="39"/>
      <c r="R23" s="39" t="s">
        <v>9</v>
      </c>
      <c r="S23" s="18"/>
      <c r="T23" s="1">
        <v>70</v>
      </c>
      <c r="U23" s="1">
        <v>70</v>
      </c>
      <c r="V23" s="1">
        <v>71</v>
      </c>
      <c r="W23" s="1">
        <v>70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24326</v>
      </c>
      <c r="FK23" s="41">
        <v>24336</v>
      </c>
    </row>
    <row r="24" spans="1:167" x14ac:dyDescent="0.25">
      <c r="A24" s="19">
        <v>14</v>
      </c>
      <c r="B24" s="19">
        <v>77554</v>
      </c>
      <c r="C24" s="19" t="s">
        <v>136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4" s="28">
        <f t="shared" si="5"/>
        <v>80.5</v>
      </c>
      <c r="L24" s="28" t="str">
        <f t="shared" si="6"/>
        <v>B</v>
      </c>
      <c r="M24" s="28">
        <f t="shared" si="7"/>
        <v>80.5</v>
      </c>
      <c r="N24" s="28" t="str">
        <f t="shared" si="8"/>
        <v>B</v>
      </c>
      <c r="O24" s="36">
        <v>2</v>
      </c>
      <c r="P24" s="28" t="str">
        <f t="shared" si="9"/>
        <v>Sangat terampil menyelesaikan masalah kontekstual yang berkaitan dengan program linear dua variabel</v>
      </c>
      <c r="Q24" s="39"/>
      <c r="R24" s="39" t="s">
        <v>8</v>
      </c>
      <c r="S24" s="18"/>
      <c r="T24" s="1">
        <v>85</v>
      </c>
      <c r="U24" s="1">
        <v>86</v>
      </c>
      <c r="V24" s="1">
        <v>96</v>
      </c>
      <c r="W24" s="1">
        <v>87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77569</v>
      </c>
      <c r="C25" s="19" t="s">
        <v>137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8</v>
      </c>
      <c r="S25" s="18"/>
      <c r="T25" s="1">
        <v>100</v>
      </c>
      <c r="U25" s="1">
        <v>84</v>
      </c>
      <c r="V25" s="1">
        <v>100</v>
      </c>
      <c r="W25" s="1">
        <v>95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24327</v>
      </c>
      <c r="FK25" s="41">
        <v>24337</v>
      </c>
    </row>
    <row r="26" spans="1:167" x14ac:dyDescent="0.25">
      <c r="A26" s="19">
        <v>16</v>
      </c>
      <c r="B26" s="19">
        <v>77584</v>
      </c>
      <c r="C26" s="19" t="s">
        <v>138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6" s="28">
        <f t="shared" si="5"/>
        <v>81.5</v>
      </c>
      <c r="L26" s="28" t="str">
        <f t="shared" si="6"/>
        <v>B</v>
      </c>
      <c r="M26" s="28">
        <f t="shared" si="7"/>
        <v>81.5</v>
      </c>
      <c r="N26" s="28" t="str">
        <f t="shared" si="8"/>
        <v>B</v>
      </c>
      <c r="O26" s="36">
        <v>2</v>
      </c>
      <c r="P26" s="28" t="str">
        <f t="shared" si="9"/>
        <v>Sangat terampil menyelesaikan masalah kontekstual yang berkaitan dengan program linear dua variabel</v>
      </c>
      <c r="Q26" s="39"/>
      <c r="R26" s="39" t="s">
        <v>8</v>
      </c>
      <c r="S26" s="18"/>
      <c r="T26" s="1">
        <v>85</v>
      </c>
      <c r="U26" s="1">
        <v>95</v>
      </c>
      <c r="V26" s="1">
        <v>88</v>
      </c>
      <c r="W26" s="1">
        <v>88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82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77599</v>
      </c>
      <c r="C27" s="19" t="s">
        <v>139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90</v>
      </c>
      <c r="U27" s="1">
        <v>77</v>
      </c>
      <c r="V27" s="1">
        <v>73</v>
      </c>
      <c r="W27" s="1">
        <v>72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24328</v>
      </c>
      <c r="FK27" s="41">
        <v>24338</v>
      </c>
    </row>
    <row r="28" spans="1:167" x14ac:dyDescent="0.25">
      <c r="A28" s="19">
        <v>18</v>
      </c>
      <c r="B28" s="19">
        <v>77614</v>
      </c>
      <c r="C28" s="19" t="s">
        <v>140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90</v>
      </c>
      <c r="U28" s="1">
        <v>73</v>
      </c>
      <c r="V28" s="1">
        <v>70</v>
      </c>
      <c r="W28" s="1">
        <v>70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77629</v>
      </c>
      <c r="C29" s="19" t="s">
        <v>141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v>2</v>
      </c>
      <c r="P29" s="28" t="str">
        <f t="shared" si="9"/>
        <v>Sangat terampil menyelesaikan masalah kontekstual yang berkaitan dengan program linear dua variabel</v>
      </c>
      <c r="Q29" s="39"/>
      <c r="R29" s="39" t="s">
        <v>8</v>
      </c>
      <c r="S29" s="18"/>
      <c r="T29" s="1">
        <v>100</v>
      </c>
      <c r="U29" s="1">
        <v>88</v>
      </c>
      <c r="V29" s="1">
        <v>84</v>
      </c>
      <c r="W29" s="1">
        <v>80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24329</v>
      </c>
      <c r="FK29" s="41">
        <v>24339</v>
      </c>
    </row>
    <row r="30" spans="1:167" x14ac:dyDescent="0.25">
      <c r="A30" s="19">
        <v>20</v>
      </c>
      <c r="B30" s="19">
        <v>77644</v>
      </c>
      <c r="C30" s="19" t="s">
        <v>142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0" s="28">
        <f t="shared" si="5"/>
        <v>82.75</v>
      </c>
      <c r="L30" s="28" t="str">
        <f t="shared" si="6"/>
        <v>B</v>
      </c>
      <c r="M30" s="28">
        <f t="shared" si="7"/>
        <v>82.75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100</v>
      </c>
      <c r="U30" s="1">
        <v>98</v>
      </c>
      <c r="V30" s="1">
        <v>90</v>
      </c>
      <c r="W30" s="1">
        <v>73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77659</v>
      </c>
      <c r="C31" s="19" t="s">
        <v>143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>Sangat terampil menyelesaikan masalah kontekstual yang berkaitan dengan program linear dua variabel</v>
      </c>
      <c r="Q31" s="39"/>
      <c r="R31" s="39" t="s">
        <v>8</v>
      </c>
      <c r="S31" s="18"/>
      <c r="T31" s="1">
        <v>85</v>
      </c>
      <c r="U31" s="1">
        <v>86</v>
      </c>
      <c r="V31" s="1">
        <v>73</v>
      </c>
      <c r="W31" s="1">
        <v>70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24330</v>
      </c>
      <c r="FK31" s="41">
        <v>24340</v>
      </c>
    </row>
    <row r="32" spans="1:167" x14ac:dyDescent="0.25">
      <c r="A32" s="19">
        <v>22</v>
      </c>
      <c r="B32" s="19">
        <v>77674</v>
      </c>
      <c r="C32" s="19" t="s">
        <v>144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8</v>
      </c>
      <c r="S32" s="18"/>
      <c r="T32" s="1">
        <v>90</v>
      </c>
      <c r="U32" s="1">
        <v>75</v>
      </c>
      <c r="V32" s="1">
        <v>100</v>
      </c>
      <c r="W32" s="1">
        <v>70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77689</v>
      </c>
      <c r="C33" s="19" t="s">
        <v>145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menggunakan metode pembuktian induksi matematika</v>
      </c>
      <c r="Q33" s="39"/>
      <c r="R33" s="39" t="s">
        <v>8</v>
      </c>
      <c r="S33" s="18"/>
      <c r="T33" s="1">
        <v>90</v>
      </c>
      <c r="U33" s="1">
        <v>77</v>
      </c>
      <c r="V33" s="1">
        <v>96</v>
      </c>
      <c r="W33" s="1">
        <v>85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77704</v>
      </c>
      <c r="C34" s="19" t="s">
        <v>146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menyelesaikan masalah kontekstual yang berkaitan dengan program linear dua variabel</v>
      </c>
      <c r="Q34" s="39"/>
      <c r="R34" s="39" t="s">
        <v>8</v>
      </c>
      <c r="S34" s="18"/>
      <c r="T34" s="1">
        <v>85</v>
      </c>
      <c r="U34" s="1">
        <v>88</v>
      </c>
      <c r="V34" s="1">
        <v>82</v>
      </c>
      <c r="W34" s="1">
        <v>70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77719</v>
      </c>
      <c r="C35" s="19" t="s">
        <v>147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menyelesaikan masalah kontekstual yang berkaitan dengan program linear dua variabel</v>
      </c>
      <c r="Q35" s="39"/>
      <c r="R35" s="39" t="s">
        <v>8</v>
      </c>
      <c r="S35" s="18"/>
      <c r="T35" s="1">
        <v>80</v>
      </c>
      <c r="U35" s="1">
        <v>77</v>
      </c>
      <c r="V35" s="1">
        <v>100</v>
      </c>
      <c r="W35" s="1">
        <v>88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77734</v>
      </c>
      <c r="C36" s="19" t="s">
        <v>148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menggunakan metode pembuktian induksi matematika</v>
      </c>
      <c r="Q36" s="39"/>
      <c r="R36" s="39" t="s">
        <v>8</v>
      </c>
      <c r="S36" s="18"/>
      <c r="T36" s="1">
        <v>100</v>
      </c>
      <c r="U36" s="1">
        <v>82</v>
      </c>
      <c r="V36" s="1">
        <v>100</v>
      </c>
      <c r="W36" s="1">
        <v>80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88</v>
      </c>
      <c r="AI36" s="1">
        <v>82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77749</v>
      </c>
      <c r="C37" s="19" t="s">
        <v>149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7" s="28">
        <f t="shared" si="5"/>
        <v>82.75</v>
      </c>
      <c r="L37" s="28" t="str">
        <f t="shared" si="6"/>
        <v>B</v>
      </c>
      <c r="M37" s="28">
        <f t="shared" si="7"/>
        <v>82.75</v>
      </c>
      <c r="N37" s="28" t="str">
        <f t="shared" si="8"/>
        <v>B</v>
      </c>
      <c r="O37" s="36">
        <v>2</v>
      </c>
      <c r="P37" s="28" t="str">
        <f t="shared" si="9"/>
        <v>Sangat terampil menyelesaikan masalah kontekstual yang berkaitan dengan program linear dua variabel</v>
      </c>
      <c r="Q37" s="39"/>
      <c r="R37" s="39" t="s">
        <v>8</v>
      </c>
      <c r="S37" s="18"/>
      <c r="T37" s="1">
        <v>100</v>
      </c>
      <c r="U37" s="1">
        <v>70</v>
      </c>
      <c r="V37" s="1">
        <v>70</v>
      </c>
      <c r="W37" s="1">
        <v>70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88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77764</v>
      </c>
      <c r="C38" s="19" t="s">
        <v>150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1</v>
      </c>
      <c r="P38" s="28" t="str">
        <f t="shared" si="9"/>
        <v>Sangat terampil menggunakan metode pembuktian induksi matematika</v>
      </c>
      <c r="Q38" s="39"/>
      <c r="R38" s="39" t="s">
        <v>8</v>
      </c>
      <c r="S38" s="18"/>
      <c r="T38" s="1">
        <v>75</v>
      </c>
      <c r="U38" s="1">
        <v>85</v>
      </c>
      <c r="V38" s="1">
        <v>85</v>
      </c>
      <c r="W38" s="1">
        <v>85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77779</v>
      </c>
      <c r="C39" s="19" t="s">
        <v>151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100</v>
      </c>
      <c r="U39" s="1">
        <v>88</v>
      </c>
      <c r="V39" s="1">
        <v>100</v>
      </c>
      <c r="W39" s="1">
        <v>89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77794</v>
      </c>
      <c r="C40" s="19" t="s">
        <v>152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menggunakan metode pembuktian induksi matematika</v>
      </c>
      <c r="Q40" s="39"/>
      <c r="R40" s="39" t="s">
        <v>8</v>
      </c>
      <c r="S40" s="18"/>
      <c r="T40" s="1">
        <v>85</v>
      </c>
      <c r="U40" s="1">
        <v>84</v>
      </c>
      <c r="V40" s="1">
        <v>90</v>
      </c>
      <c r="W40" s="1">
        <v>82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88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77809</v>
      </c>
      <c r="C41" s="19" t="s">
        <v>153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83.25</v>
      </c>
      <c r="L41" s="28" t="str">
        <f t="shared" si="6"/>
        <v>B</v>
      </c>
      <c r="M41" s="28">
        <f t="shared" si="7"/>
        <v>83.25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85</v>
      </c>
      <c r="U41" s="1">
        <v>72</v>
      </c>
      <c r="V41" s="1">
        <v>84</v>
      </c>
      <c r="W41" s="1">
        <v>80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88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77824</v>
      </c>
      <c r="C42" s="19" t="s">
        <v>154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2" s="28">
        <f t="shared" si="5"/>
        <v>83.25</v>
      </c>
      <c r="L42" s="28" t="str">
        <f t="shared" si="6"/>
        <v>B</v>
      </c>
      <c r="M42" s="28">
        <f t="shared" si="7"/>
        <v>83.25</v>
      </c>
      <c r="N42" s="28" t="str">
        <f t="shared" si="8"/>
        <v>B</v>
      </c>
      <c r="O42" s="36">
        <v>2</v>
      </c>
      <c r="P42" s="28" t="str">
        <f t="shared" si="9"/>
        <v>Sangat terampil menyelesaikan masalah kontekstual yang berkaitan dengan program linear dua variabel</v>
      </c>
      <c r="Q42" s="39"/>
      <c r="R42" s="39" t="s">
        <v>8</v>
      </c>
      <c r="S42" s="18"/>
      <c r="T42" s="1">
        <v>80</v>
      </c>
      <c r="U42" s="1">
        <v>88</v>
      </c>
      <c r="V42" s="1">
        <v>96</v>
      </c>
      <c r="W42" s="1">
        <v>80</v>
      </c>
      <c r="X42" s="1">
        <v>81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88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77839</v>
      </c>
      <c r="C43" s="19" t="s">
        <v>155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1</v>
      </c>
      <c r="P43" s="28" t="str">
        <f t="shared" si="9"/>
        <v>Sangat terampil menggunakan metode pembuktian induksi matematika</v>
      </c>
      <c r="Q43" s="39"/>
      <c r="R43" s="39" t="s">
        <v>8</v>
      </c>
      <c r="S43" s="18"/>
      <c r="T43" s="1">
        <v>100</v>
      </c>
      <c r="U43" s="1">
        <v>100</v>
      </c>
      <c r="V43" s="1">
        <v>88</v>
      </c>
      <c r="W43" s="1">
        <v>86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88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77854</v>
      </c>
      <c r="C44" s="19" t="s">
        <v>156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Sangat terampil menyelesaikan masalah kontekstual yang berkaitan dengan program linear dua variabel</v>
      </c>
      <c r="Q44" s="39"/>
      <c r="R44" s="39" t="s">
        <v>8</v>
      </c>
      <c r="S44" s="18"/>
      <c r="T44" s="1">
        <v>100</v>
      </c>
      <c r="U44" s="1">
        <v>96</v>
      </c>
      <c r="V44" s="1">
        <v>90</v>
      </c>
      <c r="W44" s="1">
        <v>80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83.411764705882348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77869</v>
      </c>
      <c r="C11" s="19" t="s">
        <v>158</v>
      </c>
      <c r="D11" s="18"/>
      <c r="E11" s="28">
        <f t="shared" ref="E11:E50" si="0">IF((COUNTA(T11:AC11)&gt;0),(ROUND((AVERAGE(T11:AC11)),0)),"")</f>
        <v>0</v>
      </c>
      <c r="F11" s="28" t="str">
        <f t="shared" ref="F11:F50" si="1">IF(AND(ISNUMBER(E11),E11&gt;=1),IF(E11&lt;=$FD$13,$FE$13,IF(E11&lt;=$FD$14,$FE$14,IF(E11&lt;=$FD$15,$FE$15,IF(E11&lt;=$FD$16,$FE$16,)))), "")</f>
        <v/>
      </c>
      <c r="G11" s="28">
        <f t="shared" ref="G11:G50" si="2">IF((COUNTA(T11:AD11)&gt;0),(ROUND((AVERAGE(T11:AD11)),0)),"")</f>
        <v>0</v>
      </c>
      <c r="H11" s="28" t="str">
        <f t="shared" ref="H11:H50" si="3">IF(AND(ISNUMBER(G11),G11&gt;=1),IF(G11&lt;=$FD$13,$FE$13,IF(G11&lt;=$FD$14,$FE$14,IF(G11&lt;=$FD$15,$FE$15,IF(G11&lt;=$FD$16,$FE$16,)))), "")</f>
        <v/>
      </c>
      <c r="I11" s="36"/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/>
      </c>
      <c r="K11" s="28">
        <f t="shared" ref="K11:K50" si="5">IF((COUNTA(AF11:AO11)&gt;0),AVERAGE(AF11:AO11),"")</f>
        <v>0</v>
      </c>
      <c r="L11" s="28" t="str">
        <f t="shared" ref="L11:L50" si="6">IF(AND(ISNUMBER(K11),K11&gt;=1), IF(K11&lt;=$FD$27,$FE$27,IF(K11&lt;=$FD$28,$FE$28,IF(K11&lt;=$FD$29,$FE$29,IF(K11&lt;=$FD$30,$FE$30,)))), "")</f>
        <v/>
      </c>
      <c r="M11" s="28">
        <f t="shared" ref="M11:M50" si="7">IF((COUNTA(AF11:AO11)&gt;0),AVERAGE(AF11:AO11),"")</f>
        <v>0</v>
      </c>
      <c r="N11" s="28" t="str">
        <f t="shared" ref="N11:N50" si="8">IF(AND(ISNUMBER(M11),M11&gt;=1), IF(M11&lt;=$FD$27,$FE$27,IF(M11&lt;=$FD$28,$FE$28,IF(M11&lt;=$FD$29,$FE$29,IF(M11&lt;=$FD$30,$FE$30,)))), "")</f>
        <v/>
      </c>
      <c r="O11" s="36"/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 t="s">
        <v>8</v>
      </c>
      <c r="S11" s="18"/>
      <c r="T11" s="1"/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8"/>
      <c r="AF11" s="1">
        <v>0</v>
      </c>
      <c r="AG11" s="1">
        <v>0</v>
      </c>
      <c r="AH11" s="1">
        <v>0</v>
      </c>
      <c r="AI11" s="1">
        <v>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77884</v>
      </c>
      <c r="C12" s="19" t="s">
        <v>159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2" s="28">
        <f t="shared" si="5"/>
        <v>80.5</v>
      </c>
      <c r="L12" s="28" t="str">
        <f t="shared" si="6"/>
        <v>B</v>
      </c>
      <c r="M12" s="28">
        <f t="shared" si="7"/>
        <v>80.5</v>
      </c>
      <c r="N12" s="28" t="str">
        <f t="shared" si="8"/>
        <v>B</v>
      </c>
      <c r="O12" s="36">
        <v>2</v>
      </c>
      <c r="P12" s="28" t="str">
        <f t="shared" si="9"/>
        <v>Sangat terampil menyelesaikan masalah kontekstual yang berkaitan dengan program linear dua variabel</v>
      </c>
      <c r="Q12" s="39"/>
      <c r="R12" s="39" t="s">
        <v>8</v>
      </c>
      <c r="S12" s="18"/>
      <c r="T12" s="1">
        <v>85</v>
      </c>
      <c r="U12" s="1">
        <v>93</v>
      </c>
      <c r="V12" s="1">
        <v>92</v>
      </c>
      <c r="W12" s="1">
        <v>82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77899</v>
      </c>
      <c r="C13" s="19" t="s">
        <v>160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3" s="28">
        <f t="shared" si="5"/>
        <v>81.75</v>
      </c>
      <c r="L13" s="28" t="str">
        <f t="shared" si="6"/>
        <v>B</v>
      </c>
      <c r="M13" s="28">
        <f t="shared" si="7"/>
        <v>81.75</v>
      </c>
      <c r="N13" s="28" t="str">
        <f t="shared" si="8"/>
        <v>B</v>
      </c>
      <c r="O13" s="36">
        <v>2</v>
      </c>
      <c r="P13" s="28" t="str">
        <f t="shared" si="9"/>
        <v>Sangat terampil menyelesaikan masalah kontekstual yang berkaitan dengan program linear dua variabel</v>
      </c>
      <c r="Q13" s="39"/>
      <c r="R13" s="39" t="s">
        <v>8</v>
      </c>
      <c r="S13" s="18"/>
      <c r="T13" s="1">
        <v>90</v>
      </c>
      <c r="U13" s="1">
        <v>78</v>
      </c>
      <c r="V13" s="1">
        <v>100</v>
      </c>
      <c r="W13" s="1">
        <v>70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83</v>
      </c>
      <c r="AH13" s="1">
        <v>82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24341</v>
      </c>
      <c r="FK13" s="41">
        <v>24351</v>
      </c>
    </row>
    <row r="14" spans="1:167" x14ac:dyDescent="0.25">
      <c r="A14" s="19">
        <v>4</v>
      </c>
      <c r="B14" s="19">
        <v>77914</v>
      </c>
      <c r="C14" s="19" t="s">
        <v>161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menyelesaikan masalah kontekstual yang berkaitan dengan program linear dua variabel</v>
      </c>
      <c r="Q14" s="39"/>
      <c r="R14" s="39" t="s">
        <v>8</v>
      </c>
      <c r="S14" s="18"/>
      <c r="T14" s="1">
        <v>100</v>
      </c>
      <c r="U14" s="1">
        <v>82</v>
      </c>
      <c r="V14" s="1">
        <v>88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80</v>
      </c>
      <c r="AI14" s="1">
        <v>82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77929</v>
      </c>
      <c r="C15" s="19" t="s">
        <v>162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menyelesaikan masalah kontekstual yang berkaitan dengan program linear dua variabel</v>
      </c>
      <c r="Q15" s="39"/>
      <c r="R15" s="39" t="s">
        <v>8</v>
      </c>
      <c r="S15" s="18"/>
      <c r="T15" s="1">
        <v>70</v>
      </c>
      <c r="U15" s="1">
        <v>72</v>
      </c>
      <c r="V15" s="1">
        <v>95</v>
      </c>
      <c r="W15" s="1">
        <v>88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80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24342</v>
      </c>
      <c r="FK15" s="41">
        <v>24352</v>
      </c>
    </row>
    <row r="16" spans="1:167" x14ac:dyDescent="0.25">
      <c r="A16" s="19">
        <v>6</v>
      </c>
      <c r="B16" s="19">
        <v>77944</v>
      </c>
      <c r="C16" s="19" t="s">
        <v>163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6" s="28">
        <f t="shared" si="5"/>
        <v>80.5</v>
      </c>
      <c r="L16" s="28" t="str">
        <f t="shared" si="6"/>
        <v>B</v>
      </c>
      <c r="M16" s="28">
        <f t="shared" si="7"/>
        <v>80.5</v>
      </c>
      <c r="N16" s="28" t="str">
        <f t="shared" si="8"/>
        <v>B</v>
      </c>
      <c r="O16" s="36">
        <v>2</v>
      </c>
      <c r="P16" s="28" t="str">
        <f t="shared" si="9"/>
        <v>Sangat terampil menyelesaikan masalah kontekstual yang berkaitan dengan program linear dua variabel</v>
      </c>
      <c r="Q16" s="39"/>
      <c r="R16" s="39" t="s">
        <v>9</v>
      </c>
      <c r="S16" s="18"/>
      <c r="T16" s="1">
        <v>80</v>
      </c>
      <c r="U16" s="1">
        <v>71</v>
      </c>
      <c r="V16" s="1">
        <v>70</v>
      </c>
      <c r="W16" s="1">
        <v>88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77959</v>
      </c>
      <c r="C17" s="19" t="s">
        <v>164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2</v>
      </c>
      <c r="P17" s="28" t="str">
        <f t="shared" si="9"/>
        <v>Sangat terampil menyelesaikan masalah kontekstual yang berkaitan dengan program linear dua variabel</v>
      </c>
      <c r="Q17" s="39"/>
      <c r="R17" s="39" t="s">
        <v>8</v>
      </c>
      <c r="S17" s="18"/>
      <c r="T17" s="1">
        <v>75</v>
      </c>
      <c r="U17" s="1">
        <v>100</v>
      </c>
      <c r="V17" s="1">
        <v>80</v>
      </c>
      <c r="W17" s="1">
        <v>70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88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76</v>
      </c>
      <c r="FJ17" s="41">
        <v>24343</v>
      </c>
      <c r="FK17" s="41">
        <v>24353</v>
      </c>
    </row>
    <row r="18" spans="1:167" x14ac:dyDescent="0.25">
      <c r="A18" s="19">
        <v>8</v>
      </c>
      <c r="B18" s="19">
        <v>77974</v>
      </c>
      <c r="C18" s="19" t="s">
        <v>165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18" s="28">
        <f t="shared" si="5"/>
        <v>81.75</v>
      </c>
      <c r="L18" s="28" t="str">
        <f t="shared" si="6"/>
        <v>B</v>
      </c>
      <c r="M18" s="28">
        <f t="shared" si="7"/>
        <v>81.75</v>
      </c>
      <c r="N18" s="28" t="str">
        <f t="shared" si="8"/>
        <v>B</v>
      </c>
      <c r="O18" s="36">
        <v>2</v>
      </c>
      <c r="P18" s="28" t="str">
        <f t="shared" si="9"/>
        <v>Sangat terampil menyelesaikan masalah kontekstual yang berkaitan dengan program linear dua variabel</v>
      </c>
      <c r="Q18" s="39"/>
      <c r="R18" s="39" t="s">
        <v>8</v>
      </c>
      <c r="S18" s="18"/>
      <c r="T18" s="1">
        <v>100</v>
      </c>
      <c r="U18" s="1">
        <v>73</v>
      </c>
      <c r="V18" s="1">
        <v>84</v>
      </c>
      <c r="W18" s="1">
        <v>84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85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77989</v>
      </c>
      <c r="C19" s="19" t="s">
        <v>166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2</v>
      </c>
      <c r="J19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Sangat terampil menyelesaikan masalah kontekstual yang berkaitan dengan program linear dua variabel</v>
      </c>
      <c r="Q19" s="39"/>
      <c r="R19" s="39" t="s">
        <v>9</v>
      </c>
      <c r="S19" s="18"/>
      <c r="T19" s="1">
        <v>70</v>
      </c>
      <c r="U19" s="1">
        <v>71</v>
      </c>
      <c r="V19" s="1">
        <v>72</v>
      </c>
      <c r="W19" s="1">
        <v>88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79</v>
      </c>
      <c r="FI19" s="43" t="s">
        <v>80</v>
      </c>
      <c r="FJ19" s="41">
        <v>24344</v>
      </c>
      <c r="FK19" s="41">
        <v>24354</v>
      </c>
    </row>
    <row r="20" spans="1:167" x14ac:dyDescent="0.25">
      <c r="A20" s="19">
        <v>10</v>
      </c>
      <c r="B20" s="19">
        <v>78004</v>
      </c>
      <c r="C20" s="19" t="s">
        <v>167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0" s="28">
        <f t="shared" si="5"/>
        <v>81.5</v>
      </c>
      <c r="L20" s="28" t="str">
        <f t="shared" si="6"/>
        <v>B</v>
      </c>
      <c r="M20" s="28">
        <f t="shared" si="7"/>
        <v>81.5</v>
      </c>
      <c r="N20" s="28" t="str">
        <f t="shared" si="8"/>
        <v>B</v>
      </c>
      <c r="O20" s="36">
        <v>2</v>
      </c>
      <c r="P20" s="28" t="str">
        <f t="shared" si="9"/>
        <v>Sangat terampil menyelesaikan masalah kontekstual yang berkaitan dengan program linear dua variabel</v>
      </c>
      <c r="Q20" s="39"/>
      <c r="R20" s="39" t="s">
        <v>8</v>
      </c>
      <c r="S20" s="18"/>
      <c r="T20" s="1">
        <v>70</v>
      </c>
      <c r="U20" s="1">
        <v>85</v>
      </c>
      <c r="V20" s="1">
        <v>78</v>
      </c>
      <c r="W20" s="1">
        <v>70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78019</v>
      </c>
      <c r="C21" s="19" t="s">
        <v>168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1" s="28">
        <f t="shared" si="5"/>
        <v>81.75</v>
      </c>
      <c r="L21" s="28" t="str">
        <f t="shared" si="6"/>
        <v>B</v>
      </c>
      <c r="M21" s="28">
        <f t="shared" si="7"/>
        <v>81.75</v>
      </c>
      <c r="N21" s="28" t="str">
        <f t="shared" si="8"/>
        <v>B</v>
      </c>
      <c r="O21" s="36">
        <v>2</v>
      </c>
      <c r="P21" s="28" t="str">
        <f t="shared" si="9"/>
        <v>Sangat terampil menyelesaikan masalah kontekstual yang berkaitan dengan program linear dua variabel</v>
      </c>
      <c r="Q21" s="39"/>
      <c r="R21" s="39" t="s">
        <v>8</v>
      </c>
      <c r="S21" s="18"/>
      <c r="T21" s="1">
        <v>100</v>
      </c>
      <c r="U21" s="1">
        <v>72</v>
      </c>
      <c r="V21" s="1">
        <v>100</v>
      </c>
      <c r="W21" s="1">
        <v>70</v>
      </c>
      <c r="X21" s="1">
        <v>88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80</v>
      </c>
      <c r="AH21" s="1">
        <v>82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24345</v>
      </c>
      <c r="FK21" s="41">
        <v>24355</v>
      </c>
    </row>
    <row r="22" spans="1:167" x14ac:dyDescent="0.25">
      <c r="A22" s="19">
        <v>12</v>
      </c>
      <c r="B22" s="19">
        <v>78034</v>
      </c>
      <c r="C22" s="19" t="s">
        <v>169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2</v>
      </c>
      <c r="J2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2" s="28">
        <f t="shared" si="5"/>
        <v>80.75</v>
      </c>
      <c r="L22" s="28" t="str">
        <f t="shared" si="6"/>
        <v>B</v>
      </c>
      <c r="M22" s="28">
        <f t="shared" si="7"/>
        <v>80.75</v>
      </c>
      <c r="N22" s="28" t="str">
        <f t="shared" si="8"/>
        <v>B</v>
      </c>
      <c r="O22" s="36">
        <v>2</v>
      </c>
      <c r="P22" s="28" t="str">
        <f t="shared" si="9"/>
        <v>Sangat terampil menyelesaikan masalah kontekstual yang berkaitan dengan program linear dua variabel</v>
      </c>
      <c r="Q22" s="39"/>
      <c r="R22" s="39" t="s">
        <v>8</v>
      </c>
      <c r="S22" s="18"/>
      <c r="T22" s="1">
        <v>100</v>
      </c>
      <c r="U22" s="1">
        <v>88</v>
      </c>
      <c r="V22" s="1">
        <v>88</v>
      </c>
      <c r="W22" s="1">
        <v>95</v>
      </c>
      <c r="X22" s="1">
        <v>78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78049</v>
      </c>
      <c r="C23" s="19" t="s">
        <v>170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3" s="28">
        <f t="shared" si="5"/>
        <v>81.25</v>
      </c>
      <c r="L23" s="28" t="str">
        <f t="shared" si="6"/>
        <v>B</v>
      </c>
      <c r="M23" s="28">
        <f t="shared" si="7"/>
        <v>81.25</v>
      </c>
      <c r="N23" s="28" t="str">
        <f t="shared" si="8"/>
        <v>B</v>
      </c>
      <c r="O23" s="36">
        <v>2</v>
      </c>
      <c r="P23" s="28" t="str">
        <f t="shared" si="9"/>
        <v>Sangat terampil menyelesaikan masalah kontekstual yang berkaitan dengan program linear dua variabel</v>
      </c>
      <c r="Q23" s="39"/>
      <c r="R23" s="39" t="s">
        <v>8</v>
      </c>
      <c r="S23" s="18"/>
      <c r="T23" s="1">
        <v>70</v>
      </c>
      <c r="U23" s="1">
        <v>70</v>
      </c>
      <c r="V23" s="1">
        <v>70</v>
      </c>
      <c r="W23" s="1">
        <v>89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80</v>
      </c>
      <c r="AH23" s="1">
        <v>82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24346</v>
      </c>
      <c r="FK23" s="41">
        <v>24356</v>
      </c>
    </row>
    <row r="24" spans="1:167" x14ac:dyDescent="0.25">
      <c r="A24" s="19">
        <v>14</v>
      </c>
      <c r="B24" s="19">
        <v>78064</v>
      </c>
      <c r="C24" s="19" t="s">
        <v>171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menyelesaikan masalah kontekstual yang berkaitan dengan program linear dua variabel</v>
      </c>
      <c r="Q24" s="39"/>
      <c r="R24" s="39" t="s">
        <v>8</v>
      </c>
      <c r="S24" s="18"/>
      <c r="T24" s="1">
        <v>75</v>
      </c>
      <c r="U24" s="1">
        <v>71</v>
      </c>
      <c r="V24" s="1">
        <v>76</v>
      </c>
      <c r="W24" s="1">
        <v>70</v>
      </c>
      <c r="X24" s="1">
        <v>78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82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78079</v>
      </c>
      <c r="C25" s="19" t="s">
        <v>172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3</v>
      </c>
      <c r="J25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2</v>
      </c>
      <c r="P25" s="28" t="str">
        <f t="shared" si="9"/>
        <v>Sangat terampil menyelesaikan masalah kontekstual yang berkaitan dengan program linear dua variabel</v>
      </c>
      <c r="Q25" s="39"/>
      <c r="R25" s="39" t="s">
        <v>9</v>
      </c>
      <c r="S25" s="18"/>
      <c r="T25" s="1">
        <v>70</v>
      </c>
      <c r="U25" s="1">
        <v>71</v>
      </c>
      <c r="V25" s="1">
        <v>70</v>
      </c>
      <c r="W25" s="1">
        <v>70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87</v>
      </c>
      <c r="FD25" s="68"/>
      <c r="FE25" s="68"/>
      <c r="FG25" s="42">
        <v>7</v>
      </c>
      <c r="FH25" s="43"/>
      <c r="FI25" s="43"/>
      <c r="FJ25" s="41">
        <v>24347</v>
      </c>
      <c r="FK25" s="41">
        <v>24357</v>
      </c>
    </row>
    <row r="26" spans="1:167" x14ac:dyDescent="0.25">
      <c r="A26" s="19">
        <v>16</v>
      </c>
      <c r="B26" s="19">
        <v>78094</v>
      </c>
      <c r="C26" s="19" t="s">
        <v>173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menyelesaikan masalah kontekstual yang berkaitan dengan program linear dua variabel</v>
      </c>
      <c r="Q26" s="39"/>
      <c r="R26" s="39" t="s">
        <v>8</v>
      </c>
      <c r="S26" s="18"/>
      <c r="T26" s="1">
        <v>70</v>
      </c>
      <c r="U26" s="1">
        <v>70</v>
      </c>
      <c r="V26" s="1">
        <v>70</v>
      </c>
      <c r="W26" s="1">
        <v>70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78109</v>
      </c>
      <c r="C27" s="19" t="s">
        <v>174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27" s="28">
        <f t="shared" si="5"/>
        <v>82.25</v>
      </c>
      <c r="L27" s="28" t="str">
        <f t="shared" si="6"/>
        <v>B</v>
      </c>
      <c r="M27" s="28">
        <f t="shared" si="7"/>
        <v>82.25</v>
      </c>
      <c r="N27" s="28" t="str">
        <f t="shared" si="8"/>
        <v>B</v>
      </c>
      <c r="O27" s="36">
        <v>2</v>
      </c>
      <c r="P27" s="28" t="str">
        <f t="shared" si="9"/>
        <v>Sangat terampil menyelesaikan masalah kontekstual yang berkaitan dengan program linear dua variabel</v>
      </c>
      <c r="Q27" s="39"/>
      <c r="R27" s="39" t="s">
        <v>8</v>
      </c>
      <c r="S27" s="18"/>
      <c r="T27" s="1">
        <v>100</v>
      </c>
      <c r="U27" s="1">
        <v>82</v>
      </c>
      <c r="V27" s="1">
        <v>92</v>
      </c>
      <c r="W27" s="1">
        <v>98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24348</v>
      </c>
      <c r="FK27" s="41">
        <v>24358</v>
      </c>
    </row>
    <row r="28" spans="1:167" x14ac:dyDescent="0.25">
      <c r="A28" s="19">
        <v>18</v>
      </c>
      <c r="B28" s="19">
        <v>78124</v>
      </c>
      <c r="C28" s="19" t="s">
        <v>175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36">
        <v>2</v>
      </c>
      <c r="P28" s="28" t="str">
        <f t="shared" si="9"/>
        <v>Sangat terampil menyelesaikan masalah kontekstual yang berkaitan dengan program linear dua variabel</v>
      </c>
      <c r="Q28" s="39"/>
      <c r="R28" s="39" t="s">
        <v>8</v>
      </c>
      <c r="S28" s="18"/>
      <c r="T28" s="1">
        <v>80</v>
      </c>
      <c r="U28" s="1">
        <v>95</v>
      </c>
      <c r="V28" s="1">
        <v>92</v>
      </c>
      <c r="W28" s="1">
        <v>85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82</v>
      </c>
      <c r="AI28" s="1">
        <v>82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78154</v>
      </c>
      <c r="C29" s="19" t="s">
        <v>176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Sangat terampil menyelesaikan masalah kontekstual yang berkaitan dengan program linear dua variabel</v>
      </c>
      <c r="Q29" s="39"/>
      <c r="R29" s="39" t="s">
        <v>8</v>
      </c>
      <c r="S29" s="18"/>
      <c r="T29" s="1">
        <v>70</v>
      </c>
      <c r="U29" s="1">
        <v>73</v>
      </c>
      <c r="V29" s="1">
        <v>70</v>
      </c>
      <c r="W29" s="1">
        <v>70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24349</v>
      </c>
      <c r="FK29" s="41">
        <v>24359</v>
      </c>
    </row>
    <row r="30" spans="1:167" x14ac:dyDescent="0.25">
      <c r="A30" s="19">
        <v>20</v>
      </c>
      <c r="B30" s="19">
        <v>78139</v>
      </c>
      <c r="C30" s="19" t="s">
        <v>177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3</v>
      </c>
      <c r="J30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menyelesaikan masalah kontekstual yang berkaitan dengan program linear dua variabel</v>
      </c>
      <c r="Q30" s="39"/>
      <c r="R30" s="39" t="s">
        <v>8</v>
      </c>
      <c r="S30" s="18"/>
      <c r="T30" s="1">
        <v>70</v>
      </c>
      <c r="U30" s="1">
        <v>72</v>
      </c>
      <c r="V30" s="1">
        <v>70</v>
      </c>
      <c r="W30" s="1">
        <v>70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78169</v>
      </c>
      <c r="C31" s="19" t="s">
        <v>178</v>
      </c>
      <c r="D31" s="18"/>
      <c r="E31" s="28">
        <f t="shared" si="0"/>
        <v>72</v>
      </c>
      <c r="F31" s="28" t="str">
        <f t="shared" si="1"/>
        <v>C</v>
      </c>
      <c r="G31" s="28">
        <f t="shared" si="2"/>
        <v>72</v>
      </c>
      <c r="H31" s="28" t="str">
        <f t="shared" si="3"/>
        <v>C</v>
      </c>
      <c r="I31" s="36">
        <v>3</v>
      </c>
      <c r="J31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31" s="28">
        <f t="shared" si="5"/>
        <v>81.75</v>
      </c>
      <c r="L31" s="28" t="str">
        <f t="shared" si="6"/>
        <v>B</v>
      </c>
      <c r="M31" s="28">
        <f t="shared" si="7"/>
        <v>81.75</v>
      </c>
      <c r="N31" s="28" t="str">
        <f t="shared" si="8"/>
        <v>B</v>
      </c>
      <c r="O31" s="36">
        <v>2</v>
      </c>
      <c r="P31" s="28" t="str">
        <f t="shared" si="9"/>
        <v>Sangat terampil menyelesaikan masalah kontekstual yang berkaitan dengan program linear dua variabel</v>
      </c>
      <c r="Q31" s="39"/>
      <c r="R31" s="39" t="s">
        <v>8</v>
      </c>
      <c r="S31" s="18"/>
      <c r="T31" s="1">
        <v>75</v>
      </c>
      <c r="U31" s="1">
        <v>72</v>
      </c>
      <c r="V31" s="1">
        <v>72</v>
      </c>
      <c r="W31" s="1">
        <v>70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85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24350</v>
      </c>
      <c r="FK31" s="41">
        <v>24360</v>
      </c>
    </row>
    <row r="32" spans="1:167" x14ac:dyDescent="0.25">
      <c r="A32" s="19">
        <v>22</v>
      </c>
      <c r="B32" s="19">
        <v>78184</v>
      </c>
      <c r="C32" s="19" t="s">
        <v>179</v>
      </c>
      <c r="D32" s="18"/>
      <c r="E32" s="28">
        <f t="shared" si="0"/>
        <v>72</v>
      </c>
      <c r="F32" s="28" t="str">
        <f t="shared" si="1"/>
        <v>C</v>
      </c>
      <c r="G32" s="28">
        <f t="shared" si="2"/>
        <v>72</v>
      </c>
      <c r="H32" s="28" t="str">
        <f t="shared" si="3"/>
        <v>C</v>
      </c>
      <c r="I32" s="36">
        <v>3</v>
      </c>
      <c r="J32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32" s="28">
        <f t="shared" si="5"/>
        <v>80.5</v>
      </c>
      <c r="L32" s="28" t="str">
        <f t="shared" si="6"/>
        <v>B</v>
      </c>
      <c r="M32" s="28">
        <f t="shared" si="7"/>
        <v>80.5</v>
      </c>
      <c r="N32" s="28" t="str">
        <f t="shared" si="8"/>
        <v>B</v>
      </c>
      <c r="O32" s="36">
        <v>2</v>
      </c>
      <c r="P32" s="28" t="str">
        <f t="shared" si="9"/>
        <v>Sangat terampil menyelesaikan masalah kontekstual yang berkaitan dengan program linear dua variabel</v>
      </c>
      <c r="Q32" s="39"/>
      <c r="R32" s="39" t="s">
        <v>9</v>
      </c>
      <c r="S32" s="18"/>
      <c r="T32" s="1">
        <v>70</v>
      </c>
      <c r="U32" s="1">
        <v>70</v>
      </c>
      <c r="V32" s="1">
        <v>70</v>
      </c>
      <c r="W32" s="1">
        <v>70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80104</v>
      </c>
      <c r="C33" s="19" t="s">
        <v>180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3" s="28">
        <f t="shared" si="5"/>
        <v>81.75</v>
      </c>
      <c r="L33" s="28" t="str">
        <f t="shared" si="6"/>
        <v>B</v>
      </c>
      <c r="M33" s="28">
        <f t="shared" si="7"/>
        <v>81.75</v>
      </c>
      <c r="N33" s="28" t="str">
        <f t="shared" si="8"/>
        <v>B</v>
      </c>
      <c r="O33" s="36">
        <v>2</v>
      </c>
      <c r="P33" s="28" t="str">
        <f t="shared" si="9"/>
        <v>Sangat terampil menyelesaikan masalah kontekstual yang berkaitan dengan program linear dua variabel</v>
      </c>
      <c r="Q33" s="39"/>
      <c r="R33" s="39" t="s">
        <v>8</v>
      </c>
      <c r="S33" s="18"/>
      <c r="T33" s="1">
        <v>80</v>
      </c>
      <c r="U33" s="1">
        <v>83</v>
      </c>
      <c r="V33" s="1">
        <v>70</v>
      </c>
      <c r="W33" s="1">
        <v>70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78199</v>
      </c>
      <c r="C34" s="19" t="s">
        <v>181</v>
      </c>
      <c r="D34" s="18"/>
      <c r="E34" s="28">
        <f t="shared" si="0"/>
        <v>71</v>
      </c>
      <c r="F34" s="28" t="str">
        <f t="shared" si="1"/>
        <v>C</v>
      </c>
      <c r="G34" s="28">
        <f t="shared" si="2"/>
        <v>71</v>
      </c>
      <c r="H34" s="28" t="str">
        <f t="shared" si="3"/>
        <v>C</v>
      </c>
      <c r="I34" s="36">
        <v>3</v>
      </c>
      <c r="J34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Sangat terampil menyelesaikan masalah kontekstual yang berkaitan dengan program linear dua variabel</v>
      </c>
      <c r="Q34" s="39"/>
      <c r="R34" s="39" t="s">
        <v>9</v>
      </c>
      <c r="S34" s="18"/>
      <c r="T34" s="1">
        <v>70</v>
      </c>
      <c r="U34" s="1">
        <v>70</v>
      </c>
      <c r="V34" s="1">
        <v>70</v>
      </c>
      <c r="W34" s="1">
        <v>70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78214</v>
      </c>
      <c r="C35" s="19" t="s">
        <v>182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5" s="28">
        <f t="shared" si="5"/>
        <v>81.25</v>
      </c>
      <c r="L35" s="28" t="str">
        <f t="shared" si="6"/>
        <v>B</v>
      </c>
      <c r="M35" s="28">
        <f t="shared" si="7"/>
        <v>81.25</v>
      </c>
      <c r="N35" s="28" t="str">
        <f t="shared" si="8"/>
        <v>B</v>
      </c>
      <c r="O35" s="36">
        <v>2</v>
      </c>
      <c r="P35" s="28" t="str">
        <f t="shared" si="9"/>
        <v>Sangat terampil menyelesaikan masalah kontekstual yang berkaitan dengan program linear dua variabel</v>
      </c>
      <c r="Q35" s="39"/>
      <c r="R35" s="39" t="s">
        <v>8</v>
      </c>
      <c r="S35" s="18"/>
      <c r="T35" s="1">
        <v>100</v>
      </c>
      <c r="U35" s="1">
        <v>85</v>
      </c>
      <c r="V35" s="1">
        <v>76</v>
      </c>
      <c r="W35" s="1">
        <v>70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78229</v>
      </c>
      <c r="C36" s="19" t="s">
        <v>183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menyelesaikan masalah kontekstual yang berkaitan dengan program linear dua variabel</v>
      </c>
      <c r="Q36" s="39"/>
      <c r="R36" s="39" t="s">
        <v>8</v>
      </c>
      <c r="S36" s="18"/>
      <c r="T36" s="1">
        <v>80</v>
      </c>
      <c r="U36" s="1">
        <v>73</v>
      </c>
      <c r="V36" s="1">
        <v>78</v>
      </c>
      <c r="W36" s="1">
        <v>70</v>
      </c>
      <c r="X36" s="1">
        <v>78</v>
      </c>
      <c r="Y36" s="1"/>
      <c r="Z36" s="1"/>
      <c r="AA36" s="1"/>
      <c r="AB36" s="1"/>
      <c r="AC36" s="1"/>
      <c r="AD36" s="1"/>
      <c r="AE36" s="18"/>
      <c r="AF36" s="1">
        <v>82</v>
      </c>
      <c r="AG36" s="1">
        <v>88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78244</v>
      </c>
      <c r="C37" s="19" t="s">
        <v>184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7" s="28">
        <f t="shared" si="5"/>
        <v>81.25</v>
      </c>
      <c r="L37" s="28" t="str">
        <f t="shared" si="6"/>
        <v>B</v>
      </c>
      <c r="M37" s="28">
        <f t="shared" si="7"/>
        <v>81.25</v>
      </c>
      <c r="N37" s="28" t="str">
        <f t="shared" si="8"/>
        <v>B</v>
      </c>
      <c r="O37" s="36">
        <v>2</v>
      </c>
      <c r="P37" s="28" t="str">
        <f t="shared" si="9"/>
        <v>Sangat terampil menyelesaikan masalah kontekstual yang berkaitan dengan program linear dua variabel</v>
      </c>
      <c r="Q37" s="39"/>
      <c r="R37" s="39" t="s">
        <v>8</v>
      </c>
      <c r="S37" s="18"/>
      <c r="T37" s="1">
        <v>95</v>
      </c>
      <c r="U37" s="1">
        <v>93</v>
      </c>
      <c r="V37" s="1">
        <v>100</v>
      </c>
      <c r="W37" s="1">
        <v>84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81</v>
      </c>
      <c r="AG37" s="1">
        <v>80</v>
      </c>
      <c r="AH37" s="1">
        <v>82</v>
      </c>
      <c r="AI37" s="1">
        <v>82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78259</v>
      </c>
      <c r="C38" s="19" t="s">
        <v>185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38" s="28">
        <f t="shared" si="5"/>
        <v>80.75</v>
      </c>
      <c r="L38" s="28" t="str">
        <f t="shared" si="6"/>
        <v>B</v>
      </c>
      <c r="M38" s="28">
        <f t="shared" si="7"/>
        <v>80.75</v>
      </c>
      <c r="N38" s="28" t="str">
        <f t="shared" si="8"/>
        <v>B</v>
      </c>
      <c r="O38" s="36">
        <v>2</v>
      </c>
      <c r="P38" s="28" t="str">
        <f t="shared" si="9"/>
        <v>Sangat terampil menyelesaikan masalah kontekstual yang berkaitan dengan program linear dua variabel</v>
      </c>
      <c r="Q38" s="39"/>
      <c r="R38" s="39" t="s">
        <v>8</v>
      </c>
      <c r="S38" s="18"/>
      <c r="T38" s="1">
        <v>90</v>
      </c>
      <c r="U38" s="1">
        <v>93</v>
      </c>
      <c r="V38" s="1">
        <v>78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>
        <v>81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78274</v>
      </c>
      <c r="C39" s="19" t="s">
        <v>186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39" s="28">
        <f t="shared" si="5"/>
        <v>80.5</v>
      </c>
      <c r="L39" s="28" t="str">
        <f t="shared" si="6"/>
        <v>B</v>
      </c>
      <c r="M39" s="28">
        <f t="shared" si="7"/>
        <v>80.5</v>
      </c>
      <c r="N39" s="28" t="str">
        <f t="shared" si="8"/>
        <v>B</v>
      </c>
      <c r="O39" s="36">
        <v>2</v>
      </c>
      <c r="P39" s="28" t="str">
        <f t="shared" si="9"/>
        <v>Sangat terampil menyelesaikan masalah kontekstual yang berkaitan dengan program linear dua variabel</v>
      </c>
      <c r="Q39" s="39"/>
      <c r="R39" s="39" t="s">
        <v>8</v>
      </c>
      <c r="S39" s="18"/>
      <c r="T39" s="1">
        <v>85</v>
      </c>
      <c r="U39" s="1">
        <v>90</v>
      </c>
      <c r="V39" s="1">
        <v>88</v>
      </c>
      <c r="W39" s="1">
        <v>86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78289</v>
      </c>
      <c r="C40" s="19" t="s">
        <v>187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menyelesaikan masalah kontekstual yang berkaitan dengan program linear dua variabel</v>
      </c>
      <c r="Q40" s="39"/>
      <c r="R40" s="39" t="s">
        <v>8</v>
      </c>
      <c r="S40" s="18"/>
      <c r="T40" s="1">
        <v>100</v>
      </c>
      <c r="U40" s="1">
        <v>73</v>
      </c>
      <c r="V40" s="1">
        <v>100</v>
      </c>
      <c r="W40" s="1">
        <v>77</v>
      </c>
      <c r="X40" s="1">
        <v>78</v>
      </c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78304</v>
      </c>
      <c r="C41" s="19" t="s">
        <v>188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menyelesaikan masalah kontekstual yang berkaitan dengan program linear dua variabel</v>
      </c>
      <c r="Q41" s="39"/>
      <c r="R41" s="39" t="s">
        <v>8</v>
      </c>
      <c r="S41" s="18"/>
      <c r="T41" s="1">
        <v>80</v>
      </c>
      <c r="U41" s="1">
        <v>88</v>
      </c>
      <c r="V41" s="1">
        <v>70</v>
      </c>
      <c r="W41" s="1">
        <v>70</v>
      </c>
      <c r="X41" s="1">
        <v>78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78319</v>
      </c>
      <c r="C42" s="19" t="s">
        <v>189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kemampuan menjelaskan dari menganalisis metode pembuktian dengan induksi matematika,program linear 2 variabel,matriks &amp;kesamaan matriks, perlu peningkatan pemahaman sifat-sifat determinan dan invers matriks,transformasi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2</v>
      </c>
      <c r="P42" s="28" t="str">
        <f t="shared" si="9"/>
        <v>Sangat terampil menyelesaikan masalah kontekstual yang berkaitan dengan program linear dua variabel</v>
      </c>
      <c r="Q42" s="39"/>
      <c r="R42" s="39" t="s">
        <v>8</v>
      </c>
      <c r="S42" s="18"/>
      <c r="T42" s="1">
        <v>80</v>
      </c>
      <c r="U42" s="1">
        <v>72</v>
      </c>
      <c r="V42" s="1">
        <v>78</v>
      </c>
      <c r="W42" s="1">
        <v>70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78334</v>
      </c>
      <c r="C43" s="19" t="s">
        <v>190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menjelaskan dari menganalisis metode pembuktian dengan induksi matematika,program linear 2 variabel,matriks&amp;kesamaan matriks,sifat-sifat determinan dan invers matriks,transformasi</v>
      </c>
      <c r="K43" s="28">
        <f t="shared" si="5"/>
        <v>78.75</v>
      </c>
      <c r="L43" s="28" t="str">
        <f t="shared" si="6"/>
        <v>B</v>
      </c>
      <c r="M43" s="28">
        <f t="shared" si="7"/>
        <v>78.75</v>
      </c>
      <c r="N43" s="28" t="str">
        <f t="shared" si="8"/>
        <v>B</v>
      </c>
      <c r="O43" s="36">
        <v>2</v>
      </c>
      <c r="P43" s="28" t="str">
        <f t="shared" si="9"/>
        <v>Sangat terampil menyelesaikan masalah kontekstual yang berkaitan dengan program linear dua variabel</v>
      </c>
      <c r="Q43" s="39"/>
      <c r="R43" s="39" t="s">
        <v>8</v>
      </c>
      <c r="S43" s="18"/>
      <c r="T43" s="1">
        <v>85</v>
      </c>
      <c r="U43" s="1">
        <v>92</v>
      </c>
      <c r="V43" s="1">
        <v>100</v>
      </c>
      <c r="W43" s="1">
        <v>95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70</v>
      </c>
      <c r="AG43" s="1">
        <v>80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89862</v>
      </c>
      <c r="C44" s="19" t="s">
        <v>191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Memiliki kemampuan untuk menjelaskan &amp; menganalisis metode pembuktian dengan induksi matematika,program linear 2 variabel, perlu peningkatan pemahaman matriks &amp; kesamaan matriks,sifat-sifat determinan&amp; invers,transformasi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3</v>
      </c>
      <c r="P44" s="28" t="str">
        <f t="shared" si="9"/>
        <v>Sangat terampil menyelesaikan masalah kontekstual yang berkaitan dengan matriks dan operasinya</v>
      </c>
      <c r="Q44" s="39"/>
      <c r="R44" s="39" t="s">
        <v>8</v>
      </c>
      <c r="S44" s="18"/>
      <c r="T44" s="1">
        <v>70</v>
      </c>
      <c r="U44" s="1">
        <v>70</v>
      </c>
      <c r="V44" s="1">
        <v>70</v>
      </c>
      <c r="W44" s="1">
        <v>70</v>
      </c>
      <c r="X44" s="1"/>
      <c r="Y44" s="1"/>
      <c r="Z44" s="1"/>
      <c r="AA44" s="1"/>
      <c r="AB44" s="1"/>
      <c r="AC44" s="1"/>
      <c r="AD44" s="1"/>
      <c r="AE44" s="18"/>
      <c r="AF44" s="1"/>
      <c r="AG44" s="1">
        <v>70</v>
      </c>
      <c r="AH44" s="1">
        <v>70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109</v>
      </c>
      <c r="D52" s="18"/>
      <c r="E52" s="18"/>
      <c r="F52" s="18" t="s">
        <v>110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112</v>
      </c>
      <c r="D53" s="18"/>
      <c r="E53" s="18"/>
      <c r="F53" s="18" t="s">
        <v>113</v>
      </c>
      <c r="G53" s="18"/>
      <c r="H53" s="18"/>
      <c r="I53" s="38"/>
      <c r="J53" s="30"/>
      <c r="K53" s="18">
        <f>IF(COUNTBLANK($G$11:$G$50)=40,"",MIN($G$11:$G$50))</f>
        <v>0</v>
      </c>
      <c r="L53" s="18"/>
      <c r="M53" s="18"/>
      <c r="N53" s="18"/>
      <c r="O53" s="37"/>
      <c r="P53" s="18"/>
      <c r="Q53" s="37" t="s">
        <v>114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115</v>
      </c>
      <c r="G54" s="18"/>
      <c r="H54" s="18"/>
      <c r="I54" s="38"/>
      <c r="J54" s="30"/>
      <c r="K54" s="18">
        <f>IF(COUNTBLANK($G$11:$G$50)=40,"",AVERAGE($G$11:$G$50))</f>
        <v>77.794117647058826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120</v>
      </c>
      <c r="R57" s="37" t="s">
        <v>121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2018-12-11T04:17:18Z</dcterms:modified>
  <cp:category/>
</cp:coreProperties>
</file>