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14055" windowHeight="6030" activeTab="1"/>
  </bookViews>
  <sheets>
    <sheet name="XII-MIPA 1" sheetId="1" r:id="rId1"/>
    <sheet name="XII-MIPA 2" sheetId="2" r:id="rId2"/>
  </sheets>
  <calcPr calcId="144525"/>
</workbook>
</file>

<file path=xl/calcChain.xml><?xml version="1.0" encoding="utf-8"?>
<calcChain xmlns="http://schemas.openxmlformats.org/spreadsheetml/2006/main">
  <c r="K55" i="2" l="1"/>
  <c r="P50" i="2"/>
  <c r="M50" i="2"/>
  <c r="N50" i="2" s="1"/>
  <c r="K50" i="2"/>
  <c r="L50" i="2" s="1"/>
  <c r="J50" i="2"/>
  <c r="G50" i="2"/>
  <c r="H50" i="2" s="1"/>
  <c r="E50" i="2"/>
  <c r="F50" i="2" s="1"/>
  <c r="P49" i="2"/>
  <c r="M49" i="2"/>
  <c r="N49" i="2" s="1"/>
  <c r="K49" i="2"/>
  <c r="L49" i="2" s="1"/>
  <c r="J49" i="2"/>
  <c r="G49" i="2"/>
  <c r="H49" i="2" s="1"/>
  <c r="E49" i="2"/>
  <c r="F49" i="2" s="1"/>
  <c r="P48" i="2"/>
  <c r="M48" i="2"/>
  <c r="N48" i="2" s="1"/>
  <c r="K48" i="2"/>
  <c r="L48" i="2" s="1"/>
  <c r="J48" i="2"/>
  <c r="G48" i="2"/>
  <c r="H48" i="2" s="1"/>
  <c r="E48" i="2"/>
  <c r="F48" i="2" s="1"/>
  <c r="P47" i="2"/>
  <c r="M47" i="2"/>
  <c r="N47" i="2" s="1"/>
  <c r="K47" i="2"/>
  <c r="L47" i="2" s="1"/>
  <c r="J47" i="2"/>
  <c r="G47" i="2"/>
  <c r="H47" i="2" s="1"/>
  <c r="E47" i="2"/>
  <c r="F47" i="2" s="1"/>
  <c r="P46" i="2"/>
  <c r="M46" i="2"/>
  <c r="N46" i="2" s="1"/>
  <c r="K46" i="2"/>
  <c r="L46" i="2" s="1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E11" i="2"/>
  <c r="F11" i="2" s="1"/>
  <c r="K55" i="1"/>
  <c r="P50" i="1"/>
  <c r="M50" i="1"/>
  <c r="N50" i="1" s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N48" i="1"/>
  <c r="M48" i="1"/>
  <c r="L48" i="1"/>
  <c r="K48" i="1"/>
  <c r="J48" i="1"/>
  <c r="G48" i="1"/>
  <c r="H48" i="1" s="1"/>
  <c r="E48" i="1"/>
  <c r="F48" i="1" s="1"/>
  <c r="P47" i="1"/>
  <c r="N47" i="1"/>
  <c r="M47" i="1"/>
  <c r="L47" i="1"/>
  <c r="K47" i="1"/>
  <c r="J47" i="1"/>
  <c r="G47" i="1"/>
  <c r="H47" i="1" s="1"/>
  <c r="E47" i="1"/>
  <c r="F47" i="1" s="1"/>
  <c r="P46" i="1"/>
  <c r="N46" i="1"/>
  <c r="M46" i="1"/>
  <c r="L46" i="1"/>
  <c r="K46" i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N32" i="1"/>
  <c r="M32" i="1"/>
  <c r="L32" i="1"/>
  <c r="K32" i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N21" i="1"/>
  <c r="M21" i="1"/>
  <c r="L21" i="1"/>
  <c r="K21" i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E11" i="1"/>
  <c r="F11" i="1" s="1"/>
  <c r="K53" i="2" l="1"/>
  <c r="H11" i="2"/>
  <c r="K54" i="1"/>
  <c r="K52" i="1"/>
  <c r="H11" i="1"/>
  <c r="K53" i="1"/>
  <c r="K52" i="2"/>
  <c r="K54" i="2"/>
</calcChain>
</file>

<file path=xl/sharedStrings.xml><?xml version="1.0" encoding="utf-8"?>
<sst xmlns="http://schemas.openxmlformats.org/spreadsheetml/2006/main" count="370" uniqueCount="156">
  <si>
    <t>DAFTAR NILAI SISWA SMAN 9 SEMARANG SEMESTER GASAL TAHUN PELAJARAN 2018/2019</t>
  </si>
  <si>
    <t>Guru :</t>
  </si>
  <si>
    <t>Noor Taufiq Saleh S.Pd., M.Pd.</t>
  </si>
  <si>
    <t>Kelas XII-MIPA 1</t>
  </si>
  <si>
    <t>Mapel :</t>
  </si>
  <si>
    <t>Matematika [ Kelompok C (Peminatan) ]</t>
  </si>
  <si>
    <t>didownload 11/12/2018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</si>
  <si>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</si>
  <si>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</si>
  <si>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</si>
  <si>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</si>
  <si>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</si>
  <si>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</si>
  <si>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</si>
  <si>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</si>
  <si>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</si>
  <si>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</si>
  <si>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</si>
  <si>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</si>
  <si>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</si>
  <si>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</si>
  <si>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</si>
  <si>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</si>
  <si>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</si>
  <si>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</si>
  <si>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</si>
  <si>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</si>
  <si>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</si>
  <si>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</si>
  <si>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</si>
  <si>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</si>
  <si>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</si>
  <si>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</si>
  <si>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</si>
  <si>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</si>
  <si>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</si>
  <si>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</si>
  <si>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</si>
  <si>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</si>
  <si>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</si>
  <si>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</si>
  <si>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</si>
  <si>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</si>
  <si>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</si>
  <si>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</si>
  <si>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</si>
  <si>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</si>
  <si>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</si>
  <si>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</si>
  <si>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</si>
  <si>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</si>
  <si>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</si>
  <si>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</si>
  <si>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</si>
  <si>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</si>
  <si>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ALDHO PUTRA PRATAMA</t>
  </si>
  <si>
    <t>Predikat &amp; Deskripsi Pengetahuan</t>
  </si>
  <si>
    <t>ACUAN MENGISI DESKRIPSI</t>
  </si>
  <si>
    <t>ANIDA SALMA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</si>
  <si>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</si>
  <si>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</si>
  <si>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</si>
  <si>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</si>
  <si>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</si>
  <si>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</si>
  <si>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</si>
  <si>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</si>
  <si>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</si>
  <si>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</si>
  <si>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</si>
  <si>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</si>
  <si>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</si>
  <si>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</si>
  <si>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CANINE ARDIYANNISA</t>
  </si>
  <si>
    <t>DAFA KURNIA PUTRA</t>
  </si>
  <si>
    <t>DEBBY ALIN ANUGERAH DEWI</t>
  </si>
  <si>
    <t>DELFINA FEBRISTA MUSTIKASARI</t>
  </si>
  <si>
    <t>DHIA PUTRI WULANSARI</t>
  </si>
  <si>
    <t>FEDIANY CITRA SETYANI</t>
  </si>
  <si>
    <t>FITRA FAIZA NOOR FATIMAH</t>
  </si>
  <si>
    <t>Predikat &amp; Deskripsi Keterampilan</t>
  </si>
  <si>
    <t>INAYAH NURAINI</t>
  </si>
  <si>
    <t>IZZULHAQ ZVEZDA NASHR</t>
  </si>
  <si>
    <t>MARCELINA FAUZIYYAH</t>
  </si>
  <si>
    <t>MOHAMMAD RIFQI SATRIAMAS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</si>
  <si>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</si>
  <si>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</si>
  <si>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</si>
  <si>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</si>
  <si>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</si>
  <si>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</si>
  <si>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</si>
  <si>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</si>
  <si>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</si>
  <si>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</si>
  <si>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</si>
  <si>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</si>
  <si>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</si>
  <si>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</si>
  <si>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</si>
  <si>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</si>
  <si>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</si>
  <si>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</si>
  <si>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</si>
  <si>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</si>
  <si>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</si>
  <si>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</si>
  <si>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</si>
  <si>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</si>
  <si>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</si>
  <si>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</si>
  <si>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</si>
  <si>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</si>
  <si>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19691223 200212 1 003</t>
  </si>
  <si>
    <t>Kelas XII-MIPA 2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</si>
  <si>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</si>
  <si>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</si>
  <si>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</si>
  <si>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</si>
  <si>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</si>
  <si>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</si>
  <si>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</si>
  <si>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</si>
  <si>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</si>
  <si>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</si>
  <si>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</si>
  <si>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</si>
  <si>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</si>
  <si>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</si>
  <si>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</si>
  <si>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</si>
  <si>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</si>
  <si>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</si>
  <si>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</si>
  <si>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</si>
  <si>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</si>
  <si>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</si>
  <si>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</si>
  <si>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</si>
  <si>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</si>
  <si>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</si>
  <si>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</si>
  <si>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</si>
  <si>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</si>
  <si>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</si>
  <si>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</si>
  <si>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</si>
  <si>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</si>
  <si>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</si>
  <si>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</si>
  <si>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</si>
  <si>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</si>
  <si>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Memiliki kemampuan dalam menentukan limit trigonometri, limit ketakhinggaan, turunan trigonometri dan aplikasi turunan</t>
  </si>
  <si>
    <t xml:space="preserve">Memiliki kemampuan dalam menentukan limit trigonometri, limit ketakhinggaan dan  turunan trigonometri </t>
  </si>
  <si>
    <t>Terampil dalam menyelesaikan masalah yang berkaitan dengan  limit trigonometri, limit ketakhinggaan, turunan trigonometri dan aplikasi turunan</t>
  </si>
  <si>
    <t>Terampil dalam menyelesaikan masalah yang berkaitan dengan  limit trigonometri, limit ketakhinggaan dan  turunan trigonometri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</si>
</sst>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13" fillId="2" borderId="2" xfId="0" applyFont="1" applyFill="1" applyBorder="1" applyAlignment="1" applyProtection="1">
      <alignment horizontal="center"/>
      <protection locked="0"/>
    </xf>
    <xf numFmtId="0" fontId="13" fillId="15" borderId="2" xfId="0" applyFont="1" applyFill="1" applyBorder="1" applyProtection="1">
      <protection locked="0"/>
    </xf>
  </cellXfs>
  <cellStyles count="1">
    <cellStyle name="Normal" xfId="0" builtinId="0"/>
  </cellStyles>
  <dxfs count="328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FF11" activePane="bottomRight" state="frozen"/>
      <selection pane="topRight"/>
      <selection pane="bottomLeft"/>
      <selection pane="bottomRight" activeCell="FH13" sqref="FH13:FI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9" width="8.7109375" customWidth="1"/>
    <col min="20" max="23" width="7.140625" customWidth="1"/>
    <col min="24" max="25" width="6.42578125" customWidth="1"/>
    <col min="26" max="26" width="6" customWidth="1"/>
    <col min="27" max="27" width="6.5703125" customWidth="1"/>
    <col min="28" max="28" width="5.5703125" customWidth="1"/>
    <col min="29" max="29" width="6.85546875" customWidth="1"/>
    <col min="30" max="30" width="7.140625" hidden="1" customWidth="1"/>
    <col min="31" max="31" width="5.28515625" customWidth="1"/>
    <col min="32" max="32" width="6.7109375" customWidth="1"/>
    <col min="33" max="33" width="7.5703125" customWidth="1"/>
    <col min="34" max="34" width="6.85546875" customWidth="1"/>
    <col min="35" max="35" width="7.28515625" customWidth="1"/>
    <col min="36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639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639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171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69229</v>
      </c>
      <c r="C11" s="19" t="s">
        <v>55</v>
      </c>
      <c r="D11" s="18"/>
      <c r="E11" s="28">
        <f t="shared" ref="E11:E50" si="0">IF((COUNTA(T11:AC11)&gt;0),(ROUND((AVERAGE(T11:AC11)),0)),"")</f>
        <v>81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81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dalam menentukan limit trigonometri, limit ketakhinggaan dan  turunan trigonometri </v>
      </c>
      <c r="K11" s="28">
        <f t="shared" ref="K11:K50" si="5">IF((COUNTA(AF11:AO11)&gt;0),AVERAGE(AF11:AO11),"")</f>
        <v>83.75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83.75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menyelesaikan masalah yang berkaitan dengan  limit trigonometri, limit ketakhinggaan dan  turunan trigonometri</v>
      </c>
      <c r="Q11" s="39"/>
      <c r="R11" s="79" t="s">
        <v>9</v>
      </c>
      <c r="S11" s="18"/>
      <c r="T11" s="1">
        <v>78</v>
      </c>
      <c r="U11" s="1">
        <v>77</v>
      </c>
      <c r="V11" s="1">
        <v>85</v>
      </c>
      <c r="W11" s="1">
        <v>85</v>
      </c>
      <c r="X11" s="1"/>
      <c r="Y11" s="1"/>
      <c r="Z11" s="1"/>
      <c r="AA11" s="1"/>
      <c r="AB11" s="1"/>
      <c r="AC11" s="1"/>
      <c r="AD11" s="1"/>
      <c r="AE11" s="18"/>
      <c r="AF11" s="1">
        <v>82</v>
      </c>
      <c r="AG11" s="1">
        <v>83</v>
      </c>
      <c r="AH11" s="1">
        <v>85</v>
      </c>
      <c r="AI11" s="1">
        <v>85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69244</v>
      </c>
      <c r="C12" s="19" t="s">
        <v>58</v>
      </c>
      <c r="D12" s="18"/>
      <c r="E12" s="28">
        <f t="shared" si="0"/>
        <v>97</v>
      </c>
      <c r="F12" s="28" t="str">
        <f t="shared" si="1"/>
        <v>A</v>
      </c>
      <c r="G12" s="28">
        <f t="shared" si="2"/>
        <v>97</v>
      </c>
      <c r="H12" s="28" t="str">
        <f t="shared" si="3"/>
        <v>A</v>
      </c>
      <c r="I12" s="36">
        <v>1</v>
      </c>
      <c r="J12" s="28" t="str">
        <f t="shared" si="4"/>
        <v>Memiliki kemampuan dalam menentukan limit trigonometri, limit ketakhinggaan, turunan trigonometri dan aplikasi turunan</v>
      </c>
      <c r="K12" s="28">
        <f t="shared" si="5"/>
        <v>95.75</v>
      </c>
      <c r="L12" s="28" t="str">
        <f t="shared" si="6"/>
        <v>A</v>
      </c>
      <c r="M12" s="28">
        <f t="shared" si="7"/>
        <v>95.75</v>
      </c>
      <c r="N12" s="28" t="str">
        <f t="shared" si="8"/>
        <v>A</v>
      </c>
      <c r="O12" s="36">
        <v>1</v>
      </c>
      <c r="P12" s="28" t="str">
        <f t="shared" si="9"/>
        <v>Terampil dalam menyelesaikan masalah yang berkaitan dengan  limit trigonometri, limit ketakhinggaan, turunan trigonometri dan aplikasi turunan</v>
      </c>
      <c r="Q12" s="39"/>
      <c r="R12" s="79" t="s">
        <v>8</v>
      </c>
      <c r="S12" s="18"/>
      <c r="T12" s="1">
        <v>97</v>
      </c>
      <c r="U12" s="1">
        <v>97</v>
      </c>
      <c r="V12" s="1">
        <v>97</v>
      </c>
      <c r="W12" s="1">
        <v>97</v>
      </c>
      <c r="X12" s="1"/>
      <c r="Y12" s="1"/>
      <c r="Z12" s="1"/>
      <c r="AA12" s="1"/>
      <c r="AB12" s="1"/>
      <c r="AC12" s="1"/>
      <c r="AD12" s="1"/>
      <c r="AE12" s="18"/>
      <c r="AF12" s="1">
        <v>95</v>
      </c>
      <c r="AG12" s="1">
        <v>97</v>
      </c>
      <c r="AH12" s="1">
        <v>94</v>
      </c>
      <c r="AI12" s="1">
        <v>97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69259</v>
      </c>
      <c r="C13" s="19" t="s">
        <v>67</v>
      </c>
      <c r="D13" s="18"/>
      <c r="E13" s="28">
        <f t="shared" si="0"/>
        <v>85</v>
      </c>
      <c r="F13" s="28" t="str">
        <f t="shared" si="1"/>
        <v>A</v>
      </c>
      <c r="G13" s="28">
        <f t="shared" si="2"/>
        <v>85</v>
      </c>
      <c r="H13" s="28" t="str">
        <f t="shared" si="3"/>
        <v>A</v>
      </c>
      <c r="I13" s="36">
        <v>2</v>
      </c>
      <c r="J13" s="28" t="str">
        <f t="shared" si="4"/>
        <v xml:space="preserve">Memiliki kemampuan dalam menentukan limit trigonometri, limit ketakhinggaan dan  turunan trigonometri </v>
      </c>
      <c r="K13" s="28">
        <f t="shared" si="5"/>
        <v>83.5</v>
      </c>
      <c r="L13" s="28" t="str">
        <f t="shared" si="6"/>
        <v>B</v>
      </c>
      <c r="M13" s="28">
        <f t="shared" si="7"/>
        <v>83.5</v>
      </c>
      <c r="N13" s="28" t="str">
        <f t="shared" si="8"/>
        <v>B</v>
      </c>
      <c r="O13" s="36">
        <v>1</v>
      </c>
      <c r="P13" s="28" t="str">
        <f t="shared" si="9"/>
        <v>Terampil dalam menyelesaikan masalah yang berkaitan dengan  limit trigonometri, limit ketakhinggaan, turunan trigonometri dan aplikasi turunan</v>
      </c>
      <c r="Q13" s="39"/>
      <c r="R13" s="79" t="s">
        <v>9</v>
      </c>
      <c r="S13" s="18"/>
      <c r="T13" s="1">
        <v>83</v>
      </c>
      <c r="U13" s="1">
        <v>83</v>
      </c>
      <c r="V13" s="1">
        <v>79</v>
      </c>
      <c r="W13" s="1">
        <v>93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81</v>
      </c>
      <c r="AH13" s="1">
        <v>80</v>
      </c>
      <c r="AI13" s="1">
        <v>93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78" t="s">
        <v>152</v>
      </c>
      <c r="FI13" s="78" t="s">
        <v>154</v>
      </c>
      <c r="FJ13" s="41">
        <v>30661</v>
      </c>
      <c r="FK13" s="41">
        <v>30671</v>
      </c>
    </row>
    <row r="14" spans="1:167" x14ac:dyDescent="0.25">
      <c r="A14" s="19">
        <v>4</v>
      </c>
      <c r="B14" s="19">
        <v>69274</v>
      </c>
      <c r="C14" s="19" t="s">
        <v>68</v>
      </c>
      <c r="D14" s="18"/>
      <c r="E14" s="28">
        <f t="shared" si="0"/>
        <v>96</v>
      </c>
      <c r="F14" s="28" t="str">
        <f t="shared" si="1"/>
        <v>A</v>
      </c>
      <c r="G14" s="28">
        <f t="shared" si="2"/>
        <v>96</v>
      </c>
      <c r="H14" s="28" t="str">
        <f t="shared" si="3"/>
        <v>A</v>
      </c>
      <c r="I14" s="36">
        <v>1</v>
      </c>
      <c r="J14" s="28" t="str">
        <f t="shared" si="4"/>
        <v>Memiliki kemampuan dalam menentukan limit trigonometri, limit ketakhinggaan, turunan trigonometri dan aplikasi turunan</v>
      </c>
      <c r="K14" s="28">
        <f t="shared" si="5"/>
        <v>95.75</v>
      </c>
      <c r="L14" s="28" t="str">
        <f t="shared" si="6"/>
        <v>A</v>
      </c>
      <c r="M14" s="28">
        <f t="shared" si="7"/>
        <v>95.75</v>
      </c>
      <c r="N14" s="28" t="str">
        <f t="shared" si="8"/>
        <v>A</v>
      </c>
      <c r="O14" s="36">
        <v>1</v>
      </c>
      <c r="P14" s="28" t="str">
        <f t="shared" si="9"/>
        <v>Terampil dalam menyelesaikan masalah yang berkaitan dengan  limit trigonometri, limit ketakhinggaan, turunan trigonometri dan aplikasi turunan</v>
      </c>
      <c r="Q14" s="39"/>
      <c r="R14" s="79" t="s">
        <v>8</v>
      </c>
      <c r="S14" s="18"/>
      <c r="T14" s="1">
        <v>99</v>
      </c>
      <c r="U14" s="1">
        <v>99</v>
      </c>
      <c r="V14" s="1">
        <v>90</v>
      </c>
      <c r="W14" s="1">
        <v>95</v>
      </c>
      <c r="X14" s="1"/>
      <c r="Y14" s="1"/>
      <c r="Z14" s="1"/>
      <c r="AA14" s="1"/>
      <c r="AB14" s="1"/>
      <c r="AC14" s="1"/>
      <c r="AD14" s="1"/>
      <c r="AE14" s="18"/>
      <c r="AF14" s="1">
        <v>99</v>
      </c>
      <c r="AG14" s="1">
        <v>99</v>
      </c>
      <c r="AH14" s="1">
        <v>90</v>
      </c>
      <c r="AI14" s="1">
        <v>95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69289</v>
      </c>
      <c r="C15" s="19" t="s">
        <v>69</v>
      </c>
      <c r="D15" s="18"/>
      <c r="E15" s="28">
        <f t="shared" si="0"/>
        <v>82</v>
      </c>
      <c r="F15" s="28" t="str">
        <f t="shared" si="1"/>
        <v>B</v>
      </c>
      <c r="G15" s="28">
        <f t="shared" si="2"/>
        <v>82</v>
      </c>
      <c r="H15" s="28" t="str">
        <f t="shared" si="3"/>
        <v>B</v>
      </c>
      <c r="I15" s="36">
        <v>2</v>
      </c>
      <c r="J15" s="28" t="str">
        <f t="shared" si="4"/>
        <v xml:space="preserve">Memiliki kemampuan dalam menentukan limit trigonometri, limit ketakhinggaan dan  turunan trigonometri </v>
      </c>
      <c r="K15" s="28">
        <f t="shared" si="5"/>
        <v>81</v>
      </c>
      <c r="L15" s="28" t="str">
        <f t="shared" si="6"/>
        <v>B</v>
      </c>
      <c r="M15" s="28">
        <f t="shared" si="7"/>
        <v>81</v>
      </c>
      <c r="N15" s="28" t="str">
        <f t="shared" si="8"/>
        <v>B</v>
      </c>
      <c r="O15" s="36">
        <v>2</v>
      </c>
      <c r="P15" s="28" t="str">
        <f t="shared" si="9"/>
        <v>Terampil dalam menyelesaikan masalah yang berkaitan dengan  limit trigonometri, limit ketakhinggaan dan  turunan trigonometri</v>
      </c>
      <c r="Q15" s="39"/>
      <c r="R15" s="79" t="s">
        <v>9</v>
      </c>
      <c r="S15" s="18"/>
      <c r="T15" s="1">
        <v>84</v>
      </c>
      <c r="U15" s="1">
        <v>73</v>
      </c>
      <c r="V15" s="1">
        <v>87</v>
      </c>
      <c r="W15" s="1">
        <v>83</v>
      </c>
      <c r="X15" s="1"/>
      <c r="Y15" s="1"/>
      <c r="Z15" s="1"/>
      <c r="AA15" s="1"/>
      <c r="AB15" s="1"/>
      <c r="AC15" s="1"/>
      <c r="AD15" s="1"/>
      <c r="AE15" s="18"/>
      <c r="AF15" s="1">
        <v>79</v>
      </c>
      <c r="AG15" s="1">
        <v>81</v>
      </c>
      <c r="AH15" s="1">
        <v>81</v>
      </c>
      <c r="AI15" s="1">
        <v>83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78" t="s">
        <v>153</v>
      </c>
      <c r="FI15" s="78" t="s">
        <v>155</v>
      </c>
      <c r="FJ15" s="41">
        <v>30662</v>
      </c>
      <c r="FK15" s="41">
        <v>30672</v>
      </c>
    </row>
    <row r="16" spans="1:167" x14ac:dyDescent="0.25">
      <c r="A16" s="19">
        <v>6</v>
      </c>
      <c r="B16" s="19">
        <v>69304</v>
      </c>
      <c r="C16" s="19" t="s">
        <v>70</v>
      </c>
      <c r="D16" s="18"/>
      <c r="E16" s="28">
        <f t="shared" si="0"/>
        <v>83</v>
      </c>
      <c r="F16" s="28" t="str">
        <f t="shared" si="1"/>
        <v>B</v>
      </c>
      <c r="G16" s="28">
        <f t="shared" si="2"/>
        <v>83</v>
      </c>
      <c r="H16" s="28" t="str">
        <f t="shared" si="3"/>
        <v>B</v>
      </c>
      <c r="I16" s="36">
        <v>2</v>
      </c>
      <c r="J16" s="28" t="str">
        <f t="shared" si="4"/>
        <v xml:space="preserve">Memiliki kemampuan dalam menentukan limit trigonometri, limit ketakhinggaan dan  turunan trigonometri </v>
      </c>
      <c r="K16" s="28">
        <f t="shared" si="5"/>
        <v>83</v>
      </c>
      <c r="L16" s="28" t="str">
        <f t="shared" si="6"/>
        <v>B</v>
      </c>
      <c r="M16" s="28">
        <f t="shared" si="7"/>
        <v>83</v>
      </c>
      <c r="N16" s="28" t="str">
        <f t="shared" si="8"/>
        <v>B</v>
      </c>
      <c r="O16" s="36">
        <v>2</v>
      </c>
      <c r="P16" s="28" t="str">
        <f t="shared" si="9"/>
        <v>Terampil dalam menyelesaikan masalah yang berkaitan dengan  limit trigonometri, limit ketakhinggaan dan  turunan trigonometri</v>
      </c>
      <c r="Q16" s="39"/>
      <c r="R16" s="79" t="s">
        <v>9</v>
      </c>
      <c r="S16" s="18"/>
      <c r="T16" s="1">
        <v>87</v>
      </c>
      <c r="U16" s="1">
        <v>77</v>
      </c>
      <c r="V16" s="1">
        <v>85</v>
      </c>
      <c r="W16" s="1">
        <v>82</v>
      </c>
      <c r="X16" s="1"/>
      <c r="Y16" s="1"/>
      <c r="Z16" s="1"/>
      <c r="AA16" s="1"/>
      <c r="AB16" s="1"/>
      <c r="AC16" s="1"/>
      <c r="AD16" s="1"/>
      <c r="AE16" s="18"/>
      <c r="AF16" s="1">
        <v>82</v>
      </c>
      <c r="AG16" s="1">
        <v>84</v>
      </c>
      <c r="AH16" s="1">
        <v>84</v>
      </c>
      <c r="AI16" s="1">
        <v>82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69319</v>
      </c>
      <c r="C17" s="19" t="s">
        <v>71</v>
      </c>
      <c r="D17" s="18"/>
      <c r="E17" s="28">
        <f t="shared" si="0"/>
        <v>94</v>
      </c>
      <c r="F17" s="28" t="str">
        <f t="shared" si="1"/>
        <v>A</v>
      </c>
      <c r="G17" s="28">
        <f t="shared" si="2"/>
        <v>94</v>
      </c>
      <c r="H17" s="28" t="str">
        <f t="shared" si="3"/>
        <v>A</v>
      </c>
      <c r="I17" s="36">
        <v>2</v>
      </c>
      <c r="J17" s="28" t="str">
        <f t="shared" si="4"/>
        <v xml:space="preserve">Memiliki kemampuan dalam menentukan limit trigonometri, limit ketakhinggaan dan  turunan trigonometri </v>
      </c>
      <c r="K17" s="28">
        <f t="shared" si="5"/>
        <v>90.5</v>
      </c>
      <c r="L17" s="28" t="str">
        <f t="shared" si="6"/>
        <v>A</v>
      </c>
      <c r="M17" s="28">
        <f t="shared" si="7"/>
        <v>90.5</v>
      </c>
      <c r="N17" s="28" t="str">
        <f t="shared" si="8"/>
        <v>A</v>
      </c>
      <c r="O17" s="36">
        <v>2</v>
      </c>
      <c r="P17" s="28" t="str">
        <f t="shared" si="9"/>
        <v>Terampil dalam menyelesaikan masalah yang berkaitan dengan  limit trigonometri, limit ketakhinggaan dan  turunan trigonometri</v>
      </c>
      <c r="Q17" s="39"/>
      <c r="R17" s="79" t="s">
        <v>9</v>
      </c>
      <c r="S17" s="18"/>
      <c r="T17" s="1">
        <v>95</v>
      </c>
      <c r="U17" s="1">
        <v>95</v>
      </c>
      <c r="V17" s="1">
        <v>95</v>
      </c>
      <c r="W17" s="1">
        <v>92</v>
      </c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95</v>
      </c>
      <c r="AH17" s="1">
        <v>87</v>
      </c>
      <c r="AI17" s="1">
        <v>95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78" t="s">
        <v>153</v>
      </c>
      <c r="FI17" s="78" t="s">
        <v>155</v>
      </c>
      <c r="FJ17" s="41">
        <v>30663</v>
      </c>
      <c r="FK17" s="41">
        <v>30673</v>
      </c>
    </row>
    <row r="18" spans="1:167" x14ac:dyDescent="0.25">
      <c r="A18" s="19">
        <v>8</v>
      </c>
      <c r="B18" s="19">
        <v>69334</v>
      </c>
      <c r="C18" s="19" t="s">
        <v>72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2</v>
      </c>
      <c r="J18" s="28" t="str">
        <f t="shared" si="4"/>
        <v xml:space="preserve">Memiliki kemampuan dalam menentukan limit trigonometri, limit ketakhinggaan dan  turunan trigonometri </v>
      </c>
      <c r="K18" s="28">
        <f t="shared" si="5"/>
        <v>84</v>
      </c>
      <c r="L18" s="28" t="str">
        <f t="shared" si="6"/>
        <v>B</v>
      </c>
      <c r="M18" s="28">
        <f t="shared" si="7"/>
        <v>84</v>
      </c>
      <c r="N18" s="28" t="str">
        <f t="shared" si="8"/>
        <v>B</v>
      </c>
      <c r="O18" s="36">
        <v>2</v>
      </c>
      <c r="P18" s="28" t="str">
        <f t="shared" si="9"/>
        <v>Terampil dalam menyelesaikan masalah yang berkaitan dengan  limit trigonometri, limit ketakhinggaan dan  turunan trigonometri</v>
      </c>
      <c r="Q18" s="39"/>
      <c r="R18" s="79" t="s">
        <v>9</v>
      </c>
      <c r="S18" s="18"/>
      <c r="T18" s="1">
        <v>86</v>
      </c>
      <c r="U18" s="1">
        <v>80</v>
      </c>
      <c r="V18" s="1">
        <v>85</v>
      </c>
      <c r="W18" s="1">
        <v>82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86</v>
      </c>
      <c r="AH18" s="1">
        <v>88</v>
      </c>
      <c r="AI18" s="1">
        <v>82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79984</v>
      </c>
      <c r="C19" s="19" t="s">
        <v>73</v>
      </c>
      <c r="D19" s="18"/>
      <c r="E19" s="28">
        <f t="shared" si="0"/>
        <v>83</v>
      </c>
      <c r="F19" s="28" t="str">
        <f t="shared" si="1"/>
        <v>B</v>
      </c>
      <c r="G19" s="28">
        <f t="shared" si="2"/>
        <v>83</v>
      </c>
      <c r="H19" s="28" t="str">
        <f t="shared" si="3"/>
        <v>B</v>
      </c>
      <c r="I19" s="36">
        <v>2</v>
      </c>
      <c r="J19" s="28" t="str">
        <f t="shared" si="4"/>
        <v xml:space="preserve">Memiliki kemampuan dalam menentukan limit trigonometri, limit ketakhinggaan dan  turunan trigonometri </v>
      </c>
      <c r="K19" s="28">
        <f t="shared" si="5"/>
        <v>83.75</v>
      </c>
      <c r="L19" s="28" t="str">
        <f t="shared" si="6"/>
        <v>B</v>
      </c>
      <c r="M19" s="28">
        <f t="shared" si="7"/>
        <v>83.75</v>
      </c>
      <c r="N19" s="28" t="str">
        <f t="shared" si="8"/>
        <v>B</v>
      </c>
      <c r="O19" s="36">
        <v>2</v>
      </c>
      <c r="P19" s="28" t="str">
        <f t="shared" si="9"/>
        <v>Terampil dalam menyelesaikan masalah yang berkaitan dengan  limit trigonometri, limit ketakhinggaan dan  turunan trigonometri</v>
      </c>
      <c r="Q19" s="39"/>
      <c r="R19" s="79" t="s">
        <v>9</v>
      </c>
      <c r="S19" s="18"/>
      <c r="T19" s="1">
        <v>78</v>
      </c>
      <c r="U19" s="1">
        <v>81</v>
      </c>
      <c r="V19" s="1">
        <v>87</v>
      </c>
      <c r="W19" s="1">
        <v>84</v>
      </c>
      <c r="X19" s="1"/>
      <c r="Y19" s="1"/>
      <c r="Z19" s="1"/>
      <c r="AA19" s="1"/>
      <c r="AB19" s="1"/>
      <c r="AC19" s="1"/>
      <c r="AD19" s="1"/>
      <c r="AE19" s="18"/>
      <c r="AF19" s="1">
        <v>76</v>
      </c>
      <c r="AG19" s="1">
        <v>88</v>
      </c>
      <c r="AH19" s="1">
        <v>87</v>
      </c>
      <c r="AI19" s="1">
        <v>84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30664</v>
      </c>
      <c r="FK19" s="41">
        <v>30674</v>
      </c>
    </row>
    <row r="20" spans="1:167" x14ac:dyDescent="0.25">
      <c r="A20" s="19">
        <v>10</v>
      </c>
      <c r="B20" s="19">
        <v>69349</v>
      </c>
      <c r="C20" s="19" t="s">
        <v>74</v>
      </c>
      <c r="D20" s="18"/>
      <c r="E20" s="28">
        <f t="shared" si="0"/>
        <v>73</v>
      </c>
      <c r="F20" s="28" t="str">
        <f t="shared" si="1"/>
        <v>C</v>
      </c>
      <c r="G20" s="28">
        <f t="shared" si="2"/>
        <v>73</v>
      </c>
      <c r="H20" s="28" t="str">
        <f t="shared" si="3"/>
        <v>C</v>
      </c>
      <c r="I20" s="36">
        <v>3</v>
      </c>
      <c r="J20" s="28" t="str">
        <f t="shared" si="4"/>
        <v xml:space="preserve">Memiliki kemampuan dalam menentukan limit trigonometri, limit ketakhinggaan dan  turunan trigonometri </v>
      </c>
      <c r="K20" s="28">
        <f t="shared" si="5"/>
        <v>83</v>
      </c>
      <c r="L20" s="28" t="str">
        <f t="shared" si="6"/>
        <v>B</v>
      </c>
      <c r="M20" s="28">
        <f t="shared" si="7"/>
        <v>83</v>
      </c>
      <c r="N20" s="28" t="str">
        <f t="shared" si="8"/>
        <v>B</v>
      </c>
      <c r="O20" s="36">
        <v>2</v>
      </c>
      <c r="P20" s="28" t="str">
        <f t="shared" si="9"/>
        <v>Terampil dalam menyelesaikan masalah yang berkaitan dengan  limit trigonometri, limit ketakhinggaan dan  turunan trigonometri</v>
      </c>
      <c r="Q20" s="39"/>
      <c r="R20" s="79" t="s">
        <v>9</v>
      </c>
      <c r="S20" s="18"/>
      <c r="T20" s="1">
        <v>78</v>
      </c>
      <c r="U20" s="1">
        <v>77</v>
      </c>
      <c r="V20" s="1">
        <v>85</v>
      </c>
      <c r="W20" s="1">
        <v>50</v>
      </c>
      <c r="X20" s="1"/>
      <c r="Y20" s="1"/>
      <c r="Z20" s="1"/>
      <c r="AA20" s="1"/>
      <c r="AB20" s="1"/>
      <c r="AC20" s="1"/>
      <c r="AD20" s="1"/>
      <c r="AE20" s="18"/>
      <c r="AF20" s="1">
        <v>82</v>
      </c>
      <c r="AG20" s="1">
        <v>85</v>
      </c>
      <c r="AH20" s="1">
        <v>85</v>
      </c>
      <c r="AI20" s="1">
        <v>80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69364</v>
      </c>
      <c r="C21" s="19" t="s">
        <v>75</v>
      </c>
      <c r="D21" s="18"/>
      <c r="E21" s="28">
        <f t="shared" si="0"/>
        <v>76</v>
      </c>
      <c r="F21" s="28" t="str">
        <f t="shared" si="1"/>
        <v>B</v>
      </c>
      <c r="G21" s="28">
        <f t="shared" si="2"/>
        <v>76</v>
      </c>
      <c r="H21" s="28" t="str">
        <f t="shared" si="3"/>
        <v>B</v>
      </c>
      <c r="I21" s="36">
        <v>2</v>
      </c>
      <c r="J21" s="28" t="str">
        <f t="shared" si="4"/>
        <v xml:space="preserve">Memiliki kemampuan dalam menentukan limit trigonometri, limit ketakhinggaan dan  turunan trigonometri </v>
      </c>
      <c r="K21" s="28">
        <f t="shared" si="5"/>
        <v>79.5</v>
      </c>
      <c r="L21" s="28" t="str">
        <f t="shared" si="6"/>
        <v>B</v>
      </c>
      <c r="M21" s="28">
        <f t="shared" si="7"/>
        <v>79.5</v>
      </c>
      <c r="N21" s="28" t="str">
        <f t="shared" si="8"/>
        <v>B</v>
      </c>
      <c r="O21" s="36">
        <v>2</v>
      </c>
      <c r="P21" s="28" t="str">
        <f t="shared" si="9"/>
        <v>Terampil dalam menyelesaikan masalah yang berkaitan dengan  limit trigonometri, limit ketakhinggaan dan  turunan trigonometri</v>
      </c>
      <c r="Q21" s="39"/>
      <c r="R21" s="79" t="s">
        <v>9</v>
      </c>
      <c r="S21" s="18"/>
      <c r="T21" s="1">
        <v>75</v>
      </c>
      <c r="U21" s="1">
        <v>70</v>
      </c>
      <c r="V21" s="1">
        <v>79</v>
      </c>
      <c r="W21" s="1">
        <v>79</v>
      </c>
      <c r="X21" s="1"/>
      <c r="Y21" s="1"/>
      <c r="Z21" s="1"/>
      <c r="AA21" s="1"/>
      <c r="AB21" s="1"/>
      <c r="AC21" s="1"/>
      <c r="AD21" s="1"/>
      <c r="AE21" s="18"/>
      <c r="AF21" s="1">
        <v>82</v>
      </c>
      <c r="AG21" s="1">
        <v>78</v>
      </c>
      <c r="AH21" s="1">
        <v>79</v>
      </c>
      <c r="AI21" s="1">
        <v>79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30665</v>
      </c>
      <c r="FK21" s="41">
        <v>30675</v>
      </c>
    </row>
    <row r="22" spans="1:167" x14ac:dyDescent="0.25">
      <c r="A22" s="19">
        <v>12</v>
      </c>
      <c r="B22" s="19">
        <v>69379</v>
      </c>
      <c r="C22" s="19" t="s">
        <v>76</v>
      </c>
      <c r="D22" s="18"/>
      <c r="E22" s="28">
        <f t="shared" si="0"/>
        <v>85</v>
      </c>
      <c r="F22" s="28" t="str">
        <f t="shared" si="1"/>
        <v>A</v>
      </c>
      <c r="G22" s="28">
        <f t="shared" si="2"/>
        <v>85</v>
      </c>
      <c r="H22" s="28" t="str">
        <f t="shared" si="3"/>
        <v>A</v>
      </c>
      <c r="I22" s="36">
        <v>2</v>
      </c>
      <c r="J22" s="28" t="str">
        <f t="shared" si="4"/>
        <v xml:space="preserve">Memiliki kemampuan dalam menentukan limit trigonometri, limit ketakhinggaan dan  turunan trigonometri </v>
      </c>
      <c r="K22" s="28">
        <f t="shared" si="5"/>
        <v>86</v>
      </c>
      <c r="L22" s="28" t="str">
        <f t="shared" si="6"/>
        <v>A</v>
      </c>
      <c r="M22" s="28">
        <f t="shared" si="7"/>
        <v>86</v>
      </c>
      <c r="N22" s="28" t="str">
        <f t="shared" si="8"/>
        <v>A</v>
      </c>
      <c r="O22" s="36">
        <v>2</v>
      </c>
      <c r="P22" s="28" t="str">
        <f t="shared" si="9"/>
        <v>Terampil dalam menyelesaikan masalah yang berkaitan dengan  limit trigonometri, limit ketakhinggaan dan  turunan trigonometri</v>
      </c>
      <c r="Q22" s="39"/>
      <c r="R22" s="79" t="s">
        <v>9</v>
      </c>
      <c r="S22" s="18"/>
      <c r="T22" s="1">
        <v>85</v>
      </c>
      <c r="U22" s="1">
        <v>85</v>
      </c>
      <c r="V22" s="1">
        <v>88</v>
      </c>
      <c r="W22" s="1">
        <v>83</v>
      </c>
      <c r="X22" s="1"/>
      <c r="Y22" s="1"/>
      <c r="Z22" s="1"/>
      <c r="AA22" s="1"/>
      <c r="AB22" s="1"/>
      <c r="AC22" s="1"/>
      <c r="AD22" s="1"/>
      <c r="AE22" s="18"/>
      <c r="AF22" s="1">
        <v>88</v>
      </c>
      <c r="AG22" s="1">
        <v>83</v>
      </c>
      <c r="AH22" s="1">
        <v>85</v>
      </c>
      <c r="AI22" s="1">
        <v>88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69394</v>
      </c>
      <c r="C23" s="19" t="s">
        <v>77</v>
      </c>
      <c r="D23" s="18"/>
      <c r="E23" s="28">
        <f t="shared" si="0"/>
        <v>87</v>
      </c>
      <c r="F23" s="28" t="str">
        <f t="shared" si="1"/>
        <v>A</v>
      </c>
      <c r="G23" s="28">
        <f t="shared" si="2"/>
        <v>87</v>
      </c>
      <c r="H23" s="28" t="str">
        <f t="shared" si="3"/>
        <v>A</v>
      </c>
      <c r="I23" s="36">
        <v>2</v>
      </c>
      <c r="J23" s="28" t="str">
        <f t="shared" si="4"/>
        <v xml:space="preserve">Memiliki kemampuan dalam menentukan limit trigonometri, limit ketakhinggaan dan  turunan trigonometri </v>
      </c>
      <c r="K23" s="28">
        <f t="shared" si="5"/>
        <v>86.25</v>
      </c>
      <c r="L23" s="28" t="str">
        <f t="shared" si="6"/>
        <v>A</v>
      </c>
      <c r="M23" s="28">
        <f t="shared" si="7"/>
        <v>86.25</v>
      </c>
      <c r="N23" s="28" t="str">
        <f t="shared" si="8"/>
        <v>A</v>
      </c>
      <c r="O23" s="36">
        <v>2</v>
      </c>
      <c r="P23" s="28" t="str">
        <f t="shared" si="9"/>
        <v>Terampil dalam menyelesaikan masalah yang berkaitan dengan  limit trigonometri, limit ketakhinggaan dan  turunan trigonometri</v>
      </c>
      <c r="Q23" s="39"/>
      <c r="R23" s="79" t="s">
        <v>9</v>
      </c>
      <c r="S23" s="18"/>
      <c r="T23" s="1">
        <v>87</v>
      </c>
      <c r="U23" s="1">
        <v>87</v>
      </c>
      <c r="V23" s="1">
        <v>87</v>
      </c>
      <c r="W23" s="1">
        <v>88</v>
      </c>
      <c r="X23" s="1"/>
      <c r="Y23" s="1"/>
      <c r="Z23" s="1"/>
      <c r="AA23" s="1"/>
      <c r="AB23" s="1"/>
      <c r="AC23" s="1"/>
      <c r="AD23" s="1"/>
      <c r="AE23" s="18"/>
      <c r="AF23" s="1">
        <v>87</v>
      </c>
      <c r="AG23" s="1">
        <v>87</v>
      </c>
      <c r="AH23" s="1">
        <v>87</v>
      </c>
      <c r="AI23" s="1">
        <v>84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30666</v>
      </c>
      <c r="FK23" s="41">
        <v>30676</v>
      </c>
    </row>
    <row r="24" spans="1:167" x14ac:dyDescent="0.25">
      <c r="A24" s="19">
        <v>14</v>
      </c>
      <c r="B24" s="19">
        <v>69409</v>
      </c>
      <c r="C24" s="19" t="s">
        <v>78</v>
      </c>
      <c r="D24" s="18"/>
      <c r="E24" s="28">
        <f t="shared" si="0"/>
        <v>88</v>
      </c>
      <c r="F24" s="28" t="str">
        <f t="shared" si="1"/>
        <v>A</v>
      </c>
      <c r="G24" s="28">
        <f t="shared" si="2"/>
        <v>88</v>
      </c>
      <c r="H24" s="28" t="str">
        <f t="shared" si="3"/>
        <v>A</v>
      </c>
      <c r="I24" s="36">
        <v>1</v>
      </c>
      <c r="J24" s="28" t="str">
        <f t="shared" si="4"/>
        <v>Memiliki kemampuan dalam menentukan limit trigonometri, limit ketakhinggaan, turunan trigonometri dan aplikasi turunan</v>
      </c>
      <c r="K24" s="28">
        <f t="shared" si="5"/>
        <v>87.75</v>
      </c>
      <c r="L24" s="28" t="str">
        <f t="shared" si="6"/>
        <v>A</v>
      </c>
      <c r="M24" s="28">
        <f t="shared" si="7"/>
        <v>87.75</v>
      </c>
      <c r="N24" s="28" t="str">
        <f t="shared" si="8"/>
        <v>A</v>
      </c>
      <c r="O24" s="36">
        <v>1</v>
      </c>
      <c r="P24" s="28" t="str">
        <f t="shared" si="9"/>
        <v>Terampil dalam menyelesaikan masalah yang berkaitan dengan  limit trigonometri, limit ketakhinggaan, turunan trigonometri dan aplikasi turunan</v>
      </c>
      <c r="Q24" s="39"/>
      <c r="R24" s="79" t="s">
        <v>8</v>
      </c>
      <c r="S24" s="18"/>
      <c r="T24" s="1">
        <v>87</v>
      </c>
      <c r="U24" s="1">
        <v>91</v>
      </c>
      <c r="V24" s="1">
        <v>89</v>
      </c>
      <c r="W24" s="1">
        <v>85</v>
      </c>
      <c r="X24" s="1"/>
      <c r="Y24" s="1"/>
      <c r="Z24" s="1"/>
      <c r="AA24" s="1"/>
      <c r="AB24" s="1"/>
      <c r="AC24" s="1"/>
      <c r="AD24" s="1"/>
      <c r="AE24" s="18"/>
      <c r="AF24" s="1">
        <v>84</v>
      </c>
      <c r="AG24" s="1">
        <v>92</v>
      </c>
      <c r="AH24" s="1">
        <v>90</v>
      </c>
      <c r="AI24" s="1">
        <v>85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69424</v>
      </c>
      <c r="C25" s="19" t="s">
        <v>79</v>
      </c>
      <c r="D25" s="18"/>
      <c r="E25" s="28">
        <f t="shared" si="0"/>
        <v>78</v>
      </c>
      <c r="F25" s="28" t="str">
        <f t="shared" si="1"/>
        <v>B</v>
      </c>
      <c r="G25" s="28">
        <f t="shared" si="2"/>
        <v>78</v>
      </c>
      <c r="H25" s="28" t="str">
        <f t="shared" si="3"/>
        <v>B</v>
      </c>
      <c r="I25" s="36">
        <v>2</v>
      </c>
      <c r="J25" s="28" t="str">
        <f t="shared" si="4"/>
        <v xml:space="preserve">Memiliki kemampuan dalam menentukan limit trigonometri, limit ketakhinggaan dan  turunan trigonometri </v>
      </c>
      <c r="K25" s="28">
        <f t="shared" si="5"/>
        <v>80</v>
      </c>
      <c r="L25" s="28" t="str">
        <f t="shared" si="6"/>
        <v>B</v>
      </c>
      <c r="M25" s="28">
        <f t="shared" si="7"/>
        <v>80</v>
      </c>
      <c r="N25" s="28" t="str">
        <f t="shared" si="8"/>
        <v>B</v>
      </c>
      <c r="O25" s="36">
        <v>2</v>
      </c>
      <c r="P25" s="28" t="str">
        <f t="shared" si="9"/>
        <v>Terampil dalam menyelesaikan masalah yang berkaitan dengan  limit trigonometri, limit ketakhinggaan dan  turunan trigonometri</v>
      </c>
      <c r="Q25" s="39"/>
      <c r="R25" s="79" t="s">
        <v>9</v>
      </c>
      <c r="S25" s="18"/>
      <c r="T25" s="1">
        <v>81</v>
      </c>
      <c r="U25" s="1">
        <v>71</v>
      </c>
      <c r="V25" s="1">
        <v>80</v>
      </c>
      <c r="W25" s="1">
        <v>80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79</v>
      </c>
      <c r="AH25" s="1">
        <v>81</v>
      </c>
      <c r="AI25" s="1">
        <v>80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30667</v>
      </c>
      <c r="FK25" s="41">
        <v>30677</v>
      </c>
    </row>
    <row r="26" spans="1:167" x14ac:dyDescent="0.25">
      <c r="A26" s="19">
        <v>16</v>
      </c>
      <c r="B26" s="19">
        <v>69439</v>
      </c>
      <c r="C26" s="19" t="s">
        <v>81</v>
      </c>
      <c r="D26" s="18"/>
      <c r="E26" s="28">
        <f t="shared" si="0"/>
        <v>87</v>
      </c>
      <c r="F26" s="28" t="str">
        <f t="shared" si="1"/>
        <v>A</v>
      </c>
      <c r="G26" s="28">
        <f t="shared" si="2"/>
        <v>87</v>
      </c>
      <c r="H26" s="28" t="str">
        <f t="shared" si="3"/>
        <v>A</v>
      </c>
      <c r="I26" s="36">
        <v>2</v>
      </c>
      <c r="J26" s="28" t="str">
        <f t="shared" si="4"/>
        <v xml:space="preserve">Memiliki kemampuan dalam menentukan limit trigonometri, limit ketakhinggaan dan  turunan trigonometri </v>
      </c>
      <c r="K26" s="28">
        <f t="shared" si="5"/>
        <v>87.25</v>
      </c>
      <c r="L26" s="28" t="str">
        <f t="shared" si="6"/>
        <v>A</v>
      </c>
      <c r="M26" s="28">
        <f t="shared" si="7"/>
        <v>87.25</v>
      </c>
      <c r="N26" s="28" t="str">
        <f t="shared" si="8"/>
        <v>A</v>
      </c>
      <c r="O26" s="36">
        <v>1</v>
      </c>
      <c r="P26" s="28" t="str">
        <f t="shared" si="9"/>
        <v>Terampil dalam menyelesaikan masalah yang berkaitan dengan  limit trigonometri, limit ketakhinggaan, turunan trigonometri dan aplikasi turunan</v>
      </c>
      <c r="Q26" s="39"/>
      <c r="R26" s="79" t="s">
        <v>8</v>
      </c>
      <c r="S26" s="18"/>
      <c r="T26" s="1">
        <v>86</v>
      </c>
      <c r="U26" s="1">
        <v>85</v>
      </c>
      <c r="V26" s="1">
        <v>89</v>
      </c>
      <c r="W26" s="1">
        <v>87</v>
      </c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92</v>
      </c>
      <c r="AI26" s="1">
        <v>87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69454</v>
      </c>
      <c r="C27" s="19" t="s">
        <v>82</v>
      </c>
      <c r="D27" s="18"/>
      <c r="E27" s="28">
        <f t="shared" si="0"/>
        <v>94</v>
      </c>
      <c r="F27" s="28" t="str">
        <f t="shared" si="1"/>
        <v>A</v>
      </c>
      <c r="G27" s="28">
        <f t="shared" si="2"/>
        <v>94</v>
      </c>
      <c r="H27" s="28" t="str">
        <f t="shared" si="3"/>
        <v>A</v>
      </c>
      <c r="I27" s="36">
        <v>1</v>
      </c>
      <c r="J27" s="28" t="str">
        <f t="shared" si="4"/>
        <v>Memiliki kemampuan dalam menentukan limit trigonometri, limit ketakhinggaan, turunan trigonometri dan aplikasi turunan</v>
      </c>
      <c r="K27" s="28">
        <f t="shared" si="5"/>
        <v>94.5</v>
      </c>
      <c r="L27" s="28" t="str">
        <f t="shared" si="6"/>
        <v>A</v>
      </c>
      <c r="M27" s="28">
        <f t="shared" si="7"/>
        <v>94.5</v>
      </c>
      <c r="N27" s="28" t="str">
        <f t="shared" si="8"/>
        <v>A</v>
      </c>
      <c r="O27" s="36">
        <v>1</v>
      </c>
      <c r="P27" s="28" t="str">
        <f t="shared" si="9"/>
        <v>Terampil dalam menyelesaikan masalah yang berkaitan dengan  limit trigonometri, limit ketakhinggaan, turunan trigonometri dan aplikasi turunan</v>
      </c>
      <c r="Q27" s="39"/>
      <c r="R27" s="79" t="s">
        <v>8</v>
      </c>
      <c r="S27" s="18"/>
      <c r="T27" s="1">
        <v>95</v>
      </c>
      <c r="U27" s="1">
        <v>95</v>
      </c>
      <c r="V27" s="1">
        <v>90</v>
      </c>
      <c r="W27" s="1">
        <v>95</v>
      </c>
      <c r="X27" s="1"/>
      <c r="Y27" s="1"/>
      <c r="Z27" s="1"/>
      <c r="AA27" s="1"/>
      <c r="AB27" s="1"/>
      <c r="AC27" s="1"/>
      <c r="AD27" s="1"/>
      <c r="AE27" s="18"/>
      <c r="AF27" s="1">
        <v>95</v>
      </c>
      <c r="AG27" s="1">
        <v>95</v>
      </c>
      <c r="AH27" s="1">
        <v>93</v>
      </c>
      <c r="AI27" s="1">
        <v>95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30668</v>
      </c>
      <c r="FK27" s="41">
        <v>30678</v>
      </c>
    </row>
    <row r="28" spans="1:167" x14ac:dyDescent="0.25">
      <c r="A28" s="19">
        <v>18</v>
      </c>
      <c r="B28" s="19">
        <v>69469</v>
      </c>
      <c r="C28" s="19" t="s">
        <v>83</v>
      </c>
      <c r="D28" s="18"/>
      <c r="E28" s="28">
        <f t="shared" si="0"/>
        <v>82</v>
      </c>
      <c r="F28" s="28" t="str">
        <f t="shared" si="1"/>
        <v>B</v>
      </c>
      <c r="G28" s="28">
        <f t="shared" si="2"/>
        <v>82</v>
      </c>
      <c r="H28" s="28" t="str">
        <f t="shared" si="3"/>
        <v>B</v>
      </c>
      <c r="I28" s="36">
        <v>2</v>
      </c>
      <c r="J28" s="28" t="str">
        <f t="shared" si="4"/>
        <v xml:space="preserve">Memiliki kemampuan dalam menentukan limit trigonometri, limit ketakhinggaan dan  turunan trigonometri </v>
      </c>
      <c r="K28" s="28">
        <f t="shared" si="5"/>
        <v>81.75</v>
      </c>
      <c r="L28" s="28" t="str">
        <f t="shared" si="6"/>
        <v>B</v>
      </c>
      <c r="M28" s="28">
        <f t="shared" si="7"/>
        <v>81.75</v>
      </c>
      <c r="N28" s="28" t="str">
        <f t="shared" si="8"/>
        <v>B</v>
      </c>
      <c r="O28" s="36">
        <v>2</v>
      </c>
      <c r="P28" s="28" t="str">
        <f t="shared" si="9"/>
        <v>Terampil dalam menyelesaikan masalah yang berkaitan dengan  limit trigonometri, limit ketakhinggaan dan  turunan trigonometri</v>
      </c>
      <c r="Q28" s="39"/>
      <c r="R28" s="79" t="s">
        <v>9</v>
      </c>
      <c r="S28" s="18"/>
      <c r="T28" s="1">
        <v>85</v>
      </c>
      <c r="U28" s="1">
        <v>74</v>
      </c>
      <c r="V28" s="1">
        <v>82</v>
      </c>
      <c r="W28" s="1">
        <v>85</v>
      </c>
      <c r="X28" s="1"/>
      <c r="Y28" s="1"/>
      <c r="Z28" s="1"/>
      <c r="AA28" s="1"/>
      <c r="AB28" s="1"/>
      <c r="AC28" s="1"/>
      <c r="AD28" s="1"/>
      <c r="AE28" s="18"/>
      <c r="AF28" s="1">
        <v>78</v>
      </c>
      <c r="AG28" s="1">
        <v>82</v>
      </c>
      <c r="AH28" s="1">
        <v>82</v>
      </c>
      <c r="AI28" s="1">
        <v>85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69484</v>
      </c>
      <c r="C29" s="19" t="s">
        <v>84</v>
      </c>
      <c r="D29" s="18"/>
      <c r="E29" s="28">
        <f t="shared" si="0"/>
        <v>83</v>
      </c>
      <c r="F29" s="28" t="str">
        <f t="shared" si="1"/>
        <v>B</v>
      </c>
      <c r="G29" s="28">
        <f t="shared" si="2"/>
        <v>83</v>
      </c>
      <c r="H29" s="28" t="str">
        <f t="shared" si="3"/>
        <v>B</v>
      </c>
      <c r="I29" s="36">
        <v>2</v>
      </c>
      <c r="J29" s="28" t="str">
        <f t="shared" si="4"/>
        <v xml:space="preserve">Memiliki kemampuan dalam menentukan limit trigonometri, limit ketakhinggaan dan  turunan trigonometri </v>
      </c>
      <c r="K29" s="28">
        <f t="shared" si="5"/>
        <v>84.75</v>
      </c>
      <c r="L29" s="28" t="str">
        <f t="shared" si="6"/>
        <v>A</v>
      </c>
      <c r="M29" s="28">
        <f t="shared" si="7"/>
        <v>84.75</v>
      </c>
      <c r="N29" s="28" t="str">
        <f t="shared" si="8"/>
        <v>A</v>
      </c>
      <c r="O29" s="36">
        <v>1</v>
      </c>
      <c r="P29" s="28" t="str">
        <f t="shared" si="9"/>
        <v>Terampil dalam menyelesaikan masalah yang berkaitan dengan  limit trigonometri, limit ketakhinggaan, turunan trigonometri dan aplikasi turunan</v>
      </c>
      <c r="Q29" s="39"/>
      <c r="R29" s="79" t="s">
        <v>8</v>
      </c>
      <c r="S29" s="18"/>
      <c r="T29" s="1">
        <v>78</v>
      </c>
      <c r="U29" s="1">
        <v>82</v>
      </c>
      <c r="V29" s="1">
        <v>87</v>
      </c>
      <c r="W29" s="1">
        <v>85</v>
      </c>
      <c r="X29" s="1"/>
      <c r="Y29" s="1"/>
      <c r="Z29" s="1"/>
      <c r="AA29" s="1"/>
      <c r="AB29" s="1"/>
      <c r="AC29" s="1"/>
      <c r="AD29" s="1"/>
      <c r="AE29" s="18"/>
      <c r="AF29" s="1">
        <v>81</v>
      </c>
      <c r="AG29" s="1">
        <v>86</v>
      </c>
      <c r="AH29" s="1">
        <v>87</v>
      </c>
      <c r="AI29" s="1">
        <v>85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30669</v>
      </c>
      <c r="FK29" s="41">
        <v>30679</v>
      </c>
    </row>
    <row r="30" spans="1:167" x14ac:dyDescent="0.25">
      <c r="A30" s="19">
        <v>20</v>
      </c>
      <c r="B30" s="19">
        <v>69499</v>
      </c>
      <c r="C30" s="19" t="s">
        <v>85</v>
      </c>
      <c r="D30" s="18"/>
      <c r="E30" s="28">
        <f t="shared" si="0"/>
        <v>81</v>
      </c>
      <c r="F30" s="28" t="str">
        <f t="shared" si="1"/>
        <v>B</v>
      </c>
      <c r="G30" s="28">
        <f t="shared" si="2"/>
        <v>81</v>
      </c>
      <c r="H30" s="28" t="str">
        <f t="shared" si="3"/>
        <v>B</v>
      </c>
      <c r="I30" s="36">
        <v>2</v>
      </c>
      <c r="J30" s="28" t="str">
        <f t="shared" si="4"/>
        <v xml:space="preserve">Memiliki kemampuan dalam menentukan limit trigonometri, limit ketakhinggaan dan  turunan trigonometri </v>
      </c>
      <c r="K30" s="28">
        <f t="shared" si="5"/>
        <v>83</v>
      </c>
      <c r="L30" s="28" t="str">
        <f t="shared" si="6"/>
        <v>B</v>
      </c>
      <c r="M30" s="28">
        <f t="shared" si="7"/>
        <v>83</v>
      </c>
      <c r="N30" s="28" t="str">
        <f t="shared" si="8"/>
        <v>B</v>
      </c>
      <c r="O30" s="36">
        <v>2</v>
      </c>
      <c r="P30" s="28" t="str">
        <f t="shared" si="9"/>
        <v>Terampil dalam menyelesaikan masalah yang berkaitan dengan  limit trigonometri, limit ketakhinggaan dan  turunan trigonometri</v>
      </c>
      <c r="Q30" s="39"/>
      <c r="R30" s="79" t="s">
        <v>9</v>
      </c>
      <c r="S30" s="18"/>
      <c r="T30" s="1">
        <v>81</v>
      </c>
      <c r="U30" s="1">
        <v>75</v>
      </c>
      <c r="V30" s="1">
        <v>85</v>
      </c>
      <c r="W30" s="1">
        <v>82</v>
      </c>
      <c r="X30" s="1"/>
      <c r="Y30" s="1"/>
      <c r="Z30" s="1"/>
      <c r="AA30" s="1"/>
      <c r="AB30" s="1"/>
      <c r="AC30" s="1"/>
      <c r="AD30" s="1"/>
      <c r="AE30" s="18"/>
      <c r="AF30" s="1">
        <v>81</v>
      </c>
      <c r="AG30" s="1">
        <v>83</v>
      </c>
      <c r="AH30" s="1">
        <v>86</v>
      </c>
      <c r="AI30" s="1">
        <v>82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69514</v>
      </c>
      <c r="C31" s="19" t="s">
        <v>86</v>
      </c>
      <c r="D31" s="18"/>
      <c r="E31" s="28">
        <f t="shared" si="0"/>
        <v>87</v>
      </c>
      <c r="F31" s="28" t="str">
        <f t="shared" si="1"/>
        <v>A</v>
      </c>
      <c r="G31" s="28">
        <f t="shared" si="2"/>
        <v>87</v>
      </c>
      <c r="H31" s="28" t="str">
        <f t="shared" si="3"/>
        <v>A</v>
      </c>
      <c r="I31" s="36">
        <v>2</v>
      </c>
      <c r="J31" s="28" t="str">
        <f t="shared" si="4"/>
        <v xml:space="preserve">Memiliki kemampuan dalam menentukan limit trigonometri, limit ketakhinggaan dan  turunan trigonometri </v>
      </c>
      <c r="K31" s="28">
        <f t="shared" si="5"/>
        <v>86</v>
      </c>
      <c r="L31" s="28" t="str">
        <f t="shared" si="6"/>
        <v>A</v>
      </c>
      <c r="M31" s="28">
        <f t="shared" si="7"/>
        <v>86</v>
      </c>
      <c r="N31" s="28" t="str">
        <f t="shared" si="8"/>
        <v>A</v>
      </c>
      <c r="O31" s="36">
        <v>1</v>
      </c>
      <c r="P31" s="28" t="str">
        <f t="shared" si="9"/>
        <v>Terampil dalam menyelesaikan masalah yang berkaitan dengan  limit trigonometri, limit ketakhinggaan, turunan trigonometri dan aplikasi turunan</v>
      </c>
      <c r="Q31" s="39"/>
      <c r="R31" s="79" t="s">
        <v>8</v>
      </c>
      <c r="S31" s="18"/>
      <c r="T31" s="1">
        <v>85</v>
      </c>
      <c r="U31" s="1">
        <v>88</v>
      </c>
      <c r="V31" s="1">
        <v>84</v>
      </c>
      <c r="W31" s="1">
        <v>89</v>
      </c>
      <c r="X31" s="1"/>
      <c r="Y31" s="1"/>
      <c r="Z31" s="1"/>
      <c r="AA31" s="1"/>
      <c r="AB31" s="1"/>
      <c r="AC31" s="1"/>
      <c r="AD31" s="1"/>
      <c r="AE31" s="18"/>
      <c r="AF31" s="1">
        <v>82</v>
      </c>
      <c r="AG31" s="1">
        <v>88</v>
      </c>
      <c r="AH31" s="1">
        <v>85</v>
      </c>
      <c r="AI31" s="1">
        <v>89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30670</v>
      </c>
      <c r="FK31" s="41">
        <v>30680</v>
      </c>
    </row>
    <row r="32" spans="1:167" x14ac:dyDescent="0.25">
      <c r="A32" s="19">
        <v>22</v>
      </c>
      <c r="B32" s="19">
        <v>69529</v>
      </c>
      <c r="C32" s="19" t="s">
        <v>87</v>
      </c>
      <c r="D32" s="18"/>
      <c r="E32" s="28">
        <f t="shared" si="0"/>
        <v>94</v>
      </c>
      <c r="F32" s="28" t="str">
        <f t="shared" si="1"/>
        <v>A</v>
      </c>
      <c r="G32" s="28">
        <f t="shared" si="2"/>
        <v>94</v>
      </c>
      <c r="H32" s="28" t="str">
        <f t="shared" si="3"/>
        <v>A</v>
      </c>
      <c r="I32" s="36">
        <v>1</v>
      </c>
      <c r="J32" s="28" t="str">
        <f t="shared" si="4"/>
        <v>Memiliki kemampuan dalam menentukan limit trigonometri, limit ketakhinggaan, turunan trigonometri dan aplikasi turunan</v>
      </c>
      <c r="K32" s="28">
        <f t="shared" si="5"/>
        <v>91.25</v>
      </c>
      <c r="L32" s="28" t="str">
        <f t="shared" si="6"/>
        <v>A</v>
      </c>
      <c r="M32" s="28">
        <f t="shared" si="7"/>
        <v>91.25</v>
      </c>
      <c r="N32" s="28" t="str">
        <f t="shared" si="8"/>
        <v>A</v>
      </c>
      <c r="O32" s="36">
        <v>1</v>
      </c>
      <c r="P32" s="28" t="str">
        <f t="shared" si="9"/>
        <v>Terampil dalam menyelesaikan masalah yang berkaitan dengan  limit trigonometri, limit ketakhinggaan, turunan trigonometri dan aplikasi turunan</v>
      </c>
      <c r="Q32" s="39"/>
      <c r="R32" s="79" t="s">
        <v>8</v>
      </c>
      <c r="S32" s="18"/>
      <c r="T32" s="1">
        <v>94</v>
      </c>
      <c r="U32" s="1">
        <v>91</v>
      </c>
      <c r="V32" s="1">
        <v>96</v>
      </c>
      <c r="W32" s="1">
        <v>95</v>
      </c>
      <c r="X32" s="1"/>
      <c r="Y32" s="1"/>
      <c r="Z32" s="1"/>
      <c r="AA32" s="1"/>
      <c r="AB32" s="1"/>
      <c r="AC32" s="1"/>
      <c r="AD32" s="1"/>
      <c r="AE32" s="18"/>
      <c r="AF32" s="1">
        <v>95</v>
      </c>
      <c r="AG32" s="1">
        <v>91</v>
      </c>
      <c r="AH32" s="1">
        <v>89</v>
      </c>
      <c r="AI32" s="1">
        <v>90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69544</v>
      </c>
      <c r="C33" s="19" t="s">
        <v>88</v>
      </c>
      <c r="D33" s="18"/>
      <c r="E33" s="28">
        <f t="shared" si="0"/>
        <v>77</v>
      </c>
      <c r="F33" s="28" t="str">
        <f t="shared" si="1"/>
        <v>B</v>
      </c>
      <c r="G33" s="28">
        <f t="shared" si="2"/>
        <v>77</v>
      </c>
      <c r="H33" s="28" t="str">
        <f t="shared" si="3"/>
        <v>B</v>
      </c>
      <c r="I33" s="36">
        <v>2</v>
      </c>
      <c r="J33" s="28" t="str">
        <f t="shared" si="4"/>
        <v xml:space="preserve">Memiliki kemampuan dalam menentukan limit trigonometri, limit ketakhinggaan dan  turunan trigonometri </v>
      </c>
      <c r="K33" s="28">
        <f t="shared" si="5"/>
        <v>78.75</v>
      </c>
      <c r="L33" s="28" t="str">
        <f t="shared" si="6"/>
        <v>B</v>
      </c>
      <c r="M33" s="28">
        <f t="shared" si="7"/>
        <v>78.75</v>
      </c>
      <c r="N33" s="28" t="str">
        <f t="shared" si="8"/>
        <v>B</v>
      </c>
      <c r="O33" s="36">
        <v>2</v>
      </c>
      <c r="P33" s="28" t="str">
        <f t="shared" si="9"/>
        <v>Terampil dalam menyelesaikan masalah yang berkaitan dengan  limit trigonometri, limit ketakhinggaan dan  turunan trigonometri</v>
      </c>
      <c r="Q33" s="39"/>
      <c r="R33" s="79" t="s">
        <v>9</v>
      </c>
      <c r="S33" s="18"/>
      <c r="T33" s="1">
        <v>71</v>
      </c>
      <c r="U33" s="1">
        <v>73</v>
      </c>
      <c r="V33" s="1">
        <v>84</v>
      </c>
      <c r="W33" s="1">
        <v>79</v>
      </c>
      <c r="X33" s="1"/>
      <c r="Y33" s="1"/>
      <c r="Z33" s="1"/>
      <c r="AA33" s="1"/>
      <c r="AB33" s="1"/>
      <c r="AC33" s="1"/>
      <c r="AD33" s="1"/>
      <c r="AE33" s="18"/>
      <c r="AF33" s="1">
        <v>77</v>
      </c>
      <c r="AG33" s="1">
        <v>81</v>
      </c>
      <c r="AH33" s="1">
        <v>78</v>
      </c>
      <c r="AI33" s="1">
        <v>79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69559</v>
      </c>
      <c r="C34" s="19" t="s">
        <v>89</v>
      </c>
      <c r="D34" s="18"/>
      <c r="E34" s="28">
        <f t="shared" si="0"/>
        <v>83</v>
      </c>
      <c r="F34" s="28" t="str">
        <f t="shared" si="1"/>
        <v>B</v>
      </c>
      <c r="G34" s="28">
        <f t="shared" si="2"/>
        <v>83</v>
      </c>
      <c r="H34" s="28" t="str">
        <f t="shared" si="3"/>
        <v>B</v>
      </c>
      <c r="I34" s="36">
        <v>2</v>
      </c>
      <c r="J34" s="28" t="str">
        <f t="shared" si="4"/>
        <v xml:space="preserve">Memiliki kemampuan dalam menentukan limit trigonometri, limit ketakhinggaan dan  turunan trigonometri </v>
      </c>
      <c r="K34" s="28">
        <f t="shared" si="5"/>
        <v>86.5</v>
      </c>
      <c r="L34" s="28" t="str">
        <f t="shared" si="6"/>
        <v>A</v>
      </c>
      <c r="M34" s="28">
        <f t="shared" si="7"/>
        <v>86.5</v>
      </c>
      <c r="N34" s="28" t="str">
        <f t="shared" si="8"/>
        <v>A</v>
      </c>
      <c r="O34" s="36">
        <v>1</v>
      </c>
      <c r="P34" s="28" t="str">
        <f t="shared" si="9"/>
        <v>Terampil dalam menyelesaikan masalah yang berkaitan dengan  limit trigonometri, limit ketakhinggaan, turunan trigonometri dan aplikasi turunan</v>
      </c>
      <c r="Q34" s="39"/>
      <c r="R34" s="79" t="s">
        <v>8</v>
      </c>
      <c r="S34" s="18"/>
      <c r="T34" s="1">
        <v>85</v>
      </c>
      <c r="U34" s="1">
        <v>80</v>
      </c>
      <c r="V34" s="1">
        <v>86</v>
      </c>
      <c r="W34" s="1">
        <v>81</v>
      </c>
      <c r="X34" s="1"/>
      <c r="Y34" s="1"/>
      <c r="Z34" s="1"/>
      <c r="AA34" s="1"/>
      <c r="AB34" s="1"/>
      <c r="AC34" s="1"/>
      <c r="AD34" s="1"/>
      <c r="AE34" s="18"/>
      <c r="AF34" s="1">
        <v>84</v>
      </c>
      <c r="AG34" s="1">
        <v>87</v>
      </c>
      <c r="AH34" s="1">
        <v>94</v>
      </c>
      <c r="AI34" s="1">
        <v>81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69574</v>
      </c>
      <c r="C35" s="19" t="s">
        <v>90</v>
      </c>
      <c r="D35" s="18"/>
      <c r="E35" s="28">
        <f t="shared" si="0"/>
        <v>85</v>
      </c>
      <c r="F35" s="28" t="str">
        <f t="shared" si="1"/>
        <v>A</v>
      </c>
      <c r="G35" s="28">
        <f t="shared" si="2"/>
        <v>85</v>
      </c>
      <c r="H35" s="28" t="str">
        <f t="shared" si="3"/>
        <v>A</v>
      </c>
      <c r="I35" s="36">
        <v>1</v>
      </c>
      <c r="J35" s="28" t="str">
        <f t="shared" si="4"/>
        <v>Memiliki kemampuan dalam menentukan limit trigonometri, limit ketakhinggaan, turunan trigonometri dan aplikasi turunan</v>
      </c>
      <c r="K35" s="28">
        <f t="shared" si="5"/>
        <v>83.25</v>
      </c>
      <c r="L35" s="28" t="str">
        <f t="shared" si="6"/>
        <v>B</v>
      </c>
      <c r="M35" s="28">
        <f t="shared" si="7"/>
        <v>83.25</v>
      </c>
      <c r="N35" s="28" t="str">
        <f t="shared" si="8"/>
        <v>B</v>
      </c>
      <c r="O35" s="36">
        <v>2</v>
      </c>
      <c r="P35" s="28" t="str">
        <f t="shared" si="9"/>
        <v>Terampil dalam menyelesaikan masalah yang berkaitan dengan  limit trigonometri, limit ketakhinggaan dan  turunan trigonometri</v>
      </c>
      <c r="Q35" s="39"/>
      <c r="R35" s="79" t="s">
        <v>9</v>
      </c>
      <c r="S35" s="18"/>
      <c r="T35" s="1">
        <v>87</v>
      </c>
      <c r="U35" s="1">
        <v>77</v>
      </c>
      <c r="V35" s="1">
        <v>91</v>
      </c>
      <c r="W35" s="1">
        <v>85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85</v>
      </c>
      <c r="AH35" s="1">
        <v>83</v>
      </c>
      <c r="AI35" s="1">
        <v>85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69589</v>
      </c>
      <c r="C36" s="19" t="s">
        <v>91</v>
      </c>
      <c r="D36" s="18"/>
      <c r="E36" s="28">
        <f t="shared" si="0"/>
        <v>97</v>
      </c>
      <c r="F36" s="28" t="str">
        <f t="shared" si="1"/>
        <v>A</v>
      </c>
      <c r="G36" s="28">
        <f t="shared" si="2"/>
        <v>97</v>
      </c>
      <c r="H36" s="28" t="str">
        <f t="shared" si="3"/>
        <v>A</v>
      </c>
      <c r="I36" s="36">
        <v>1</v>
      </c>
      <c r="J36" s="28" t="str">
        <f t="shared" si="4"/>
        <v>Memiliki kemampuan dalam menentukan limit trigonometri, limit ketakhinggaan, turunan trigonometri dan aplikasi turunan</v>
      </c>
      <c r="K36" s="28">
        <f t="shared" si="5"/>
        <v>95.75</v>
      </c>
      <c r="L36" s="28" t="str">
        <f t="shared" si="6"/>
        <v>A</v>
      </c>
      <c r="M36" s="28">
        <f t="shared" si="7"/>
        <v>95.75</v>
      </c>
      <c r="N36" s="28" t="str">
        <f t="shared" si="8"/>
        <v>A</v>
      </c>
      <c r="O36" s="36">
        <v>1</v>
      </c>
      <c r="P36" s="28" t="str">
        <f t="shared" si="9"/>
        <v>Terampil dalam menyelesaikan masalah yang berkaitan dengan  limit trigonometri, limit ketakhinggaan, turunan trigonometri dan aplikasi turunan</v>
      </c>
      <c r="Q36" s="39"/>
      <c r="R36" s="79" t="s">
        <v>8</v>
      </c>
      <c r="S36" s="18"/>
      <c r="T36" s="1">
        <v>95</v>
      </c>
      <c r="U36" s="1">
        <v>96</v>
      </c>
      <c r="V36" s="1">
        <v>99</v>
      </c>
      <c r="W36" s="1">
        <v>97</v>
      </c>
      <c r="X36" s="1"/>
      <c r="Y36" s="1"/>
      <c r="Z36" s="1"/>
      <c r="AA36" s="1"/>
      <c r="AB36" s="1"/>
      <c r="AC36" s="1"/>
      <c r="AD36" s="1"/>
      <c r="AE36" s="18"/>
      <c r="AF36" s="1">
        <v>95</v>
      </c>
      <c r="AG36" s="1">
        <v>96</v>
      </c>
      <c r="AH36" s="1">
        <v>95</v>
      </c>
      <c r="AI36" s="1">
        <v>97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69604</v>
      </c>
      <c r="C37" s="19" t="s">
        <v>92</v>
      </c>
      <c r="D37" s="18"/>
      <c r="E37" s="28">
        <f t="shared" si="0"/>
        <v>96</v>
      </c>
      <c r="F37" s="28" t="str">
        <f t="shared" si="1"/>
        <v>A</v>
      </c>
      <c r="G37" s="28">
        <f t="shared" si="2"/>
        <v>96</v>
      </c>
      <c r="H37" s="28" t="str">
        <f t="shared" si="3"/>
        <v>A</v>
      </c>
      <c r="I37" s="36">
        <v>1</v>
      </c>
      <c r="J37" s="28" t="str">
        <f t="shared" si="4"/>
        <v>Memiliki kemampuan dalam menentukan limit trigonometri, limit ketakhinggaan, turunan trigonometri dan aplikasi turunan</v>
      </c>
      <c r="K37" s="28">
        <f t="shared" si="5"/>
        <v>95.5</v>
      </c>
      <c r="L37" s="28" t="str">
        <f t="shared" si="6"/>
        <v>A</v>
      </c>
      <c r="M37" s="28">
        <f t="shared" si="7"/>
        <v>95.5</v>
      </c>
      <c r="N37" s="28" t="str">
        <f t="shared" si="8"/>
        <v>A</v>
      </c>
      <c r="O37" s="36">
        <v>1</v>
      </c>
      <c r="P37" s="28" t="str">
        <f t="shared" si="9"/>
        <v>Terampil dalam menyelesaikan masalah yang berkaitan dengan  limit trigonometri, limit ketakhinggaan, turunan trigonometri dan aplikasi turunan</v>
      </c>
      <c r="Q37" s="39"/>
      <c r="R37" s="79" t="s">
        <v>8</v>
      </c>
      <c r="S37" s="18"/>
      <c r="T37" s="1">
        <v>96</v>
      </c>
      <c r="U37" s="1">
        <v>95</v>
      </c>
      <c r="V37" s="1">
        <v>95</v>
      </c>
      <c r="W37" s="1">
        <v>97</v>
      </c>
      <c r="X37" s="1"/>
      <c r="Y37" s="1"/>
      <c r="Z37" s="1"/>
      <c r="AA37" s="1"/>
      <c r="AB37" s="1"/>
      <c r="AC37" s="1"/>
      <c r="AD37" s="1"/>
      <c r="AE37" s="18"/>
      <c r="AF37" s="1">
        <v>95</v>
      </c>
      <c r="AG37" s="1">
        <v>95</v>
      </c>
      <c r="AH37" s="1">
        <v>95</v>
      </c>
      <c r="AI37" s="1">
        <v>97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69619</v>
      </c>
      <c r="C38" s="19" t="s">
        <v>93</v>
      </c>
      <c r="D38" s="18"/>
      <c r="E38" s="28">
        <f t="shared" si="0"/>
        <v>94</v>
      </c>
      <c r="F38" s="28" t="str">
        <f t="shared" si="1"/>
        <v>A</v>
      </c>
      <c r="G38" s="28">
        <f t="shared" si="2"/>
        <v>94</v>
      </c>
      <c r="H38" s="28" t="str">
        <f t="shared" si="3"/>
        <v>A</v>
      </c>
      <c r="I38" s="36">
        <v>1</v>
      </c>
      <c r="J38" s="28" t="str">
        <f t="shared" si="4"/>
        <v>Memiliki kemampuan dalam menentukan limit trigonometri, limit ketakhinggaan, turunan trigonometri dan aplikasi turunan</v>
      </c>
      <c r="K38" s="28">
        <f t="shared" si="5"/>
        <v>94.75</v>
      </c>
      <c r="L38" s="28" t="str">
        <f t="shared" si="6"/>
        <v>A</v>
      </c>
      <c r="M38" s="28">
        <f t="shared" si="7"/>
        <v>94.75</v>
      </c>
      <c r="N38" s="28" t="str">
        <f t="shared" si="8"/>
        <v>A</v>
      </c>
      <c r="O38" s="36">
        <v>1</v>
      </c>
      <c r="P38" s="28" t="str">
        <f t="shared" si="9"/>
        <v>Terampil dalam menyelesaikan masalah yang berkaitan dengan  limit trigonometri, limit ketakhinggaan, turunan trigonometri dan aplikasi turunan</v>
      </c>
      <c r="Q38" s="39"/>
      <c r="R38" s="79" t="s">
        <v>8</v>
      </c>
      <c r="S38" s="18"/>
      <c r="T38" s="1">
        <v>99</v>
      </c>
      <c r="U38" s="1">
        <v>91</v>
      </c>
      <c r="V38" s="1">
        <v>92</v>
      </c>
      <c r="W38" s="1">
        <v>95</v>
      </c>
      <c r="X38" s="1"/>
      <c r="Y38" s="1"/>
      <c r="Z38" s="1"/>
      <c r="AA38" s="1"/>
      <c r="AB38" s="1"/>
      <c r="AC38" s="1"/>
      <c r="AD38" s="1"/>
      <c r="AE38" s="18"/>
      <c r="AF38" s="1">
        <v>92</v>
      </c>
      <c r="AG38" s="1">
        <v>95</v>
      </c>
      <c r="AH38" s="1">
        <v>97</v>
      </c>
      <c r="AI38" s="1">
        <v>95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69634</v>
      </c>
      <c r="C39" s="19" t="s">
        <v>94</v>
      </c>
      <c r="D39" s="18"/>
      <c r="E39" s="28">
        <f t="shared" si="0"/>
        <v>81</v>
      </c>
      <c r="F39" s="28" t="str">
        <f t="shared" si="1"/>
        <v>B</v>
      </c>
      <c r="G39" s="28">
        <f t="shared" si="2"/>
        <v>81</v>
      </c>
      <c r="H39" s="28" t="str">
        <f t="shared" si="3"/>
        <v>B</v>
      </c>
      <c r="I39" s="36">
        <v>2</v>
      </c>
      <c r="J39" s="28" t="str">
        <f t="shared" si="4"/>
        <v xml:space="preserve">Memiliki kemampuan dalam menentukan limit trigonometri, limit ketakhinggaan dan  turunan trigonometri </v>
      </c>
      <c r="K39" s="28">
        <f t="shared" si="5"/>
        <v>81.25</v>
      </c>
      <c r="L39" s="28" t="str">
        <f t="shared" si="6"/>
        <v>B</v>
      </c>
      <c r="M39" s="28">
        <f t="shared" si="7"/>
        <v>81.25</v>
      </c>
      <c r="N39" s="28" t="str">
        <f t="shared" si="8"/>
        <v>B</v>
      </c>
      <c r="O39" s="36">
        <v>2</v>
      </c>
      <c r="P39" s="28" t="str">
        <f t="shared" si="9"/>
        <v>Terampil dalam menyelesaikan masalah yang berkaitan dengan  limit trigonometri, limit ketakhinggaan dan  turunan trigonometri</v>
      </c>
      <c r="Q39" s="39"/>
      <c r="R39" s="79" t="s">
        <v>9</v>
      </c>
      <c r="S39" s="18"/>
      <c r="T39" s="1">
        <v>81</v>
      </c>
      <c r="U39" s="1">
        <v>77</v>
      </c>
      <c r="V39" s="1">
        <v>82</v>
      </c>
      <c r="W39" s="1">
        <v>84</v>
      </c>
      <c r="X39" s="1"/>
      <c r="Y39" s="1"/>
      <c r="Z39" s="1"/>
      <c r="AA39" s="1"/>
      <c r="AB39" s="1"/>
      <c r="AC39" s="1"/>
      <c r="AD39" s="1"/>
      <c r="AE39" s="18"/>
      <c r="AF39" s="1">
        <v>76</v>
      </c>
      <c r="AG39" s="1">
        <v>84</v>
      </c>
      <c r="AH39" s="1">
        <v>81</v>
      </c>
      <c r="AI39" s="1">
        <v>84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69649</v>
      </c>
      <c r="C40" s="19" t="s">
        <v>95</v>
      </c>
      <c r="D40" s="18"/>
      <c r="E40" s="28">
        <f t="shared" si="0"/>
        <v>79</v>
      </c>
      <c r="F40" s="28" t="str">
        <f t="shared" si="1"/>
        <v>B</v>
      </c>
      <c r="G40" s="28">
        <f t="shared" si="2"/>
        <v>79</v>
      </c>
      <c r="H40" s="28" t="str">
        <f t="shared" si="3"/>
        <v>B</v>
      </c>
      <c r="I40" s="36">
        <v>2</v>
      </c>
      <c r="J40" s="28" t="str">
        <f t="shared" si="4"/>
        <v xml:space="preserve">Memiliki kemampuan dalam menentukan limit trigonometri, limit ketakhinggaan dan  turunan trigonometri </v>
      </c>
      <c r="K40" s="28">
        <f t="shared" si="5"/>
        <v>82</v>
      </c>
      <c r="L40" s="28" t="str">
        <f t="shared" si="6"/>
        <v>B</v>
      </c>
      <c r="M40" s="28">
        <f t="shared" si="7"/>
        <v>82</v>
      </c>
      <c r="N40" s="28" t="str">
        <f t="shared" si="8"/>
        <v>B</v>
      </c>
      <c r="O40" s="36">
        <v>2</v>
      </c>
      <c r="P40" s="28" t="str">
        <f t="shared" si="9"/>
        <v>Terampil dalam menyelesaikan masalah yang berkaitan dengan  limit trigonometri, limit ketakhinggaan dan  turunan trigonometri</v>
      </c>
      <c r="Q40" s="39"/>
      <c r="R40" s="79" t="s">
        <v>9</v>
      </c>
      <c r="S40" s="18"/>
      <c r="T40" s="1">
        <v>76</v>
      </c>
      <c r="U40" s="1">
        <v>75</v>
      </c>
      <c r="V40" s="1">
        <v>83</v>
      </c>
      <c r="W40" s="1">
        <v>82</v>
      </c>
      <c r="X40" s="1"/>
      <c r="Y40" s="1"/>
      <c r="Z40" s="1"/>
      <c r="AA40" s="1"/>
      <c r="AB40" s="1"/>
      <c r="AC40" s="1"/>
      <c r="AD40" s="1"/>
      <c r="AE40" s="18"/>
      <c r="AF40" s="1">
        <v>81</v>
      </c>
      <c r="AG40" s="1">
        <v>84</v>
      </c>
      <c r="AH40" s="1">
        <v>81</v>
      </c>
      <c r="AI40" s="1">
        <v>82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69664</v>
      </c>
      <c r="C41" s="19" t="s">
        <v>96</v>
      </c>
      <c r="D41" s="18"/>
      <c r="E41" s="28">
        <f t="shared" si="0"/>
        <v>84</v>
      </c>
      <c r="F41" s="28" t="str">
        <f t="shared" si="1"/>
        <v>B</v>
      </c>
      <c r="G41" s="28">
        <f t="shared" si="2"/>
        <v>84</v>
      </c>
      <c r="H41" s="28" t="str">
        <f t="shared" si="3"/>
        <v>B</v>
      </c>
      <c r="I41" s="36">
        <v>2</v>
      </c>
      <c r="J41" s="28" t="str">
        <f t="shared" si="4"/>
        <v xml:space="preserve">Memiliki kemampuan dalam menentukan limit trigonometri, limit ketakhinggaan dan  turunan trigonometri </v>
      </c>
      <c r="K41" s="28">
        <f t="shared" si="5"/>
        <v>85</v>
      </c>
      <c r="L41" s="28" t="str">
        <f t="shared" si="6"/>
        <v>A</v>
      </c>
      <c r="M41" s="28">
        <f t="shared" si="7"/>
        <v>85</v>
      </c>
      <c r="N41" s="28" t="str">
        <f t="shared" si="8"/>
        <v>A</v>
      </c>
      <c r="O41" s="36">
        <v>1</v>
      </c>
      <c r="P41" s="28" t="str">
        <f t="shared" si="9"/>
        <v>Terampil dalam menyelesaikan masalah yang berkaitan dengan  limit trigonometri, limit ketakhinggaan, turunan trigonometri dan aplikasi turunan</v>
      </c>
      <c r="Q41" s="39"/>
      <c r="R41" s="79" t="s">
        <v>8</v>
      </c>
      <c r="S41" s="18"/>
      <c r="T41" s="1">
        <v>87</v>
      </c>
      <c r="U41" s="1">
        <v>84</v>
      </c>
      <c r="V41" s="1">
        <v>82</v>
      </c>
      <c r="W41" s="1">
        <v>83</v>
      </c>
      <c r="X41" s="1"/>
      <c r="Y41" s="1"/>
      <c r="Z41" s="1"/>
      <c r="AA41" s="1"/>
      <c r="AB41" s="1"/>
      <c r="AC41" s="1"/>
      <c r="AD41" s="1"/>
      <c r="AE41" s="18"/>
      <c r="AF41" s="1">
        <v>83</v>
      </c>
      <c r="AG41" s="1">
        <v>89</v>
      </c>
      <c r="AH41" s="1">
        <v>85</v>
      </c>
      <c r="AI41" s="1">
        <v>83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69679</v>
      </c>
      <c r="C42" s="19" t="s">
        <v>97</v>
      </c>
      <c r="D42" s="18"/>
      <c r="E42" s="28">
        <f t="shared" si="0"/>
        <v>86</v>
      </c>
      <c r="F42" s="28" t="str">
        <f t="shared" si="1"/>
        <v>A</v>
      </c>
      <c r="G42" s="28">
        <f t="shared" si="2"/>
        <v>86</v>
      </c>
      <c r="H42" s="28" t="str">
        <f t="shared" si="3"/>
        <v>A</v>
      </c>
      <c r="I42" s="36">
        <v>1</v>
      </c>
      <c r="J42" s="28" t="str">
        <f t="shared" si="4"/>
        <v>Memiliki kemampuan dalam menentukan limit trigonometri, limit ketakhinggaan, turunan trigonometri dan aplikasi turunan</v>
      </c>
      <c r="K42" s="28">
        <f t="shared" si="5"/>
        <v>84.5</v>
      </c>
      <c r="L42" s="28" t="str">
        <f t="shared" si="6"/>
        <v>A</v>
      </c>
      <c r="M42" s="28">
        <f t="shared" si="7"/>
        <v>84.5</v>
      </c>
      <c r="N42" s="28" t="str">
        <f t="shared" si="8"/>
        <v>A</v>
      </c>
      <c r="O42" s="36">
        <v>1</v>
      </c>
      <c r="P42" s="28" t="str">
        <f t="shared" si="9"/>
        <v>Terampil dalam menyelesaikan masalah yang berkaitan dengan  limit trigonometri, limit ketakhinggaan, turunan trigonometri dan aplikasi turunan</v>
      </c>
      <c r="Q42" s="39"/>
      <c r="R42" s="79" t="s">
        <v>8</v>
      </c>
      <c r="S42" s="18"/>
      <c r="T42" s="1">
        <v>89</v>
      </c>
      <c r="U42" s="1">
        <v>83</v>
      </c>
      <c r="V42" s="1">
        <v>86</v>
      </c>
      <c r="W42" s="1">
        <v>84</v>
      </c>
      <c r="X42" s="1"/>
      <c r="Y42" s="1"/>
      <c r="Z42" s="1"/>
      <c r="AA42" s="1"/>
      <c r="AB42" s="1"/>
      <c r="AC42" s="1"/>
      <c r="AD42" s="1"/>
      <c r="AE42" s="18"/>
      <c r="AF42" s="1">
        <v>82</v>
      </c>
      <c r="AG42" s="1">
        <v>87</v>
      </c>
      <c r="AH42" s="1">
        <v>85</v>
      </c>
      <c r="AI42" s="1">
        <v>84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69694</v>
      </c>
      <c r="C43" s="19" t="s">
        <v>98</v>
      </c>
      <c r="D43" s="18"/>
      <c r="E43" s="28">
        <f t="shared" si="0"/>
        <v>92</v>
      </c>
      <c r="F43" s="28" t="str">
        <f t="shared" si="1"/>
        <v>A</v>
      </c>
      <c r="G43" s="28">
        <f t="shared" si="2"/>
        <v>92</v>
      </c>
      <c r="H43" s="28" t="str">
        <f t="shared" si="3"/>
        <v>A</v>
      </c>
      <c r="I43" s="36">
        <v>1</v>
      </c>
      <c r="J43" s="28" t="str">
        <f t="shared" si="4"/>
        <v>Memiliki kemampuan dalam menentukan limit trigonometri, limit ketakhinggaan, turunan trigonometri dan aplikasi turunan</v>
      </c>
      <c r="K43" s="28">
        <f t="shared" si="5"/>
        <v>92.25</v>
      </c>
      <c r="L43" s="28" t="str">
        <f t="shared" si="6"/>
        <v>A</v>
      </c>
      <c r="M43" s="28">
        <f t="shared" si="7"/>
        <v>92.25</v>
      </c>
      <c r="N43" s="28" t="str">
        <f t="shared" si="8"/>
        <v>A</v>
      </c>
      <c r="O43" s="36">
        <v>1</v>
      </c>
      <c r="P43" s="28" t="str">
        <f t="shared" si="9"/>
        <v>Terampil dalam menyelesaikan masalah yang berkaitan dengan  limit trigonometri, limit ketakhinggaan, turunan trigonometri dan aplikasi turunan</v>
      </c>
      <c r="Q43" s="39"/>
      <c r="R43" s="79" t="s">
        <v>8</v>
      </c>
      <c r="S43" s="18"/>
      <c r="T43" s="1">
        <v>93</v>
      </c>
      <c r="U43" s="1">
        <v>93</v>
      </c>
      <c r="V43" s="1">
        <v>90</v>
      </c>
      <c r="W43" s="1">
        <v>93</v>
      </c>
      <c r="X43" s="1"/>
      <c r="Y43" s="1"/>
      <c r="Z43" s="1"/>
      <c r="AA43" s="1"/>
      <c r="AB43" s="1"/>
      <c r="AC43" s="1"/>
      <c r="AD43" s="1"/>
      <c r="AE43" s="18"/>
      <c r="AF43" s="1">
        <v>93</v>
      </c>
      <c r="AG43" s="1">
        <v>93</v>
      </c>
      <c r="AH43" s="1">
        <v>90</v>
      </c>
      <c r="AI43" s="1">
        <v>93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69709</v>
      </c>
      <c r="C44" s="19" t="s">
        <v>99</v>
      </c>
      <c r="D44" s="18"/>
      <c r="E44" s="28">
        <f t="shared" si="0"/>
        <v>96</v>
      </c>
      <c r="F44" s="28" t="str">
        <f t="shared" si="1"/>
        <v>A</v>
      </c>
      <c r="G44" s="28">
        <f t="shared" si="2"/>
        <v>96</v>
      </c>
      <c r="H44" s="28" t="str">
        <f t="shared" si="3"/>
        <v>A</v>
      </c>
      <c r="I44" s="36">
        <v>1</v>
      </c>
      <c r="J44" s="28" t="str">
        <f t="shared" si="4"/>
        <v>Memiliki kemampuan dalam menentukan limit trigonometri, limit ketakhinggaan, turunan trigonometri dan aplikasi turunan</v>
      </c>
      <c r="K44" s="28">
        <f t="shared" si="5"/>
        <v>91.25</v>
      </c>
      <c r="L44" s="28" t="str">
        <f t="shared" si="6"/>
        <v>A</v>
      </c>
      <c r="M44" s="28">
        <f t="shared" si="7"/>
        <v>91.25</v>
      </c>
      <c r="N44" s="28" t="str">
        <f t="shared" si="8"/>
        <v>A</v>
      </c>
      <c r="O44" s="36">
        <v>1</v>
      </c>
      <c r="P44" s="28" t="str">
        <f t="shared" si="9"/>
        <v>Terampil dalam menyelesaikan masalah yang berkaitan dengan  limit trigonometri, limit ketakhinggaan, turunan trigonometri dan aplikasi turunan</v>
      </c>
      <c r="Q44" s="39"/>
      <c r="R44" s="79" t="s">
        <v>8</v>
      </c>
      <c r="S44" s="18"/>
      <c r="T44" s="1">
        <v>95</v>
      </c>
      <c r="U44" s="1">
        <v>97</v>
      </c>
      <c r="V44" s="1">
        <v>95</v>
      </c>
      <c r="W44" s="1">
        <v>95</v>
      </c>
      <c r="X44" s="1"/>
      <c r="Y44" s="1"/>
      <c r="Z44" s="1"/>
      <c r="AA44" s="1"/>
      <c r="AB44" s="1"/>
      <c r="AC44" s="1"/>
      <c r="AD44" s="1"/>
      <c r="AE44" s="18"/>
      <c r="AF44" s="1">
        <v>90</v>
      </c>
      <c r="AG44" s="1">
        <v>90</v>
      </c>
      <c r="AH44" s="1">
        <v>95</v>
      </c>
      <c r="AI44" s="1">
        <v>90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69724</v>
      </c>
      <c r="C45" s="19" t="s">
        <v>100</v>
      </c>
      <c r="D45" s="18"/>
      <c r="E45" s="28">
        <f t="shared" si="0"/>
        <v>99</v>
      </c>
      <c r="F45" s="28" t="str">
        <f t="shared" si="1"/>
        <v>A</v>
      </c>
      <c r="G45" s="28">
        <f t="shared" si="2"/>
        <v>99</v>
      </c>
      <c r="H45" s="28" t="str">
        <f t="shared" si="3"/>
        <v>A</v>
      </c>
      <c r="I45" s="36">
        <v>1</v>
      </c>
      <c r="J45" s="28" t="str">
        <f t="shared" si="4"/>
        <v>Memiliki kemampuan dalam menentukan limit trigonometri, limit ketakhinggaan, turunan trigonometri dan aplikasi turunan</v>
      </c>
      <c r="K45" s="28">
        <f t="shared" si="5"/>
        <v>97</v>
      </c>
      <c r="L45" s="28" t="str">
        <f t="shared" si="6"/>
        <v>A</v>
      </c>
      <c r="M45" s="28">
        <f t="shared" si="7"/>
        <v>97</v>
      </c>
      <c r="N45" s="28" t="str">
        <f t="shared" si="8"/>
        <v>A</v>
      </c>
      <c r="O45" s="36">
        <v>1</v>
      </c>
      <c r="P45" s="28" t="str">
        <f t="shared" si="9"/>
        <v>Terampil dalam menyelesaikan masalah yang berkaitan dengan  limit trigonometri, limit ketakhinggaan, turunan trigonometri dan aplikasi turunan</v>
      </c>
      <c r="Q45" s="39"/>
      <c r="R45" s="79" t="s">
        <v>8</v>
      </c>
      <c r="S45" s="18"/>
      <c r="T45" s="1">
        <v>100</v>
      </c>
      <c r="U45" s="1">
        <v>99</v>
      </c>
      <c r="V45" s="1">
        <v>98</v>
      </c>
      <c r="W45" s="1">
        <v>98</v>
      </c>
      <c r="X45" s="1"/>
      <c r="Y45" s="1"/>
      <c r="Z45" s="1"/>
      <c r="AA45" s="1"/>
      <c r="AB45" s="1"/>
      <c r="AC45" s="1"/>
      <c r="AD45" s="1"/>
      <c r="AE45" s="18"/>
      <c r="AF45" s="1">
        <v>94</v>
      </c>
      <c r="AG45" s="1">
        <v>99</v>
      </c>
      <c r="AH45" s="1">
        <v>97</v>
      </c>
      <c r="AI45" s="1">
        <v>98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 t="s">
        <v>102</v>
      </c>
      <c r="G52" s="18"/>
      <c r="H52" s="18"/>
      <c r="I52" s="38"/>
      <c r="J52" s="30"/>
      <c r="K52" s="18">
        <f>IF(COUNTBLANK($G$11:$G$50)=40,"",MAX($G$11:$G$50))</f>
        <v>99</v>
      </c>
      <c r="L52" s="18"/>
      <c r="M52" s="18"/>
      <c r="N52" s="18"/>
      <c r="O52" s="37"/>
      <c r="P52" s="18"/>
      <c r="Q52" s="37" t="s">
        <v>103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 t="s">
        <v>105</v>
      </c>
      <c r="G53" s="18"/>
      <c r="H53" s="18"/>
      <c r="I53" s="38"/>
      <c r="J53" s="30"/>
      <c r="K53" s="18">
        <f>IF(COUNTBLANK($G$11:$G$50)=40,"",MIN($G$11:$G$50))</f>
        <v>73</v>
      </c>
      <c r="L53" s="18"/>
      <c r="M53" s="18"/>
      <c r="N53" s="18"/>
      <c r="O53" s="37"/>
      <c r="P53" s="18"/>
      <c r="Q53" s="37" t="s">
        <v>106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107</v>
      </c>
      <c r="G54" s="18"/>
      <c r="H54" s="18"/>
      <c r="I54" s="38"/>
      <c r="J54" s="30"/>
      <c r="K54" s="18">
        <f>IF(COUNTBLANK($G$11:$G$50)=40,"",AVERAGE($G$11:$G$50))</f>
        <v>86.51428571428572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108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110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112</v>
      </c>
      <c r="R57" s="37" t="s">
        <v>113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M11" activePane="bottomRight" state="frozen"/>
      <selection pane="topRight"/>
      <selection pane="bottomLeft"/>
      <selection pane="bottomRight" activeCell="R2" sqref="R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9" width="6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639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639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172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69739</v>
      </c>
      <c r="C11" s="19" t="s">
        <v>115</v>
      </c>
      <c r="D11" s="18"/>
      <c r="E11" s="28">
        <f t="shared" ref="E11:E50" si="0">IF((COUNTA(T11:AC11)&gt;0),(ROUND((AVERAGE(T11:AC11)),0)),"")</f>
        <v>75</v>
      </c>
      <c r="F11" s="28" t="str">
        <f>IF(AND(ISNUMBER(E11),E11&gt;=1),IF(E11&lt;=$FD$13,$FE$13,IF(E11&lt;=$FD$14,$FE$14,IF(E11&lt;=$FD$15,$FE$15,IF(E11&lt;=$FD$16,$FE$16,)))), "")</f>
        <v>C</v>
      </c>
      <c r="G11" s="28">
        <f t="shared" ref="G11:G50" si="1">IF((COUNTA(T11:AD11)&gt;0),(ROUND((AVERAGE(T11:AD11)),0)),"")</f>
        <v>75</v>
      </c>
      <c r="H11" s="28" t="str">
        <f>IF(AND(ISNUMBER(G11),G11&gt;=1),IF(G11&lt;=$FD$13,$FE$13,IF(G11&lt;=$FD$14,$FE$14,IF(G11&lt;=$FD$15,$FE$15,IF(G11&lt;=$FD$16,$FE$16,)))), "")</f>
        <v>C</v>
      </c>
      <c r="I11" s="36">
        <v>2</v>
      </c>
      <c r="J11" s="28" t="str">
        <f>IF(I11=$FG$13,$FH$13,IF(I11=$FG$15,$FH$15,IF(I11=$FG$17,$FH$17,IF(I11=$FG$19,$FH$19,IF(I11=$FG$21,$FH$21,IF(I11=$FG$23,$FH$23,IF(I11=$FG$25,$FH$25,IF(I11=$FG$27,$FH$27,IF(I11=$FG$29,$FH$29,IF(I11=$FG$31,$FH$31,""))))))))))</f>
        <v xml:space="preserve">Memiliki kemampuan dalam menentukan limit trigonometri, limit ketakhinggaan dan  turunan trigonometri </v>
      </c>
      <c r="K11" s="28">
        <f t="shared" ref="K11:K50" si="2">IF((COUNTA(AF11:AO11)&gt;0),AVERAGE(AF11:AO11),"")</f>
        <v>76.5</v>
      </c>
      <c r="L11" s="28" t="str">
        <f>IF(AND(ISNUMBER(K11),K11&gt;=1), IF(K11&lt;=$FD$27,$FE$27,IF(K11&lt;=$FD$28,$FE$28,IF(K11&lt;=$FD$29,$FE$29,IF(K11&lt;=$FD$30,$FE$30,)))), "")</f>
        <v>B</v>
      </c>
      <c r="M11" s="28">
        <f t="shared" ref="M11:M50" si="3">IF((COUNTA(AF11:AO11)&gt;0),AVERAGE(AF11:AO11),"")</f>
        <v>76.5</v>
      </c>
      <c r="N11" s="28" t="str">
        <f>IF(AND(ISNUMBER(M11),M11&gt;=1), IF(M11&lt;=$FD$27,$FE$27,IF(M11&lt;=$FD$28,$FE$28,IF(M11&lt;=$FD$29,$FE$29,IF(M11&lt;=$FD$30,$FE$30,)))), "")</f>
        <v>B</v>
      </c>
      <c r="O11" s="36">
        <v>2</v>
      </c>
      <c r="P11" s="28" t="str">
        <f>IF(O11=$FG$13,$FI$13,IF(O11=$FG$15,$FI$15,IF(O11=$FG$17,$FI$17,IF(O11=$FG$19,$FI$19,IF(O11=$FG$21,$FI$21,IF(O11=$FG$23,$FI$23,IF(O11=$FG$25,$FI$25,IF(O11=$FG$27,$FI$27,IF(O11=$FG$29,$FI$29,IF(O11=$FG$31,$FI$31,""))))))))))</f>
        <v>Terampil dalam menyelesaikan masalah yang berkaitan dengan  limit trigonometri, limit ketakhinggaan dan  turunan trigonometri</v>
      </c>
      <c r="Q11" s="39"/>
      <c r="R11" s="79" t="s">
        <v>9</v>
      </c>
      <c r="S11" s="18"/>
      <c r="T11" s="1">
        <v>74</v>
      </c>
      <c r="U11" s="1">
        <v>70</v>
      </c>
      <c r="V11" s="1">
        <v>76</v>
      </c>
      <c r="W11" s="1">
        <v>78</v>
      </c>
      <c r="X11" s="1"/>
      <c r="Y11" s="1"/>
      <c r="Z11" s="1"/>
      <c r="AA11" s="1"/>
      <c r="AB11" s="1"/>
      <c r="AC11" s="1"/>
      <c r="AD11" s="1"/>
      <c r="AE11" s="18"/>
      <c r="AF11" s="1">
        <v>76</v>
      </c>
      <c r="AG11" s="1">
        <v>73</v>
      </c>
      <c r="AH11" s="1">
        <v>79</v>
      </c>
      <c r="AI11" s="1">
        <v>78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69754</v>
      </c>
      <c r="C12" s="19" t="s">
        <v>116</v>
      </c>
      <c r="D12" s="18"/>
      <c r="E12" s="28">
        <f t="shared" si="0"/>
        <v>89</v>
      </c>
      <c r="F12" s="28" t="str">
        <f>IF(AND(ISNUMBER(E12),E12&gt;=1),IF(E12&lt;=$FD$13,$FE$13,IF(E12&lt;=$FD$14,$FE$14,IF(E12&lt;=$FD$15,$FE$15,IF(E12&lt;=$FD$16,$FE$16,)))), "")</f>
        <v>A</v>
      </c>
      <c r="G12" s="28">
        <f t="shared" si="1"/>
        <v>89</v>
      </c>
      <c r="H12" s="28" t="str">
        <f>IF(AND(ISNUMBER(G12),G12&gt;=1),IF(G12&lt;=$FD$13,$FE$13,IF(G12&lt;=$FD$14,$FE$14,IF(G12&lt;=$FD$15,$FE$15,IF(G12&lt;=$FD$16,$FE$16,)))), "")</f>
        <v>A</v>
      </c>
      <c r="I12" s="36">
        <v>1</v>
      </c>
      <c r="J12" s="28" t="str">
        <f>IF(I12=$FG$13,$FH$13,IF(I12=$FG$15,$FH$15,IF(I12=$FG$17,$FH$17,IF(I12=$FG$19,$FH$19,IF(I12=$FG$21,$FH$21,IF(I12=$FG$23,$FH$23,IF(I12=$FG$25,$FH$25,IF(I12=$FG$27,$FH$27,IF(I12=$FG$29,$FH$29,IF(I12=$FG$31,$FH$31,""))))))))))</f>
        <v>Memiliki kemampuan dalam menentukan limit trigonometri, limit ketakhinggaan, turunan trigonometri dan aplikasi turunan</v>
      </c>
      <c r="K12" s="28">
        <f t="shared" si="2"/>
        <v>87.25</v>
      </c>
      <c r="L12" s="28" t="str">
        <f>IF(AND(ISNUMBER(K12),K12&gt;=1), IF(K12&lt;=$FD$27,$FE$27,IF(K12&lt;=$FD$28,$FE$28,IF(K12&lt;=$FD$29,$FE$29,IF(K12&lt;=$FD$30,$FE$30,)))), "")</f>
        <v>A</v>
      </c>
      <c r="M12" s="28">
        <f t="shared" si="3"/>
        <v>87.25</v>
      </c>
      <c r="N12" s="28" t="str">
        <f>IF(AND(ISNUMBER(M12),M12&gt;=1), IF(M12&lt;=$FD$27,$FE$27,IF(M12&lt;=$FD$28,$FE$28,IF(M12&lt;=$FD$29,$FE$29,IF(M12&lt;=$FD$30,$FE$30,)))), "")</f>
        <v>A</v>
      </c>
      <c r="O12" s="36">
        <v>1</v>
      </c>
      <c r="P12" s="28" t="str">
        <f>IF(O12=$FG$13,$FI$13,IF(O12=$FG$15,$FI$15,IF(O12=$FG$17,$FI$17,IF(O12=$FG$19,$FI$19,IF(O12=$FG$21,$FI$21,IF(O12=$FG$23,$FI$23,IF(O12=$FG$25,$FI$25,IF(O12=$FG$27,$FI$27,IF(O12=$FG$29,$FI$29,IF(O12=$FG$31,$FI$31,""))))))))))</f>
        <v>Terampil dalam menyelesaikan masalah yang berkaitan dengan  limit trigonometri, limit ketakhinggaan, turunan trigonometri dan aplikasi turunan</v>
      </c>
      <c r="Q12" s="39"/>
      <c r="R12" s="79" t="s">
        <v>8</v>
      </c>
      <c r="S12" s="18"/>
      <c r="T12" s="1">
        <v>90</v>
      </c>
      <c r="U12" s="1">
        <v>87</v>
      </c>
      <c r="V12" s="1">
        <v>89</v>
      </c>
      <c r="W12" s="1">
        <v>90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90</v>
      </c>
      <c r="AH12" s="1">
        <v>89</v>
      </c>
      <c r="AI12" s="1">
        <v>90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69769</v>
      </c>
      <c r="C13" s="19" t="s">
        <v>117</v>
      </c>
      <c r="D13" s="18"/>
      <c r="E13" s="28">
        <f t="shared" si="0"/>
        <v>78</v>
      </c>
      <c r="F13" s="28" t="str">
        <f>IF(AND(ISNUMBER(E13),E13&gt;=1),IF(E13&lt;=$FD$13,$FE$13,IF(E13&lt;=$FD$14,$FE$14,IF(E13&lt;=$FD$15,$FE$15,IF(E13&lt;=$FD$16,$FE$16,)))), "")</f>
        <v>B</v>
      </c>
      <c r="G13" s="28">
        <f t="shared" si="1"/>
        <v>78</v>
      </c>
      <c r="H13" s="28" t="str">
        <f>IF(AND(ISNUMBER(G13),G13&gt;=1),IF(G13&lt;=$FD$13,$FE$13,IF(G13&lt;=$FD$14,$FE$14,IF(G13&lt;=$FD$15,$FE$15,IF(G13&lt;=$FD$16,$FE$16,)))), "")</f>
        <v>B</v>
      </c>
      <c r="I13" s="36">
        <v>2</v>
      </c>
      <c r="J13" s="28" t="str">
        <f>IF(I13=$FG$13,$FH$13,IF(I13=$FG$15,$FH$15,IF(I13=$FG$17,$FH$17,IF(I13=$FG$19,$FH$19,IF(I13=$FG$21,$FH$21,IF(I13=$FG$23,$FH$23,IF(I13=$FG$25,$FH$25,IF(I13=$FG$27,$FH$27,IF(I13=$FG$29,$FH$29,IF(I13=$FG$31,$FH$31,""))))))))))</f>
        <v xml:space="preserve">Memiliki kemampuan dalam menentukan limit trigonometri, limit ketakhinggaan dan  turunan trigonometri </v>
      </c>
      <c r="K13" s="28">
        <f t="shared" si="2"/>
        <v>78</v>
      </c>
      <c r="L13" s="28" t="str">
        <f>IF(AND(ISNUMBER(K13),K13&gt;=1), IF(K13&lt;=$FD$27,$FE$27,IF(K13&lt;=$FD$28,$FE$28,IF(K13&lt;=$FD$29,$FE$29,IF(K13&lt;=$FD$30,$FE$30,)))), "")</f>
        <v>B</v>
      </c>
      <c r="M13" s="28">
        <f t="shared" si="3"/>
        <v>78</v>
      </c>
      <c r="N13" s="28" t="str">
        <f>IF(AND(ISNUMBER(M13),M13&gt;=1), IF(M13&lt;=$FD$27,$FE$27,IF(M13&lt;=$FD$28,$FE$28,IF(M13&lt;=$FD$29,$FE$29,IF(M13&lt;=$FD$30,$FE$30,)))), "")</f>
        <v>B</v>
      </c>
      <c r="O13" s="36">
        <v>2</v>
      </c>
      <c r="P13" s="28" t="str">
        <f>IF(O13=$FG$13,$FI$13,IF(O13=$FG$15,$FI$15,IF(O13=$FG$17,$FI$17,IF(O13=$FG$19,$FI$19,IF(O13=$FG$21,$FI$21,IF(O13=$FG$23,$FI$23,IF(O13=$FG$25,$FI$25,IF(O13=$FG$27,$FI$27,IF(O13=$FG$29,$FI$29,IF(O13=$FG$31,$FI$31,""))))))))))</f>
        <v>Terampil dalam menyelesaikan masalah yang berkaitan dengan  limit trigonometri, limit ketakhinggaan dan  turunan trigonometri</v>
      </c>
      <c r="Q13" s="39"/>
      <c r="R13" s="79" t="s">
        <v>9</v>
      </c>
      <c r="S13" s="18"/>
      <c r="T13" s="1">
        <v>77</v>
      </c>
      <c r="U13" s="1">
        <v>75</v>
      </c>
      <c r="V13" s="1">
        <v>83</v>
      </c>
      <c r="W13" s="1">
        <v>78</v>
      </c>
      <c r="X13" s="1"/>
      <c r="Y13" s="1"/>
      <c r="Z13" s="1"/>
      <c r="AA13" s="1"/>
      <c r="AB13" s="1"/>
      <c r="AC13" s="1"/>
      <c r="AD13" s="1"/>
      <c r="AE13" s="18"/>
      <c r="AF13" s="1">
        <v>73</v>
      </c>
      <c r="AG13" s="1">
        <v>78</v>
      </c>
      <c r="AH13" s="1">
        <v>83</v>
      </c>
      <c r="AI13" s="1">
        <v>78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78" t="s">
        <v>152</v>
      </c>
      <c r="FI13" s="78" t="s">
        <v>154</v>
      </c>
      <c r="FJ13" s="41">
        <v>30681</v>
      </c>
      <c r="FK13" s="41">
        <v>30691</v>
      </c>
    </row>
    <row r="14" spans="1:167" x14ac:dyDescent="0.25">
      <c r="A14" s="19">
        <v>4</v>
      </c>
      <c r="B14" s="19">
        <v>69784</v>
      </c>
      <c r="C14" s="19" t="s">
        <v>118</v>
      </c>
      <c r="D14" s="18"/>
      <c r="E14" s="28">
        <f t="shared" si="0"/>
        <v>88</v>
      </c>
      <c r="F14" s="28" t="str">
        <f>IF(AND(ISNUMBER(E14),E14&gt;=1),IF(E14&lt;=$FD$13,$FE$13,IF(E14&lt;=$FD$14,$FE$14,IF(E14&lt;=$FD$15,$FE$15,IF(E14&lt;=$FD$16,$FE$16,)))), "")</f>
        <v>A</v>
      </c>
      <c r="G14" s="28">
        <f t="shared" si="1"/>
        <v>88</v>
      </c>
      <c r="H14" s="28" t="str">
        <f>IF(AND(ISNUMBER(G14),G14&gt;=1),IF(G14&lt;=$FD$13,$FE$13,IF(G14&lt;=$FD$14,$FE$14,IF(G14&lt;=$FD$15,$FE$15,IF(G14&lt;=$FD$16,$FE$16,)))), "")</f>
        <v>A</v>
      </c>
      <c r="I14" s="36">
        <v>1</v>
      </c>
      <c r="J14" s="28" t="str">
        <f>IF(I14=$FG$13,$FH$13,IF(I14=$FG$15,$FH$15,IF(I14=$FG$17,$FH$17,IF(I14=$FG$19,$FH$19,IF(I14=$FG$21,$FH$21,IF(I14=$FG$23,$FH$23,IF(I14=$FG$25,$FH$25,IF(I14=$FG$27,$FH$27,IF(I14=$FG$29,$FH$29,IF(I14=$FG$31,$FH$31,""))))))))))</f>
        <v>Memiliki kemampuan dalam menentukan limit trigonometri, limit ketakhinggaan, turunan trigonometri dan aplikasi turunan</v>
      </c>
      <c r="K14" s="28">
        <f t="shared" si="2"/>
        <v>89.5</v>
      </c>
      <c r="L14" s="28" t="str">
        <f>IF(AND(ISNUMBER(K14),K14&gt;=1), IF(K14&lt;=$FD$27,$FE$27,IF(K14&lt;=$FD$28,$FE$28,IF(K14&lt;=$FD$29,$FE$29,IF(K14&lt;=$FD$30,$FE$30,)))), "")</f>
        <v>A</v>
      </c>
      <c r="M14" s="28">
        <f t="shared" si="3"/>
        <v>89.5</v>
      </c>
      <c r="N14" s="28" t="str">
        <f>IF(AND(ISNUMBER(M14),M14&gt;=1), IF(M14&lt;=$FD$27,$FE$27,IF(M14&lt;=$FD$28,$FE$28,IF(M14&lt;=$FD$29,$FE$29,IF(M14&lt;=$FD$30,$FE$30,)))), "")</f>
        <v>A</v>
      </c>
      <c r="O14" s="36">
        <v>1</v>
      </c>
      <c r="P14" s="28" t="str">
        <f>IF(O14=$FG$13,$FI$13,IF(O14=$FG$15,$FI$15,IF(O14=$FG$17,$FI$17,IF(O14=$FG$19,$FI$19,IF(O14=$FG$21,$FI$21,IF(O14=$FG$23,$FI$23,IF(O14=$FG$25,$FI$25,IF(O14=$FG$27,$FI$27,IF(O14=$FG$29,$FI$29,IF(O14=$FG$31,$FI$31,""))))))))))</f>
        <v>Terampil dalam menyelesaikan masalah yang berkaitan dengan  limit trigonometri, limit ketakhinggaan, turunan trigonometri dan aplikasi turunan</v>
      </c>
      <c r="Q14" s="39"/>
      <c r="R14" s="79" t="s">
        <v>9</v>
      </c>
      <c r="S14" s="18"/>
      <c r="T14" s="1">
        <v>88</v>
      </c>
      <c r="U14" s="1">
        <v>95</v>
      </c>
      <c r="V14" s="1">
        <v>89</v>
      </c>
      <c r="W14" s="1">
        <v>81</v>
      </c>
      <c r="X14" s="1"/>
      <c r="Y14" s="1"/>
      <c r="Z14" s="1"/>
      <c r="AA14" s="1"/>
      <c r="AB14" s="1"/>
      <c r="AC14" s="1"/>
      <c r="AD14" s="1"/>
      <c r="AE14" s="18"/>
      <c r="AF14" s="1">
        <v>88</v>
      </c>
      <c r="AG14" s="1">
        <v>98</v>
      </c>
      <c r="AH14" s="1">
        <v>91</v>
      </c>
      <c r="AI14" s="1">
        <v>81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69799</v>
      </c>
      <c r="C15" s="19" t="s">
        <v>119</v>
      </c>
      <c r="D15" s="18"/>
      <c r="E15" s="28">
        <f t="shared" si="0"/>
        <v>84</v>
      </c>
      <c r="F15" s="28" t="str">
        <f>IF(AND(ISNUMBER(E15),E15&gt;=1),IF(E15&lt;=$FD$13,$FE$13,IF(E15&lt;=$FD$14,$FE$14,IF(E15&lt;=$FD$15,$FE$15,IF(E15&lt;=$FD$16,$FE$16,)))), "")</f>
        <v>B</v>
      </c>
      <c r="G15" s="28">
        <f t="shared" si="1"/>
        <v>84</v>
      </c>
      <c r="H15" s="28" t="str">
        <f>IF(AND(ISNUMBER(G15),G15&gt;=1),IF(G15&lt;=$FD$13,$FE$13,IF(G15&lt;=$FD$14,$FE$14,IF(G15&lt;=$FD$15,$FE$15,IF(G15&lt;=$FD$16,$FE$16,)))), "")</f>
        <v>B</v>
      </c>
      <c r="I15" s="36">
        <v>2</v>
      </c>
      <c r="J15" s="28" t="str">
        <f>IF(I15=$FG$13,$FH$13,IF(I15=$FG$15,$FH$15,IF(I15=$FG$17,$FH$17,IF(I15=$FG$19,$FH$19,IF(I15=$FG$21,$FH$21,IF(I15=$FG$23,$FH$23,IF(I15=$FG$25,$FH$25,IF(I15=$FG$27,$FH$27,IF(I15=$FG$29,$FH$29,IF(I15=$FG$31,$FH$31,""))))))))))</f>
        <v xml:space="preserve">Memiliki kemampuan dalam menentukan limit trigonometri, limit ketakhinggaan dan  turunan trigonometri </v>
      </c>
      <c r="K15" s="28">
        <f t="shared" si="2"/>
        <v>84.75</v>
      </c>
      <c r="L15" s="28" t="str">
        <f>IF(AND(ISNUMBER(K15),K15&gt;=1), IF(K15&lt;=$FD$27,$FE$27,IF(K15&lt;=$FD$28,$FE$28,IF(K15&lt;=$FD$29,$FE$29,IF(K15&lt;=$FD$30,$FE$30,)))), "")</f>
        <v>A</v>
      </c>
      <c r="M15" s="28">
        <f t="shared" si="3"/>
        <v>84.75</v>
      </c>
      <c r="N15" s="28" t="str">
        <f>IF(AND(ISNUMBER(M15),M15&gt;=1), IF(M15&lt;=$FD$27,$FE$27,IF(M15&lt;=$FD$28,$FE$28,IF(M15&lt;=$FD$29,$FE$29,IF(M15&lt;=$FD$30,$FE$30,)))), "")</f>
        <v>A</v>
      </c>
      <c r="O15" s="36">
        <v>1</v>
      </c>
      <c r="P15" s="28" t="str">
        <f>IF(O15=$FG$13,$FI$13,IF(O15=$FG$15,$FI$15,IF(O15=$FG$17,$FI$17,IF(O15=$FG$19,$FI$19,IF(O15=$FG$21,$FI$21,IF(O15=$FG$23,$FI$23,IF(O15=$FG$25,$FI$25,IF(O15=$FG$27,$FI$27,IF(O15=$FG$29,$FI$29,IF(O15=$FG$31,$FI$31,""))))))))))</f>
        <v>Terampil dalam menyelesaikan masalah yang berkaitan dengan  limit trigonometri, limit ketakhinggaan, turunan trigonometri dan aplikasi turunan</v>
      </c>
      <c r="Q15" s="39"/>
      <c r="R15" s="79" t="s">
        <v>9</v>
      </c>
      <c r="S15" s="18"/>
      <c r="T15" s="1">
        <v>83</v>
      </c>
      <c r="U15" s="1">
        <v>86</v>
      </c>
      <c r="V15" s="1">
        <v>86</v>
      </c>
      <c r="W15" s="1">
        <v>82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90</v>
      </c>
      <c r="AH15" s="1">
        <v>87</v>
      </c>
      <c r="AI15" s="1">
        <v>82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78" t="s">
        <v>153</v>
      </c>
      <c r="FI15" s="78" t="s">
        <v>155</v>
      </c>
      <c r="FJ15" s="41">
        <v>30682</v>
      </c>
      <c r="FK15" s="41">
        <v>30692</v>
      </c>
    </row>
    <row r="16" spans="1:167" x14ac:dyDescent="0.25">
      <c r="A16" s="19">
        <v>6</v>
      </c>
      <c r="B16" s="19">
        <v>69814</v>
      </c>
      <c r="C16" s="19" t="s">
        <v>120</v>
      </c>
      <c r="D16" s="18"/>
      <c r="E16" s="28">
        <f t="shared" si="0"/>
        <v>96</v>
      </c>
      <c r="F16" s="28" t="str">
        <f>IF(AND(ISNUMBER(E16),E16&gt;=1),IF(E16&lt;=$FD$13,$FE$13,IF(E16&lt;=$FD$14,$FE$14,IF(E16&lt;=$FD$15,$FE$15,IF(E16&lt;=$FD$16,$FE$16,)))), "")</f>
        <v>A</v>
      </c>
      <c r="G16" s="28">
        <f t="shared" si="1"/>
        <v>96</v>
      </c>
      <c r="H16" s="28" t="str">
        <f>IF(AND(ISNUMBER(G16),G16&gt;=1),IF(G16&lt;=$FD$13,$FE$13,IF(G16&lt;=$FD$14,$FE$14,IF(G16&lt;=$FD$15,$FE$15,IF(G16&lt;=$FD$16,$FE$16,)))), "")</f>
        <v>A</v>
      </c>
      <c r="I16" s="36">
        <v>1</v>
      </c>
      <c r="J16" s="28" t="str">
        <f>IF(I16=$FG$13,$FH$13,IF(I16=$FG$15,$FH$15,IF(I16=$FG$17,$FH$17,IF(I16=$FG$19,$FH$19,IF(I16=$FG$21,$FH$21,IF(I16=$FG$23,$FH$23,IF(I16=$FG$25,$FH$25,IF(I16=$FG$27,$FH$27,IF(I16=$FG$29,$FH$29,IF(I16=$FG$31,$FH$31,""))))))))))</f>
        <v>Memiliki kemampuan dalam menentukan limit trigonometri, limit ketakhinggaan, turunan trigonometri dan aplikasi turunan</v>
      </c>
      <c r="K16" s="28">
        <f t="shared" si="2"/>
        <v>96</v>
      </c>
      <c r="L16" s="28" t="str">
        <f>IF(AND(ISNUMBER(K16),K16&gt;=1), IF(K16&lt;=$FD$27,$FE$27,IF(K16&lt;=$FD$28,$FE$28,IF(K16&lt;=$FD$29,$FE$29,IF(K16&lt;=$FD$30,$FE$30,)))), "")</f>
        <v>A</v>
      </c>
      <c r="M16" s="28">
        <f t="shared" si="3"/>
        <v>96</v>
      </c>
      <c r="N16" s="28" t="str">
        <f>IF(AND(ISNUMBER(M16),M16&gt;=1), IF(M16&lt;=$FD$27,$FE$27,IF(M16&lt;=$FD$28,$FE$28,IF(M16&lt;=$FD$29,$FE$29,IF(M16&lt;=$FD$30,$FE$30,)))), "")</f>
        <v>A</v>
      </c>
      <c r="O16" s="36">
        <v>1</v>
      </c>
      <c r="P16" s="28" t="str">
        <f>IF(O16=$FG$13,$FI$13,IF(O16=$FG$15,$FI$15,IF(O16=$FG$17,$FI$17,IF(O16=$FG$19,$FI$19,IF(O16=$FG$21,$FI$21,IF(O16=$FG$23,$FI$23,IF(O16=$FG$25,$FI$25,IF(O16=$FG$27,$FI$27,IF(O16=$FG$29,$FI$29,IF(O16=$FG$31,$FI$31,""))))))))))</f>
        <v>Terampil dalam menyelesaikan masalah yang berkaitan dengan  limit trigonometri, limit ketakhinggaan, turunan trigonometri dan aplikasi turunan</v>
      </c>
      <c r="Q16" s="39"/>
      <c r="R16" s="79" t="s">
        <v>8</v>
      </c>
      <c r="S16" s="18"/>
      <c r="T16" s="1">
        <v>100</v>
      </c>
      <c r="U16" s="1">
        <v>91</v>
      </c>
      <c r="V16" s="1">
        <v>100</v>
      </c>
      <c r="W16" s="1">
        <v>92</v>
      </c>
      <c r="X16" s="1"/>
      <c r="Y16" s="1"/>
      <c r="Z16" s="1"/>
      <c r="AA16" s="1"/>
      <c r="AB16" s="1"/>
      <c r="AC16" s="1"/>
      <c r="AD16" s="1"/>
      <c r="AE16" s="18"/>
      <c r="AF16" s="1">
        <v>100</v>
      </c>
      <c r="AG16" s="1">
        <v>94</v>
      </c>
      <c r="AH16" s="1">
        <v>100</v>
      </c>
      <c r="AI16" s="1">
        <v>90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69829</v>
      </c>
      <c r="C17" s="19" t="s">
        <v>121</v>
      </c>
      <c r="D17" s="18"/>
      <c r="E17" s="28">
        <f t="shared" si="0"/>
        <v>94</v>
      </c>
      <c r="F17" s="28" t="str">
        <f>IF(AND(ISNUMBER(E17),E17&gt;=1),IF(E17&lt;=$FD$13,$FE$13,IF(E17&lt;=$FD$14,$FE$14,IF(E17&lt;=$FD$15,$FE$15,IF(E17&lt;=$FD$16,$FE$16,)))), "")</f>
        <v>A</v>
      </c>
      <c r="G17" s="28">
        <f t="shared" si="1"/>
        <v>94</v>
      </c>
      <c r="H17" s="28" t="str">
        <f>IF(AND(ISNUMBER(G17),G17&gt;=1),IF(G17&lt;=$FD$13,$FE$13,IF(G17&lt;=$FD$14,$FE$14,IF(G17&lt;=$FD$15,$FE$15,IF(G17&lt;=$FD$16,$FE$16,)))), "")</f>
        <v>A</v>
      </c>
      <c r="I17" s="36">
        <v>1</v>
      </c>
      <c r="J17" s="28" t="str">
        <f>IF(I17=$FG$13,$FH$13,IF(I17=$FG$15,$FH$15,IF(I17=$FG$17,$FH$17,IF(I17=$FG$19,$FH$19,IF(I17=$FG$21,$FH$21,IF(I17=$FG$23,$FH$23,IF(I17=$FG$25,$FH$25,IF(I17=$FG$27,$FH$27,IF(I17=$FG$29,$FH$29,IF(I17=$FG$31,$FH$31,""))))))))))</f>
        <v>Memiliki kemampuan dalam menentukan limit trigonometri, limit ketakhinggaan, turunan trigonometri dan aplikasi turunan</v>
      </c>
      <c r="K17" s="28">
        <f t="shared" si="2"/>
        <v>94.25</v>
      </c>
      <c r="L17" s="28" t="str">
        <f>IF(AND(ISNUMBER(K17),K17&gt;=1), IF(K17&lt;=$FD$27,$FE$27,IF(K17&lt;=$FD$28,$FE$28,IF(K17&lt;=$FD$29,$FE$29,IF(K17&lt;=$FD$30,$FE$30,)))), "")</f>
        <v>A</v>
      </c>
      <c r="M17" s="28">
        <f t="shared" si="3"/>
        <v>94.25</v>
      </c>
      <c r="N17" s="28" t="str">
        <f>IF(AND(ISNUMBER(M17),M17&gt;=1), IF(M17&lt;=$FD$27,$FE$27,IF(M17&lt;=$FD$28,$FE$28,IF(M17&lt;=$FD$29,$FE$29,IF(M17&lt;=$FD$30,$FE$30,)))), "")</f>
        <v>A</v>
      </c>
      <c r="O17" s="36">
        <v>1</v>
      </c>
      <c r="P17" s="28" t="str">
        <f>IF(O17=$FG$13,$FI$13,IF(O17=$FG$15,$FI$15,IF(O17=$FG$17,$FI$17,IF(O17=$FG$19,$FI$19,IF(O17=$FG$21,$FI$21,IF(O17=$FG$23,$FI$23,IF(O17=$FG$25,$FI$25,IF(O17=$FG$27,$FI$27,IF(O17=$FG$29,$FI$29,IF(O17=$FG$31,$FI$31,""))))))))))</f>
        <v>Terampil dalam menyelesaikan masalah yang berkaitan dengan  limit trigonometri, limit ketakhinggaan, turunan trigonometri dan aplikasi turunan</v>
      </c>
      <c r="Q17" s="39"/>
      <c r="R17" s="79" t="s">
        <v>8</v>
      </c>
      <c r="S17" s="18"/>
      <c r="T17" s="1">
        <v>98</v>
      </c>
      <c r="U17" s="1">
        <v>93</v>
      </c>
      <c r="V17" s="1">
        <v>93</v>
      </c>
      <c r="W17" s="1">
        <v>93</v>
      </c>
      <c r="X17" s="1"/>
      <c r="Y17" s="1"/>
      <c r="Z17" s="1"/>
      <c r="AA17" s="1"/>
      <c r="AB17" s="1"/>
      <c r="AC17" s="1"/>
      <c r="AD17" s="1"/>
      <c r="AE17" s="18"/>
      <c r="AF17" s="1">
        <v>95</v>
      </c>
      <c r="AG17" s="1">
        <v>93</v>
      </c>
      <c r="AH17" s="1">
        <v>96</v>
      </c>
      <c r="AI17" s="1">
        <v>93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78" t="s">
        <v>153</v>
      </c>
      <c r="FI17" s="78" t="s">
        <v>155</v>
      </c>
      <c r="FJ17" s="41">
        <v>30683</v>
      </c>
      <c r="FK17" s="41">
        <v>30693</v>
      </c>
    </row>
    <row r="18" spans="1:167" x14ac:dyDescent="0.25">
      <c r="A18" s="19">
        <v>8</v>
      </c>
      <c r="B18" s="19">
        <v>69844</v>
      </c>
      <c r="C18" s="19" t="s">
        <v>122</v>
      </c>
      <c r="D18" s="18"/>
      <c r="E18" s="28">
        <f t="shared" si="0"/>
        <v>90</v>
      </c>
      <c r="F18" s="28" t="str">
        <f>IF(AND(ISNUMBER(E18),E18&gt;=1),IF(E18&lt;=$FD$13,$FE$13,IF(E18&lt;=$FD$14,$FE$14,IF(E18&lt;=$FD$15,$FE$15,IF(E18&lt;=$FD$16,$FE$16,)))), "")</f>
        <v>A</v>
      </c>
      <c r="G18" s="28">
        <f t="shared" si="1"/>
        <v>90</v>
      </c>
      <c r="H18" s="28" t="str">
        <f>IF(AND(ISNUMBER(G18),G18&gt;=1),IF(G18&lt;=$FD$13,$FE$13,IF(G18&lt;=$FD$14,$FE$14,IF(G18&lt;=$FD$15,$FE$15,IF(G18&lt;=$FD$16,$FE$16,)))), "")</f>
        <v>A</v>
      </c>
      <c r="I18" s="36">
        <v>1</v>
      </c>
      <c r="J18" s="28" t="str">
        <f>IF(I18=$FG$13,$FH$13,IF(I18=$FG$15,$FH$15,IF(I18=$FG$17,$FH$17,IF(I18=$FG$19,$FH$19,IF(I18=$FG$21,$FH$21,IF(I18=$FG$23,$FH$23,IF(I18=$FG$25,$FH$25,IF(I18=$FG$27,$FH$27,IF(I18=$FG$29,$FH$29,IF(I18=$FG$31,$FH$31,""))))))))))</f>
        <v>Memiliki kemampuan dalam menentukan limit trigonometri, limit ketakhinggaan, turunan trigonometri dan aplikasi turunan</v>
      </c>
      <c r="K18" s="28">
        <f t="shared" si="2"/>
        <v>89</v>
      </c>
      <c r="L18" s="28" t="str">
        <f>IF(AND(ISNUMBER(K18),K18&gt;=1), IF(K18&lt;=$FD$27,$FE$27,IF(K18&lt;=$FD$28,$FE$28,IF(K18&lt;=$FD$29,$FE$29,IF(K18&lt;=$FD$30,$FE$30,)))), "")</f>
        <v>A</v>
      </c>
      <c r="M18" s="28">
        <f t="shared" si="3"/>
        <v>89</v>
      </c>
      <c r="N18" s="28" t="str">
        <f>IF(AND(ISNUMBER(M18),M18&gt;=1), IF(M18&lt;=$FD$27,$FE$27,IF(M18&lt;=$FD$28,$FE$28,IF(M18&lt;=$FD$29,$FE$29,IF(M18&lt;=$FD$30,$FE$30,)))), "")</f>
        <v>A</v>
      </c>
      <c r="O18" s="36">
        <v>1</v>
      </c>
      <c r="P18" s="28" t="str">
        <f>IF(O18=$FG$13,$FI$13,IF(O18=$FG$15,$FI$15,IF(O18=$FG$17,$FI$17,IF(O18=$FG$19,$FI$19,IF(O18=$FG$21,$FI$21,IF(O18=$FG$23,$FI$23,IF(O18=$FG$25,$FI$25,IF(O18=$FG$27,$FI$27,IF(O18=$FG$29,$FI$29,IF(O18=$FG$31,$FI$31,""))))))))))</f>
        <v>Terampil dalam menyelesaikan masalah yang berkaitan dengan  limit trigonometri, limit ketakhinggaan, turunan trigonometri dan aplikasi turunan</v>
      </c>
      <c r="Q18" s="39"/>
      <c r="R18" s="79" t="s">
        <v>9</v>
      </c>
      <c r="S18" s="18"/>
      <c r="T18" s="1">
        <v>90</v>
      </c>
      <c r="U18" s="1">
        <v>90</v>
      </c>
      <c r="V18" s="1">
        <v>91</v>
      </c>
      <c r="W18" s="1">
        <v>90</v>
      </c>
      <c r="X18" s="1"/>
      <c r="Y18" s="1"/>
      <c r="Z18" s="1"/>
      <c r="AA18" s="1"/>
      <c r="AB18" s="1"/>
      <c r="AC18" s="1"/>
      <c r="AD18" s="1"/>
      <c r="AE18" s="18"/>
      <c r="AF18" s="1">
        <v>90</v>
      </c>
      <c r="AG18" s="1">
        <v>86</v>
      </c>
      <c r="AH18" s="1">
        <v>90</v>
      </c>
      <c r="AI18" s="1">
        <v>90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69859</v>
      </c>
      <c r="C19" s="19" t="s">
        <v>123</v>
      </c>
      <c r="D19" s="18"/>
      <c r="E19" s="28">
        <f t="shared" si="0"/>
        <v>83</v>
      </c>
      <c r="F19" s="28" t="str">
        <f>IF(AND(ISNUMBER(E19),E19&gt;=1),IF(E19&lt;=$FD$13,$FE$13,IF(E19&lt;=$FD$14,$FE$14,IF(E19&lt;=$FD$15,$FE$15,IF(E19&lt;=$FD$16,$FE$16,)))), "")</f>
        <v>B</v>
      </c>
      <c r="G19" s="28">
        <f t="shared" si="1"/>
        <v>83</v>
      </c>
      <c r="H19" s="28" t="str">
        <f>IF(AND(ISNUMBER(G19),G19&gt;=1),IF(G19&lt;=$FD$13,$FE$13,IF(G19&lt;=$FD$14,$FE$14,IF(G19&lt;=$FD$15,$FE$15,IF(G19&lt;=$FD$16,$FE$16,)))), "")</f>
        <v>B</v>
      </c>
      <c r="I19" s="36">
        <v>2</v>
      </c>
      <c r="J19" s="28" t="str">
        <f>IF(I19=$FG$13,$FH$13,IF(I19=$FG$15,$FH$15,IF(I19=$FG$17,$FH$17,IF(I19=$FG$19,$FH$19,IF(I19=$FG$21,$FH$21,IF(I19=$FG$23,$FH$23,IF(I19=$FG$25,$FH$25,IF(I19=$FG$27,$FH$27,IF(I19=$FG$29,$FH$29,IF(I19=$FG$31,$FH$31,""))))))))))</f>
        <v xml:space="preserve">Memiliki kemampuan dalam menentukan limit trigonometri, limit ketakhinggaan dan  turunan trigonometri </v>
      </c>
      <c r="K19" s="28">
        <f t="shared" si="2"/>
        <v>84</v>
      </c>
      <c r="L19" s="28" t="str">
        <f>IF(AND(ISNUMBER(K19),K19&gt;=1), IF(K19&lt;=$FD$27,$FE$27,IF(K19&lt;=$FD$28,$FE$28,IF(K19&lt;=$FD$29,$FE$29,IF(K19&lt;=$FD$30,$FE$30,)))), "")</f>
        <v>B</v>
      </c>
      <c r="M19" s="28">
        <f t="shared" si="3"/>
        <v>84</v>
      </c>
      <c r="N19" s="28" t="str">
        <f>IF(AND(ISNUMBER(M19),M19&gt;=1), IF(M19&lt;=$FD$27,$FE$27,IF(M19&lt;=$FD$28,$FE$28,IF(M19&lt;=$FD$29,$FE$29,IF(M19&lt;=$FD$30,$FE$30,)))), "")</f>
        <v>B</v>
      </c>
      <c r="O19" s="36">
        <v>2</v>
      </c>
      <c r="P19" s="28" t="str">
        <f>IF(O19=$FG$13,$FI$13,IF(O19=$FG$15,$FI$15,IF(O19=$FG$17,$FI$17,IF(O19=$FG$19,$FI$19,IF(O19=$FG$21,$FI$21,IF(O19=$FG$23,$FI$23,IF(O19=$FG$25,$FI$25,IF(O19=$FG$27,$FI$27,IF(O19=$FG$29,$FI$29,IF(O19=$FG$31,$FI$31,""))))))))))</f>
        <v>Terampil dalam menyelesaikan masalah yang berkaitan dengan  limit trigonometri, limit ketakhinggaan dan  turunan trigonometri</v>
      </c>
      <c r="Q19" s="39"/>
      <c r="R19" s="79" t="s">
        <v>9</v>
      </c>
      <c r="S19" s="18"/>
      <c r="T19" s="1">
        <v>80</v>
      </c>
      <c r="U19" s="1">
        <v>82</v>
      </c>
      <c r="V19" s="1">
        <v>87</v>
      </c>
      <c r="W19" s="1">
        <v>84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85</v>
      </c>
      <c r="AH19" s="1">
        <v>87</v>
      </c>
      <c r="AI19" s="1">
        <v>84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30684</v>
      </c>
      <c r="FK19" s="41">
        <v>30694</v>
      </c>
    </row>
    <row r="20" spans="1:167" x14ac:dyDescent="0.25">
      <c r="A20" s="19">
        <v>10</v>
      </c>
      <c r="B20" s="19">
        <v>69874</v>
      </c>
      <c r="C20" s="19" t="s">
        <v>124</v>
      </c>
      <c r="D20" s="18"/>
      <c r="E20" s="28">
        <f t="shared" si="0"/>
        <v>92</v>
      </c>
      <c r="F20" s="28" t="str">
        <f>IF(AND(ISNUMBER(E20),E20&gt;=1),IF(E20&lt;=$FD$13,$FE$13,IF(E20&lt;=$FD$14,$FE$14,IF(E20&lt;=$FD$15,$FE$15,IF(E20&lt;=$FD$16,$FE$16,)))), "")</f>
        <v>A</v>
      </c>
      <c r="G20" s="28">
        <f t="shared" si="1"/>
        <v>92</v>
      </c>
      <c r="H20" s="28" t="str">
        <f>IF(AND(ISNUMBER(G20),G20&gt;=1),IF(G20&lt;=$FD$13,$FE$13,IF(G20&lt;=$FD$14,$FE$14,IF(G20&lt;=$FD$15,$FE$15,IF(G20&lt;=$FD$16,$FE$16,)))), "")</f>
        <v>A</v>
      </c>
      <c r="I20" s="36">
        <v>1</v>
      </c>
      <c r="J20" s="28" t="str">
        <f>IF(I20=$FG$13,$FH$13,IF(I20=$FG$15,$FH$15,IF(I20=$FG$17,$FH$17,IF(I20=$FG$19,$FH$19,IF(I20=$FG$21,$FH$21,IF(I20=$FG$23,$FH$23,IF(I20=$FG$25,$FH$25,IF(I20=$FG$27,$FH$27,IF(I20=$FG$29,$FH$29,IF(I20=$FG$31,$FH$31,""))))))))))</f>
        <v>Memiliki kemampuan dalam menentukan limit trigonometri, limit ketakhinggaan, turunan trigonometri dan aplikasi turunan</v>
      </c>
      <c r="K20" s="28">
        <f t="shared" si="2"/>
        <v>92</v>
      </c>
      <c r="L20" s="28" t="str">
        <f>IF(AND(ISNUMBER(K20),K20&gt;=1), IF(K20&lt;=$FD$27,$FE$27,IF(K20&lt;=$FD$28,$FE$28,IF(K20&lt;=$FD$29,$FE$29,IF(K20&lt;=$FD$30,$FE$30,)))), "")</f>
        <v>A</v>
      </c>
      <c r="M20" s="28">
        <f t="shared" si="3"/>
        <v>92</v>
      </c>
      <c r="N20" s="28" t="str">
        <f>IF(AND(ISNUMBER(M20),M20&gt;=1), IF(M20&lt;=$FD$27,$FE$27,IF(M20&lt;=$FD$28,$FE$28,IF(M20&lt;=$FD$29,$FE$29,IF(M20&lt;=$FD$30,$FE$30,)))), "")</f>
        <v>A</v>
      </c>
      <c r="O20" s="36">
        <v>1</v>
      </c>
      <c r="P20" s="28" t="str">
        <f>IF(O20=$FG$13,$FI$13,IF(O20=$FG$15,$FI$15,IF(O20=$FG$17,$FI$17,IF(O20=$FG$19,$FI$19,IF(O20=$FG$21,$FI$21,IF(O20=$FG$23,$FI$23,IF(O20=$FG$25,$FI$25,IF(O20=$FG$27,$FI$27,IF(O20=$FG$29,$FI$29,IF(O20=$FG$31,$FI$31,""))))))))))</f>
        <v>Terampil dalam menyelesaikan masalah yang berkaitan dengan  limit trigonometri, limit ketakhinggaan, turunan trigonometri dan aplikasi turunan</v>
      </c>
      <c r="Q20" s="39"/>
      <c r="R20" s="79" t="s">
        <v>8</v>
      </c>
      <c r="S20" s="18"/>
      <c r="T20" s="1">
        <v>91</v>
      </c>
      <c r="U20" s="1">
        <v>96</v>
      </c>
      <c r="V20" s="1">
        <v>96</v>
      </c>
      <c r="W20" s="1">
        <v>86</v>
      </c>
      <c r="X20" s="1"/>
      <c r="Y20" s="1"/>
      <c r="Z20" s="1"/>
      <c r="AA20" s="1"/>
      <c r="AB20" s="1"/>
      <c r="AC20" s="1"/>
      <c r="AD20" s="1"/>
      <c r="AE20" s="18"/>
      <c r="AF20" s="1">
        <v>85</v>
      </c>
      <c r="AG20" s="1">
        <v>100</v>
      </c>
      <c r="AH20" s="1">
        <v>97</v>
      </c>
      <c r="AI20" s="1">
        <v>86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69889</v>
      </c>
      <c r="C21" s="19" t="s">
        <v>125</v>
      </c>
      <c r="D21" s="18"/>
      <c r="E21" s="28">
        <f t="shared" si="0"/>
        <v>96</v>
      </c>
      <c r="F21" s="28" t="str">
        <f>IF(AND(ISNUMBER(E21),E21&gt;=1),IF(E21&lt;=$FD$13,$FE$13,IF(E21&lt;=$FD$14,$FE$14,IF(E21&lt;=$FD$15,$FE$15,IF(E21&lt;=$FD$16,$FE$16,)))), "")</f>
        <v>A</v>
      </c>
      <c r="G21" s="28">
        <f t="shared" si="1"/>
        <v>96</v>
      </c>
      <c r="H21" s="28" t="str">
        <f>IF(AND(ISNUMBER(G21),G21&gt;=1),IF(G21&lt;=$FD$13,$FE$13,IF(G21&lt;=$FD$14,$FE$14,IF(G21&lt;=$FD$15,$FE$15,IF(G21&lt;=$FD$16,$FE$16,)))), "")</f>
        <v>A</v>
      </c>
      <c r="I21" s="36">
        <v>1</v>
      </c>
      <c r="J21" s="28" t="str">
        <f>IF(I21=$FG$13,$FH$13,IF(I21=$FG$15,$FH$15,IF(I21=$FG$17,$FH$17,IF(I21=$FG$19,$FH$19,IF(I21=$FG$21,$FH$21,IF(I21=$FG$23,$FH$23,IF(I21=$FG$25,$FH$25,IF(I21=$FG$27,$FH$27,IF(I21=$FG$29,$FH$29,IF(I21=$FG$31,$FH$31,""))))))))))</f>
        <v>Memiliki kemampuan dalam menentukan limit trigonometri, limit ketakhinggaan, turunan trigonometri dan aplikasi turunan</v>
      </c>
      <c r="K21" s="28">
        <f t="shared" si="2"/>
        <v>97</v>
      </c>
      <c r="L21" s="28" t="str">
        <f>IF(AND(ISNUMBER(K21),K21&gt;=1), IF(K21&lt;=$FD$27,$FE$27,IF(K21&lt;=$FD$28,$FE$28,IF(K21&lt;=$FD$29,$FE$29,IF(K21&lt;=$FD$30,$FE$30,)))), "")</f>
        <v>A</v>
      </c>
      <c r="M21" s="28">
        <f t="shared" si="3"/>
        <v>97</v>
      </c>
      <c r="N21" s="28" t="str">
        <f>IF(AND(ISNUMBER(M21),M21&gt;=1), IF(M21&lt;=$FD$27,$FE$27,IF(M21&lt;=$FD$28,$FE$28,IF(M21&lt;=$FD$29,$FE$29,IF(M21&lt;=$FD$30,$FE$30,)))), "")</f>
        <v>A</v>
      </c>
      <c r="O21" s="36">
        <v>1</v>
      </c>
      <c r="P21" s="28" t="str">
        <f>IF(O21=$FG$13,$FI$13,IF(O21=$FG$15,$FI$15,IF(O21=$FG$17,$FI$17,IF(O21=$FG$19,$FI$19,IF(O21=$FG$21,$FI$21,IF(O21=$FG$23,$FI$23,IF(O21=$FG$25,$FI$25,IF(O21=$FG$27,$FI$27,IF(O21=$FG$29,$FI$29,IF(O21=$FG$31,$FI$31,""))))))))))</f>
        <v>Terampil dalam menyelesaikan masalah yang berkaitan dengan  limit trigonometri, limit ketakhinggaan, turunan trigonometri dan aplikasi turunan</v>
      </c>
      <c r="Q21" s="39"/>
      <c r="R21" s="79" t="s">
        <v>8</v>
      </c>
      <c r="S21" s="18"/>
      <c r="T21" s="1">
        <v>97</v>
      </c>
      <c r="U21" s="1">
        <v>97</v>
      </c>
      <c r="V21" s="1">
        <v>96</v>
      </c>
      <c r="W21" s="1">
        <v>94</v>
      </c>
      <c r="X21" s="1"/>
      <c r="Y21" s="1"/>
      <c r="Z21" s="1"/>
      <c r="AA21" s="1"/>
      <c r="AB21" s="1"/>
      <c r="AC21" s="1"/>
      <c r="AD21" s="1"/>
      <c r="AE21" s="18"/>
      <c r="AF21" s="1">
        <v>97</v>
      </c>
      <c r="AG21" s="1">
        <v>100</v>
      </c>
      <c r="AH21" s="1">
        <v>97</v>
      </c>
      <c r="AI21" s="1">
        <v>94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30685</v>
      </c>
      <c r="FK21" s="41">
        <v>30695</v>
      </c>
    </row>
    <row r="22" spans="1:167" x14ac:dyDescent="0.25">
      <c r="A22" s="19">
        <v>12</v>
      </c>
      <c r="B22" s="19">
        <v>69904</v>
      </c>
      <c r="C22" s="19" t="s">
        <v>126</v>
      </c>
      <c r="D22" s="18"/>
      <c r="E22" s="28">
        <f t="shared" si="0"/>
        <v>80</v>
      </c>
      <c r="F22" s="28" t="str">
        <f>IF(AND(ISNUMBER(E22),E22&gt;=1),IF(E22&lt;=$FD$13,$FE$13,IF(E22&lt;=$FD$14,$FE$14,IF(E22&lt;=$FD$15,$FE$15,IF(E22&lt;=$FD$16,$FE$16,)))), "")</f>
        <v>B</v>
      </c>
      <c r="G22" s="28">
        <f t="shared" si="1"/>
        <v>80</v>
      </c>
      <c r="H22" s="28" t="str">
        <f>IF(AND(ISNUMBER(G22),G22&gt;=1),IF(G22&lt;=$FD$13,$FE$13,IF(G22&lt;=$FD$14,$FE$14,IF(G22&lt;=$FD$15,$FE$15,IF(G22&lt;=$FD$16,$FE$16,)))), "")</f>
        <v>B</v>
      </c>
      <c r="I22" s="36">
        <v>2</v>
      </c>
      <c r="J22" s="28" t="str">
        <f>IF(I22=$FG$13,$FH$13,IF(I22=$FG$15,$FH$15,IF(I22=$FG$17,$FH$17,IF(I22=$FG$19,$FH$19,IF(I22=$FG$21,$FH$21,IF(I22=$FG$23,$FH$23,IF(I22=$FG$25,$FH$25,IF(I22=$FG$27,$FH$27,IF(I22=$FG$29,$FH$29,IF(I22=$FG$31,$FH$31,""))))))))))</f>
        <v xml:space="preserve">Memiliki kemampuan dalam menentukan limit trigonometri, limit ketakhinggaan dan  turunan trigonometri </v>
      </c>
      <c r="K22" s="28">
        <f t="shared" si="2"/>
        <v>80.75</v>
      </c>
      <c r="L22" s="28" t="str">
        <f>IF(AND(ISNUMBER(K22),K22&gt;=1), IF(K22&lt;=$FD$27,$FE$27,IF(K22&lt;=$FD$28,$FE$28,IF(K22&lt;=$FD$29,$FE$29,IF(K22&lt;=$FD$30,$FE$30,)))), "")</f>
        <v>B</v>
      </c>
      <c r="M22" s="28">
        <f t="shared" si="3"/>
        <v>80.75</v>
      </c>
      <c r="N22" s="28" t="str">
        <f>IF(AND(ISNUMBER(M22),M22&gt;=1), IF(M22&lt;=$FD$27,$FE$27,IF(M22&lt;=$FD$28,$FE$28,IF(M22&lt;=$FD$29,$FE$29,IF(M22&lt;=$FD$30,$FE$30,)))), "")</f>
        <v>B</v>
      </c>
      <c r="O22" s="36">
        <v>2</v>
      </c>
      <c r="P22" s="28" t="str">
        <f>IF(O22=$FG$13,$FI$13,IF(O22=$FG$15,$FI$15,IF(O22=$FG$17,$FI$17,IF(O22=$FG$19,$FI$19,IF(O22=$FG$21,$FI$21,IF(O22=$FG$23,$FI$23,IF(O22=$FG$25,$FI$25,IF(O22=$FG$27,$FI$27,IF(O22=$FG$29,$FI$29,IF(O22=$FG$31,$FI$31,""))))))))))</f>
        <v>Terampil dalam menyelesaikan masalah yang berkaitan dengan  limit trigonometri, limit ketakhinggaan dan  turunan trigonometri</v>
      </c>
      <c r="Q22" s="39"/>
      <c r="R22" s="79" t="s">
        <v>9</v>
      </c>
      <c r="S22" s="18"/>
      <c r="T22" s="1">
        <v>87</v>
      </c>
      <c r="U22" s="1">
        <v>76</v>
      </c>
      <c r="V22" s="1">
        <v>77</v>
      </c>
      <c r="W22" s="1">
        <v>80</v>
      </c>
      <c r="X22" s="1"/>
      <c r="Y22" s="1"/>
      <c r="Z22" s="1"/>
      <c r="AA22" s="1"/>
      <c r="AB22" s="1"/>
      <c r="AC22" s="1"/>
      <c r="AD22" s="1"/>
      <c r="AE22" s="18"/>
      <c r="AF22" s="1">
        <v>79</v>
      </c>
      <c r="AG22" s="1">
        <v>79</v>
      </c>
      <c r="AH22" s="1">
        <v>85</v>
      </c>
      <c r="AI22" s="1">
        <v>80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69919</v>
      </c>
      <c r="C23" s="19" t="s">
        <v>127</v>
      </c>
      <c r="D23" s="18"/>
      <c r="E23" s="28">
        <f t="shared" si="0"/>
        <v>81</v>
      </c>
      <c r="F23" s="28" t="str">
        <f>IF(AND(ISNUMBER(E23),E23&gt;=1),IF(E23&lt;=$FD$13,$FE$13,IF(E23&lt;=$FD$14,$FE$14,IF(E23&lt;=$FD$15,$FE$15,IF(E23&lt;=$FD$16,$FE$16,)))), "")</f>
        <v>B</v>
      </c>
      <c r="G23" s="28">
        <f t="shared" si="1"/>
        <v>81</v>
      </c>
      <c r="H23" s="28" t="str">
        <f>IF(AND(ISNUMBER(G23),G23&gt;=1),IF(G23&lt;=$FD$13,$FE$13,IF(G23&lt;=$FD$14,$FE$14,IF(G23&lt;=$FD$15,$FE$15,IF(G23&lt;=$FD$16,$FE$16,)))), "")</f>
        <v>B</v>
      </c>
      <c r="I23" s="36">
        <v>2</v>
      </c>
      <c r="J23" s="28" t="str">
        <f>IF(I23=$FG$13,$FH$13,IF(I23=$FG$15,$FH$15,IF(I23=$FG$17,$FH$17,IF(I23=$FG$19,$FH$19,IF(I23=$FG$21,$FH$21,IF(I23=$FG$23,$FH$23,IF(I23=$FG$25,$FH$25,IF(I23=$FG$27,$FH$27,IF(I23=$FG$29,$FH$29,IF(I23=$FG$31,$FH$31,""))))))))))</f>
        <v xml:space="preserve">Memiliki kemampuan dalam menentukan limit trigonometri, limit ketakhinggaan dan  turunan trigonometri </v>
      </c>
      <c r="K23" s="28">
        <f t="shared" si="2"/>
        <v>80.75</v>
      </c>
      <c r="L23" s="28" t="str">
        <f>IF(AND(ISNUMBER(K23),K23&gt;=1), IF(K23&lt;=$FD$27,$FE$27,IF(K23&lt;=$FD$28,$FE$28,IF(K23&lt;=$FD$29,$FE$29,IF(K23&lt;=$FD$30,$FE$30,)))), "")</f>
        <v>B</v>
      </c>
      <c r="M23" s="28">
        <f t="shared" si="3"/>
        <v>80.75</v>
      </c>
      <c r="N23" s="28" t="str">
        <f>IF(AND(ISNUMBER(M23),M23&gt;=1), IF(M23&lt;=$FD$27,$FE$27,IF(M23&lt;=$FD$28,$FE$28,IF(M23&lt;=$FD$29,$FE$29,IF(M23&lt;=$FD$30,$FE$30,)))), "")</f>
        <v>B</v>
      </c>
      <c r="O23" s="36">
        <v>2</v>
      </c>
      <c r="P23" s="28" t="str">
        <f>IF(O23=$FG$13,$FI$13,IF(O23=$FG$15,$FI$15,IF(O23=$FG$17,$FI$17,IF(O23=$FG$19,$FI$19,IF(O23=$FG$21,$FI$21,IF(O23=$FG$23,$FI$23,IF(O23=$FG$25,$FI$25,IF(O23=$FG$27,$FI$27,IF(O23=$FG$29,$FI$29,IF(O23=$FG$31,$FI$31,""))))))))))</f>
        <v>Terampil dalam menyelesaikan masalah yang berkaitan dengan  limit trigonometri, limit ketakhinggaan dan  turunan trigonometri</v>
      </c>
      <c r="Q23" s="39"/>
      <c r="R23" s="79" t="s">
        <v>9</v>
      </c>
      <c r="S23" s="18"/>
      <c r="T23" s="1">
        <v>80</v>
      </c>
      <c r="U23" s="1">
        <v>75</v>
      </c>
      <c r="V23" s="1">
        <v>88</v>
      </c>
      <c r="W23" s="1">
        <v>79</v>
      </c>
      <c r="X23" s="1"/>
      <c r="Y23" s="1"/>
      <c r="Z23" s="1"/>
      <c r="AA23" s="1"/>
      <c r="AB23" s="1"/>
      <c r="AC23" s="1"/>
      <c r="AD23" s="1"/>
      <c r="AE23" s="18"/>
      <c r="AF23" s="1">
        <v>78</v>
      </c>
      <c r="AG23" s="1">
        <v>78</v>
      </c>
      <c r="AH23" s="1">
        <v>88</v>
      </c>
      <c r="AI23" s="1">
        <v>79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30686</v>
      </c>
      <c r="FK23" s="41">
        <v>30696</v>
      </c>
    </row>
    <row r="24" spans="1:167" x14ac:dyDescent="0.25">
      <c r="A24" s="19">
        <v>14</v>
      </c>
      <c r="B24" s="19">
        <v>69934</v>
      </c>
      <c r="C24" s="19" t="s">
        <v>128</v>
      </c>
      <c r="D24" s="18"/>
      <c r="E24" s="28">
        <f t="shared" si="0"/>
        <v>85</v>
      </c>
      <c r="F24" s="28" t="str">
        <f>IF(AND(ISNUMBER(E24),E24&gt;=1),IF(E24&lt;=$FD$13,$FE$13,IF(E24&lt;=$FD$14,$FE$14,IF(E24&lt;=$FD$15,$FE$15,IF(E24&lt;=$FD$16,$FE$16,)))), "")</f>
        <v>A</v>
      </c>
      <c r="G24" s="28">
        <f t="shared" si="1"/>
        <v>85</v>
      </c>
      <c r="H24" s="28" t="str">
        <f>IF(AND(ISNUMBER(G24),G24&gt;=1),IF(G24&lt;=$FD$13,$FE$13,IF(G24&lt;=$FD$14,$FE$14,IF(G24&lt;=$FD$15,$FE$15,IF(G24&lt;=$FD$16,$FE$16,)))), "")</f>
        <v>A</v>
      </c>
      <c r="I24" s="36">
        <v>2</v>
      </c>
      <c r="J24" s="28" t="str">
        <f>IF(I24=$FG$13,$FH$13,IF(I24=$FG$15,$FH$15,IF(I24=$FG$17,$FH$17,IF(I24=$FG$19,$FH$19,IF(I24=$FG$21,$FH$21,IF(I24=$FG$23,$FH$23,IF(I24=$FG$25,$FH$25,IF(I24=$FG$27,$FH$27,IF(I24=$FG$29,$FH$29,IF(I24=$FG$31,$FH$31,""))))))))))</f>
        <v xml:space="preserve">Memiliki kemampuan dalam menentukan limit trigonometri, limit ketakhinggaan dan  turunan trigonometri </v>
      </c>
      <c r="K24" s="28">
        <f t="shared" si="2"/>
        <v>84.75</v>
      </c>
      <c r="L24" s="28" t="str">
        <f>IF(AND(ISNUMBER(K24),K24&gt;=1), IF(K24&lt;=$FD$27,$FE$27,IF(K24&lt;=$FD$28,$FE$28,IF(K24&lt;=$FD$29,$FE$29,IF(K24&lt;=$FD$30,$FE$30,)))), "")</f>
        <v>A</v>
      </c>
      <c r="M24" s="28">
        <f t="shared" si="3"/>
        <v>84.75</v>
      </c>
      <c r="N24" s="28" t="str">
        <f>IF(AND(ISNUMBER(M24),M24&gt;=1), IF(M24&lt;=$FD$27,$FE$27,IF(M24&lt;=$FD$28,$FE$28,IF(M24&lt;=$FD$29,$FE$29,IF(M24&lt;=$FD$30,$FE$30,)))), "")</f>
        <v>A</v>
      </c>
      <c r="O24" s="36">
        <v>1</v>
      </c>
      <c r="P24" s="28" t="str">
        <f>IF(O24=$FG$13,$FI$13,IF(O24=$FG$15,$FI$15,IF(O24=$FG$17,$FI$17,IF(O24=$FG$19,$FI$19,IF(O24=$FG$21,$FI$21,IF(O24=$FG$23,$FI$23,IF(O24=$FG$25,$FI$25,IF(O24=$FG$27,$FI$27,IF(O24=$FG$29,$FI$29,IF(O24=$FG$31,$FI$31,""))))))))))</f>
        <v>Terampil dalam menyelesaikan masalah yang berkaitan dengan  limit trigonometri, limit ketakhinggaan, turunan trigonometri dan aplikasi turunan</v>
      </c>
      <c r="Q24" s="39"/>
      <c r="R24" s="79" t="s">
        <v>9</v>
      </c>
      <c r="S24" s="18"/>
      <c r="T24" s="1">
        <v>83</v>
      </c>
      <c r="U24" s="1">
        <v>83</v>
      </c>
      <c r="V24" s="1">
        <v>91</v>
      </c>
      <c r="W24" s="1">
        <v>83</v>
      </c>
      <c r="X24" s="1"/>
      <c r="Y24" s="1"/>
      <c r="Z24" s="1"/>
      <c r="AA24" s="1"/>
      <c r="AB24" s="1"/>
      <c r="AC24" s="1"/>
      <c r="AD24" s="1"/>
      <c r="AE24" s="18"/>
      <c r="AF24" s="1">
        <v>83</v>
      </c>
      <c r="AG24" s="1">
        <v>83</v>
      </c>
      <c r="AH24" s="1">
        <v>90</v>
      </c>
      <c r="AI24" s="1">
        <v>83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69949</v>
      </c>
      <c r="C25" s="19" t="s">
        <v>129</v>
      </c>
      <c r="D25" s="18"/>
      <c r="E25" s="28">
        <f t="shared" si="0"/>
        <v>79</v>
      </c>
      <c r="F25" s="28" t="str">
        <f>IF(AND(ISNUMBER(E25),E25&gt;=1),IF(E25&lt;=$FD$13,$FE$13,IF(E25&lt;=$FD$14,$FE$14,IF(E25&lt;=$FD$15,$FE$15,IF(E25&lt;=$FD$16,$FE$16,)))), "")</f>
        <v>B</v>
      </c>
      <c r="G25" s="28">
        <f t="shared" si="1"/>
        <v>79</v>
      </c>
      <c r="H25" s="28" t="str">
        <f>IF(AND(ISNUMBER(G25),G25&gt;=1),IF(G25&lt;=$FD$13,$FE$13,IF(G25&lt;=$FD$14,$FE$14,IF(G25&lt;=$FD$15,$FE$15,IF(G25&lt;=$FD$16,$FE$16,)))), "")</f>
        <v>B</v>
      </c>
      <c r="I25" s="36">
        <v>2</v>
      </c>
      <c r="J25" s="28" t="str">
        <f>IF(I25=$FG$13,$FH$13,IF(I25=$FG$15,$FH$15,IF(I25=$FG$17,$FH$17,IF(I25=$FG$19,$FH$19,IF(I25=$FG$21,$FH$21,IF(I25=$FG$23,$FH$23,IF(I25=$FG$25,$FH$25,IF(I25=$FG$27,$FH$27,IF(I25=$FG$29,$FH$29,IF(I25=$FG$31,$FH$31,""))))))))))</f>
        <v xml:space="preserve">Memiliki kemampuan dalam menentukan limit trigonometri, limit ketakhinggaan dan  turunan trigonometri </v>
      </c>
      <c r="K25" s="28">
        <f t="shared" si="2"/>
        <v>78.25</v>
      </c>
      <c r="L25" s="28" t="str">
        <f>IF(AND(ISNUMBER(K25),K25&gt;=1), IF(K25&lt;=$FD$27,$FE$27,IF(K25&lt;=$FD$28,$FE$28,IF(K25&lt;=$FD$29,$FE$29,IF(K25&lt;=$FD$30,$FE$30,)))), "")</f>
        <v>B</v>
      </c>
      <c r="M25" s="28">
        <f t="shared" si="3"/>
        <v>78.25</v>
      </c>
      <c r="N25" s="28" t="str">
        <f>IF(AND(ISNUMBER(M25),M25&gt;=1), IF(M25&lt;=$FD$27,$FE$27,IF(M25&lt;=$FD$28,$FE$28,IF(M25&lt;=$FD$29,$FE$29,IF(M25&lt;=$FD$30,$FE$30,)))), "")</f>
        <v>B</v>
      </c>
      <c r="O25" s="36">
        <v>2</v>
      </c>
      <c r="P25" s="28" t="str">
        <f>IF(O25=$FG$13,$FI$13,IF(O25=$FG$15,$FI$15,IF(O25=$FG$17,$FI$17,IF(O25=$FG$19,$FI$19,IF(O25=$FG$21,$FI$21,IF(O25=$FG$23,$FI$23,IF(O25=$FG$25,$FI$25,IF(O25=$FG$27,$FI$27,IF(O25=$FG$29,$FI$29,IF(O25=$FG$31,$FI$31,""))))))))))</f>
        <v>Terampil dalam menyelesaikan masalah yang berkaitan dengan  limit trigonometri, limit ketakhinggaan dan  turunan trigonometri</v>
      </c>
      <c r="Q25" s="39"/>
      <c r="R25" s="79" t="s">
        <v>9</v>
      </c>
      <c r="S25" s="18"/>
      <c r="T25" s="1">
        <v>84</v>
      </c>
      <c r="U25" s="1">
        <v>80</v>
      </c>
      <c r="V25" s="1">
        <v>75</v>
      </c>
      <c r="W25" s="1">
        <v>75</v>
      </c>
      <c r="X25" s="1"/>
      <c r="Y25" s="1"/>
      <c r="Z25" s="1"/>
      <c r="AA25" s="1"/>
      <c r="AB25" s="1"/>
      <c r="AC25" s="1"/>
      <c r="AD25" s="1"/>
      <c r="AE25" s="18"/>
      <c r="AF25" s="1">
        <v>75</v>
      </c>
      <c r="AG25" s="1">
        <v>83</v>
      </c>
      <c r="AH25" s="1">
        <v>75</v>
      </c>
      <c r="AI25" s="1">
        <v>80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30687</v>
      </c>
      <c r="FK25" s="41">
        <v>30697</v>
      </c>
    </row>
    <row r="26" spans="1:167" x14ac:dyDescent="0.25">
      <c r="A26" s="19">
        <v>16</v>
      </c>
      <c r="B26" s="19">
        <v>69964</v>
      </c>
      <c r="C26" s="19" t="s">
        <v>130</v>
      </c>
      <c r="D26" s="18"/>
      <c r="E26" s="28">
        <f t="shared" si="0"/>
        <v>88</v>
      </c>
      <c r="F26" s="28" t="str">
        <f>IF(AND(ISNUMBER(E26),E26&gt;=1),IF(E26&lt;=$FD$13,$FE$13,IF(E26&lt;=$FD$14,$FE$14,IF(E26&lt;=$FD$15,$FE$15,IF(E26&lt;=$FD$16,$FE$16,)))), "")</f>
        <v>A</v>
      </c>
      <c r="G26" s="28">
        <f t="shared" si="1"/>
        <v>88</v>
      </c>
      <c r="H26" s="28" t="str">
        <f>IF(AND(ISNUMBER(G26),G26&gt;=1),IF(G26&lt;=$FD$13,$FE$13,IF(G26&lt;=$FD$14,$FE$14,IF(G26&lt;=$FD$15,$FE$15,IF(G26&lt;=$FD$16,$FE$16,)))), "")</f>
        <v>A</v>
      </c>
      <c r="I26" s="36">
        <v>1</v>
      </c>
      <c r="J26" s="28" t="str">
        <f>IF(I26=$FG$13,$FH$13,IF(I26=$FG$15,$FH$15,IF(I26=$FG$17,$FH$17,IF(I26=$FG$19,$FH$19,IF(I26=$FG$21,$FH$21,IF(I26=$FG$23,$FH$23,IF(I26=$FG$25,$FH$25,IF(I26=$FG$27,$FH$27,IF(I26=$FG$29,$FH$29,IF(I26=$FG$31,$FH$31,""))))))))))</f>
        <v>Memiliki kemampuan dalam menentukan limit trigonometri, limit ketakhinggaan, turunan trigonometri dan aplikasi turunan</v>
      </c>
      <c r="K26" s="28">
        <f t="shared" si="2"/>
        <v>88.5</v>
      </c>
      <c r="L26" s="28" t="str">
        <f>IF(AND(ISNUMBER(K26),K26&gt;=1), IF(K26&lt;=$FD$27,$FE$27,IF(K26&lt;=$FD$28,$FE$28,IF(K26&lt;=$FD$29,$FE$29,IF(K26&lt;=$FD$30,$FE$30,)))), "")</f>
        <v>A</v>
      </c>
      <c r="M26" s="28">
        <f t="shared" si="3"/>
        <v>88.5</v>
      </c>
      <c r="N26" s="28" t="str">
        <f>IF(AND(ISNUMBER(M26),M26&gt;=1), IF(M26&lt;=$FD$27,$FE$27,IF(M26&lt;=$FD$28,$FE$28,IF(M26&lt;=$FD$29,$FE$29,IF(M26&lt;=$FD$30,$FE$30,)))), "")</f>
        <v>A</v>
      </c>
      <c r="O26" s="36">
        <v>1</v>
      </c>
      <c r="P26" s="28" t="str">
        <f>IF(O26=$FG$13,$FI$13,IF(O26=$FG$15,$FI$15,IF(O26=$FG$17,$FI$17,IF(O26=$FG$19,$FI$19,IF(O26=$FG$21,$FI$21,IF(O26=$FG$23,$FI$23,IF(O26=$FG$25,$FI$25,IF(O26=$FG$27,$FI$27,IF(O26=$FG$29,$FI$29,IF(O26=$FG$31,$FI$31,""))))))))))</f>
        <v>Terampil dalam menyelesaikan masalah yang berkaitan dengan  limit trigonometri, limit ketakhinggaan, turunan trigonometri dan aplikasi turunan</v>
      </c>
      <c r="Q26" s="39"/>
      <c r="R26" s="79" t="s">
        <v>8</v>
      </c>
      <c r="S26" s="18"/>
      <c r="T26" s="1">
        <v>85</v>
      </c>
      <c r="U26" s="1">
        <v>87</v>
      </c>
      <c r="V26" s="1">
        <v>91</v>
      </c>
      <c r="W26" s="1">
        <v>87</v>
      </c>
      <c r="X26" s="1"/>
      <c r="Y26" s="1"/>
      <c r="Z26" s="1"/>
      <c r="AA26" s="1"/>
      <c r="AB26" s="1"/>
      <c r="AC26" s="1"/>
      <c r="AD26" s="1"/>
      <c r="AE26" s="18"/>
      <c r="AF26" s="1">
        <v>87</v>
      </c>
      <c r="AG26" s="1">
        <v>87</v>
      </c>
      <c r="AH26" s="1">
        <v>93</v>
      </c>
      <c r="AI26" s="1">
        <v>87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69979</v>
      </c>
      <c r="C27" s="19" t="s">
        <v>131</v>
      </c>
      <c r="D27" s="18"/>
      <c r="E27" s="28">
        <f t="shared" si="0"/>
        <v>83</v>
      </c>
      <c r="F27" s="28" t="str">
        <f>IF(AND(ISNUMBER(E27),E27&gt;=1),IF(E27&lt;=$FD$13,$FE$13,IF(E27&lt;=$FD$14,$FE$14,IF(E27&lt;=$FD$15,$FE$15,IF(E27&lt;=$FD$16,$FE$16,)))), "")</f>
        <v>B</v>
      </c>
      <c r="G27" s="28">
        <f t="shared" si="1"/>
        <v>83</v>
      </c>
      <c r="H27" s="28" t="str">
        <f>IF(AND(ISNUMBER(G27),G27&gt;=1),IF(G27&lt;=$FD$13,$FE$13,IF(G27&lt;=$FD$14,$FE$14,IF(G27&lt;=$FD$15,$FE$15,IF(G27&lt;=$FD$16,$FE$16,)))), "")</f>
        <v>B</v>
      </c>
      <c r="I27" s="36">
        <v>2</v>
      </c>
      <c r="J27" s="28" t="str">
        <f>IF(I27=$FG$13,$FH$13,IF(I27=$FG$15,$FH$15,IF(I27=$FG$17,$FH$17,IF(I27=$FG$19,$FH$19,IF(I27=$FG$21,$FH$21,IF(I27=$FG$23,$FH$23,IF(I27=$FG$25,$FH$25,IF(I27=$FG$27,$FH$27,IF(I27=$FG$29,$FH$29,IF(I27=$FG$31,$FH$31,""))))))))))</f>
        <v xml:space="preserve">Memiliki kemampuan dalam menentukan limit trigonometri, limit ketakhinggaan dan  turunan trigonometri </v>
      </c>
      <c r="K27" s="28">
        <f t="shared" si="2"/>
        <v>83.5</v>
      </c>
      <c r="L27" s="28" t="str">
        <f>IF(AND(ISNUMBER(K27),K27&gt;=1), IF(K27&lt;=$FD$27,$FE$27,IF(K27&lt;=$FD$28,$FE$28,IF(K27&lt;=$FD$29,$FE$29,IF(K27&lt;=$FD$30,$FE$30,)))), "")</f>
        <v>B</v>
      </c>
      <c r="M27" s="28">
        <f t="shared" si="3"/>
        <v>83.5</v>
      </c>
      <c r="N27" s="28" t="str">
        <f>IF(AND(ISNUMBER(M27),M27&gt;=1), IF(M27&lt;=$FD$27,$FE$27,IF(M27&lt;=$FD$28,$FE$28,IF(M27&lt;=$FD$29,$FE$29,IF(M27&lt;=$FD$30,$FE$30,)))), "")</f>
        <v>B</v>
      </c>
      <c r="O27" s="36">
        <v>2</v>
      </c>
      <c r="P27" s="28" t="str">
        <f>IF(O27=$FG$13,$FI$13,IF(O27=$FG$15,$FI$15,IF(O27=$FG$17,$FI$17,IF(O27=$FG$19,$FI$19,IF(O27=$FG$21,$FI$21,IF(O27=$FG$23,$FI$23,IF(O27=$FG$25,$FI$25,IF(O27=$FG$27,$FI$27,IF(O27=$FG$29,$FI$29,IF(O27=$FG$31,$FI$31,""))))))))))</f>
        <v>Terampil dalam menyelesaikan masalah yang berkaitan dengan  limit trigonometri, limit ketakhinggaan dan  turunan trigonometri</v>
      </c>
      <c r="Q27" s="39"/>
      <c r="R27" s="79" t="s">
        <v>9</v>
      </c>
      <c r="S27" s="18"/>
      <c r="T27" s="1">
        <v>76</v>
      </c>
      <c r="U27" s="1">
        <v>83</v>
      </c>
      <c r="V27" s="1">
        <v>90</v>
      </c>
      <c r="W27" s="1">
        <v>81</v>
      </c>
      <c r="X27" s="1"/>
      <c r="Y27" s="1"/>
      <c r="Z27" s="1"/>
      <c r="AA27" s="1"/>
      <c r="AB27" s="1"/>
      <c r="AC27" s="1"/>
      <c r="AD27" s="1"/>
      <c r="AE27" s="18"/>
      <c r="AF27" s="1">
        <v>78</v>
      </c>
      <c r="AG27" s="1">
        <v>86</v>
      </c>
      <c r="AH27" s="1">
        <v>89</v>
      </c>
      <c r="AI27" s="1">
        <v>81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30688</v>
      </c>
      <c r="FK27" s="41">
        <v>30698</v>
      </c>
    </row>
    <row r="28" spans="1:167" x14ac:dyDescent="0.25">
      <c r="A28" s="19">
        <v>18</v>
      </c>
      <c r="B28" s="19">
        <v>69994</v>
      </c>
      <c r="C28" s="19" t="s">
        <v>132</v>
      </c>
      <c r="D28" s="18"/>
      <c r="E28" s="28">
        <f t="shared" si="0"/>
        <v>81</v>
      </c>
      <c r="F28" s="28" t="str">
        <f>IF(AND(ISNUMBER(E28),E28&gt;=1),IF(E28&lt;=$FD$13,$FE$13,IF(E28&lt;=$FD$14,$FE$14,IF(E28&lt;=$FD$15,$FE$15,IF(E28&lt;=$FD$16,$FE$16,)))), "")</f>
        <v>B</v>
      </c>
      <c r="G28" s="28">
        <f t="shared" si="1"/>
        <v>81</v>
      </c>
      <c r="H28" s="28" t="str">
        <f>IF(AND(ISNUMBER(G28),G28&gt;=1),IF(G28&lt;=$FD$13,$FE$13,IF(G28&lt;=$FD$14,$FE$14,IF(G28&lt;=$FD$15,$FE$15,IF(G28&lt;=$FD$16,$FE$16,)))), "")</f>
        <v>B</v>
      </c>
      <c r="I28" s="36">
        <v>2</v>
      </c>
      <c r="J28" s="28" t="str">
        <f>IF(I28=$FG$13,$FH$13,IF(I28=$FG$15,$FH$15,IF(I28=$FG$17,$FH$17,IF(I28=$FG$19,$FH$19,IF(I28=$FG$21,$FH$21,IF(I28=$FG$23,$FH$23,IF(I28=$FG$25,$FH$25,IF(I28=$FG$27,$FH$27,IF(I28=$FG$29,$FH$29,IF(I28=$FG$31,$FH$31,""))))))))))</f>
        <v xml:space="preserve">Memiliki kemampuan dalam menentukan limit trigonometri, limit ketakhinggaan dan  turunan trigonometri </v>
      </c>
      <c r="K28" s="28">
        <f t="shared" si="2"/>
        <v>83</v>
      </c>
      <c r="L28" s="28" t="str">
        <f>IF(AND(ISNUMBER(K28),K28&gt;=1), IF(K28&lt;=$FD$27,$FE$27,IF(K28&lt;=$FD$28,$FE$28,IF(K28&lt;=$FD$29,$FE$29,IF(K28&lt;=$FD$30,$FE$30,)))), "")</f>
        <v>B</v>
      </c>
      <c r="M28" s="28">
        <f t="shared" si="3"/>
        <v>83</v>
      </c>
      <c r="N28" s="28" t="str">
        <f>IF(AND(ISNUMBER(M28),M28&gt;=1), IF(M28&lt;=$FD$27,$FE$27,IF(M28&lt;=$FD$28,$FE$28,IF(M28&lt;=$FD$29,$FE$29,IF(M28&lt;=$FD$30,$FE$30,)))), "")</f>
        <v>B</v>
      </c>
      <c r="O28" s="36">
        <v>2</v>
      </c>
      <c r="P28" s="28" t="str">
        <f>IF(O28=$FG$13,$FI$13,IF(O28=$FG$15,$FI$15,IF(O28=$FG$17,$FI$17,IF(O28=$FG$19,$FI$19,IF(O28=$FG$21,$FI$21,IF(O28=$FG$23,$FI$23,IF(O28=$FG$25,$FI$25,IF(O28=$FG$27,$FI$27,IF(O28=$FG$29,$FI$29,IF(O28=$FG$31,$FI$31,""))))))))))</f>
        <v>Terampil dalam menyelesaikan masalah yang berkaitan dengan  limit trigonometri, limit ketakhinggaan dan  turunan trigonometri</v>
      </c>
      <c r="Q28" s="39"/>
      <c r="R28" s="79" t="s">
        <v>9</v>
      </c>
      <c r="S28" s="18"/>
      <c r="T28" s="1">
        <v>79</v>
      </c>
      <c r="U28" s="1">
        <v>78</v>
      </c>
      <c r="V28" s="1">
        <v>84</v>
      </c>
      <c r="W28" s="1">
        <v>83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81</v>
      </c>
      <c r="AH28" s="1">
        <v>88</v>
      </c>
      <c r="AI28" s="1">
        <v>83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70009</v>
      </c>
      <c r="C29" s="19" t="s">
        <v>133</v>
      </c>
      <c r="D29" s="18"/>
      <c r="E29" s="28">
        <f t="shared" si="0"/>
        <v>81</v>
      </c>
      <c r="F29" s="28" t="str">
        <f>IF(AND(ISNUMBER(E29),E29&gt;=1),IF(E29&lt;=$FD$13,$FE$13,IF(E29&lt;=$FD$14,$FE$14,IF(E29&lt;=$FD$15,$FE$15,IF(E29&lt;=$FD$16,$FE$16,)))), "")</f>
        <v>B</v>
      </c>
      <c r="G29" s="28">
        <f t="shared" si="1"/>
        <v>81</v>
      </c>
      <c r="H29" s="28" t="str">
        <f>IF(AND(ISNUMBER(G29),G29&gt;=1),IF(G29&lt;=$FD$13,$FE$13,IF(G29&lt;=$FD$14,$FE$14,IF(G29&lt;=$FD$15,$FE$15,IF(G29&lt;=$FD$16,$FE$16,)))), "")</f>
        <v>B</v>
      </c>
      <c r="I29" s="36">
        <v>2</v>
      </c>
      <c r="J29" s="28" t="str">
        <f>IF(I29=$FG$13,$FH$13,IF(I29=$FG$15,$FH$15,IF(I29=$FG$17,$FH$17,IF(I29=$FG$19,$FH$19,IF(I29=$FG$21,$FH$21,IF(I29=$FG$23,$FH$23,IF(I29=$FG$25,$FH$25,IF(I29=$FG$27,$FH$27,IF(I29=$FG$29,$FH$29,IF(I29=$FG$31,$FH$31,""))))))))))</f>
        <v xml:space="preserve">Memiliki kemampuan dalam menentukan limit trigonometri, limit ketakhinggaan dan  turunan trigonometri </v>
      </c>
      <c r="K29" s="28">
        <f t="shared" si="2"/>
        <v>81.25</v>
      </c>
      <c r="L29" s="28" t="str">
        <f>IF(AND(ISNUMBER(K29),K29&gt;=1), IF(K29&lt;=$FD$27,$FE$27,IF(K29&lt;=$FD$28,$FE$28,IF(K29&lt;=$FD$29,$FE$29,IF(K29&lt;=$FD$30,$FE$30,)))), "")</f>
        <v>B</v>
      </c>
      <c r="M29" s="28">
        <f t="shared" si="3"/>
        <v>81.25</v>
      </c>
      <c r="N29" s="28" t="str">
        <f>IF(AND(ISNUMBER(M29),M29&gt;=1), IF(M29&lt;=$FD$27,$FE$27,IF(M29&lt;=$FD$28,$FE$28,IF(M29&lt;=$FD$29,$FE$29,IF(M29&lt;=$FD$30,$FE$30,)))), "")</f>
        <v>B</v>
      </c>
      <c r="O29" s="36">
        <v>2</v>
      </c>
      <c r="P29" s="28" t="str">
        <f>IF(O29=$FG$13,$FI$13,IF(O29=$FG$15,$FI$15,IF(O29=$FG$17,$FI$17,IF(O29=$FG$19,$FI$19,IF(O29=$FG$21,$FI$21,IF(O29=$FG$23,$FI$23,IF(O29=$FG$25,$FI$25,IF(O29=$FG$27,$FI$27,IF(O29=$FG$29,$FI$29,IF(O29=$FG$31,$FI$31,""))))))))))</f>
        <v>Terampil dalam menyelesaikan masalah yang berkaitan dengan  limit trigonometri, limit ketakhinggaan dan  turunan trigonometri</v>
      </c>
      <c r="Q29" s="39"/>
      <c r="R29" s="79" t="s">
        <v>9</v>
      </c>
      <c r="S29" s="18"/>
      <c r="T29" s="1">
        <v>84</v>
      </c>
      <c r="U29" s="1">
        <v>77</v>
      </c>
      <c r="V29" s="1">
        <v>81</v>
      </c>
      <c r="W29" s="1">
        <v>83</v>
      </c>
      <c r="X29" s="1"/>
      <c r="Y29" s="1"/>
      <c r="Z29" s="1"/>
      <c r="AA29" s="1"/>
      <c r="AB29" s="1"/>
      <c r="AC29" s="1"/>
      <c r="AD29" s="1"/>
      <c r="AE29" s="18"/>
      <c r="AF29" s="1">
        <v>78</v>
      </c>
      <c r="AG29" s="1">
        <v>80</v>
      </c>
      <c r="AH29" s="1">
        <v>84</v>
      </c>
      <c r="AI29" s="1">
        <v>83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30689</v>
      </c>
      <c r="FK29" s="41">
        <v>30699</v>
      </c>
    </row>
    <row r="30" spans="1:167" x14ac:dyDescent="0.25">
      <c r="A30" s="19">
        <v>20</v>
      </c>
      <c r="B30" s="19">
        <v>70024</v>
      </c>
      <c r="C30" s="19" t="s">
        <v>134</v>
      </c>
      <c r="D30" s="18"/>
      <c r="E30" s="28">
        <f t="shared" si="0"/>
        <v>85</v>
      </c>
      <c r="F30" s="28" t="str">
        <f>IF(AND(ISNUMBER(E30),E30&gt;=1),IF(E30&lt;=$FD$13,$FE$13,IF(E30&lt;=$FD$14,$FE$14,IF(E30&lt;=$FD$15,$FE$15,IF(E30&lt;=$FD$16,$FE$16,)))), "")</f>
        <v>A</v>
      </c>
      <c r="G30" s="28">
        <f t="shared" si="1"/>
        <v>85</v>
      </c>
      <c r="H30" s="28" t="str">
        <f>IF(AND(ISNUMBER(G30),G30&gt;=1),IF(G30&lt;=$FD$13,$FE$13,IF(G30&lt;=$FD$14,$FE$14,IF(G30&lt;=$FD$15,$FE$15,IF(G30&lt;=$FD$16,$FE$16,)))), "")</f>
        <v>A</v>
      </c>
      <c r="I30" s="36">
        <v>1</v>
      </c>
      <c r="J30" s="28" t="str">
        <f>IF(I30=$FG$13,$FH$13,IF(I30=$FG$15,$FH$15,IF(I30=$FG$17,$FH$17,IF(I30=$FG$19,$FH$19,IF(I30=$FG$21,$FH$21,IF(I30=$FG$23,$FH$23,IF(I30=$FG$25,$FH$25,IF(I30=$FG$27,$FH$27,IF(I30=$FG$29,$FH$29,IF(I30=$FG$31,$FH$31,""))))))))))</f>
        <v>Memiliki kemampuan dalam menentukan limit trigonometri, limit ketakhinggaan, turunan trigonometri dan aplikasi turunan</v>
      </c>
      <c r="K30" s="28">
        <f t="shared" si="2"/>
        <v>83.5</v>
      </c>
      <c r="L30" s="28" t="str">
        <f>IF(AND(ISNUMBER(K30),K30&gt;=1), IF(K30&lt;=$FD$27,$FE$27,IF(K30&lt;=$FD$28,$FE$28,IF(K30&lt;=$FD$29,$FE$29,IF(K30&lt;=$FD$30,$FE$30,)))), "")</f>
        <v>B</v>
      </c>
      <c r="M30" s="28">
        <f t="shared" si="3"/>
        <v>83.5</v>
      </c>
      <c r="N30" s="28" t="str">
        <f>IF(AND(ISNUMBER(M30),M30&gt;=1), IF(M30&lt;=$FD$27,$FE$27,IF(M30&lt;=$FD$28,$FE$28,IF(M30&lt;=$FD$29,$FE$29,IF(M30&lt;=$FD$30,$FE$30,)))), "")</f>
        <v>B</v>
      </c>
      <c r="O30" s="36">
        <v>2</v>
      </c>
      <c r="P30" s="28" t="str">
        <f>IF(O30=$FG$13,$FI$13,IF(O30=$FG$15,$FI$15,IF(O30=$FG$17,$FI$17,IF(O30=$FG$19,$FI$19,IF(O30=$FG$21,$FI$21,IF(O30=$FG$23,$FI$23,IF(O30=$FG$25,$FI$25,IF(O30=$FG$27,$FI$27,IF(O30=$FG$29,$FI$29,IF(O30=$FG$31,$FI$31,""))))))))))</f>
        <v>Terampil dalam menyelesaikan masalah yang berkaitan dengan  limit trigonometri, limit ketakhinggaan dan  turunan trigonometri</v>
      </c>
      <c r="Q30" s="39"/>
      <c r="R30" s="79" t="s">
        <v>9</v>
      </c>
      <c r="S30" s="18"/>
      <c r="T30" s="1">
        <v>90</v>
      </c>
      <c r="U30" s="1">
        <v>76</v>
      </c>
      <c r="V30" s="1">
        <v>88</v>
      </c>
      <c r="W30" s="1">
        <v>86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79</v>
      </c>
      <c r="AH30" s="1">
        <v>89</v>
      </c>
      <c r="AI30" s="1">
        <v>86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70039</v>
      </c>
      <c r="C31" s="19" t="s">
        <v>135</v>
      </c>
      <c r="D31" s="18"/>
      <c r="E31" s="28">
        <f t="shared" si="0"/>
        <v>89</v>
      </c>
      <c r="F31" s="28" t="str">
        <f>IF(AND(ISNUMBER(E31),E31&gt;=1),IF(E31&lt;=$FD$13,$FE$13,IF(E31&lt;=$FD$14,$FE$14,IF(E31&lt;=$FD$15,$FE$15,IF(E31&lt;=$FD$16,$FE$16,)))), "")</f>
        <v>A</v>
      </c>
      <c r="G31" s="28">
        <f t="shared" si="1"/>
        <v>89</v>
      </c>
      <c r="H31" s="28" t="str">
        <f>IF(AND(ISNUMBER(G31),G31&gt;=1),IF(G31&lt;=$FD$13,$FE$13,IF(G31&lt;=$FD$14,$FE$14,IF(G31&lt;=$FD$15,$FE$15,IF(G31&lt;=$FD$16,$FE$16,)))), "")</f>
        <v>A</v>
      </c>
      <c r="I31" s="36">
        <v>1</v>
      </c>
      <c r="J31" s="28" t="str">
        <f>IF(I31=$FG$13,$FH$13,IF(I31=$FG$15,$FH$15,IF(I31=$FG$17,$FH$17,IF(I31=$FG$19,$FH$19,IF(I31=$FG$21,$FH$21,IF(I31=$FG$23,$FH$23,IF(I31=$FG$25,$FH$25,IF(I31=$FG$27,$FH$27,IF(I31=$FG$29,$FH$29,IF(I31=$FG$31,$FH$31,""))))))))))</f>
        <v>Memiliki kemampuan dalam menentukan limit trigonometri, limit ketakhinggaan, turunan trigonometri dan aplikasi turunan</v>
      </c>
      <c r="K31" s="28">
        <f t="shared" si="2"/>
        <v>89</v>
      </c>
      <c r="L31" s="28" t="str">
        <f>IF(AND(ISNUMBER(K31),K31&gt;=1), IF(K31&lt;=$FD$27,$FE$27,IF(K31&lt;=$FD$28,$FE$28,IF(K31&lt;=$FD$29,$FE$29,IF(K31&lt;=$FD$30,$FE$30,)))), "")</f>
        <v>A</v>
      </c>
      <c r="M31" s="28">
        <f t="shared" si="3"/>
        <v>89</v>
      </c>
      <c r="N31" s="28" t="str">
        <f>IF(AND(ISNUMBER(M31),M31&gt;=1), IF(M31&lt;=$FD$27,$FE$27,IF(M31&lt;=$FD$28,$FE$28,IF(M31&lt;=$FD$29,$FE$29,IF(M31&lt;=$FD$30,$FE$30,)))), "")</f>
        <v>A</v>
      </c>
      <c r="O31" s="36">
        <v>1</v>
      </c>
      <c r="P31" s="28" t="str">
        <f>IF(O31=$FG$13,$FI$13,IF(O31=$FG$15,$FI$15,IF(O31=$FG$17,$FI$17,IF(O31=$FG$19,$FI$19,IF(O31=$FG$21,$FI$21,IF(O31=$FG$23,$FI$23,IF(O31=$FG$25,$FI$25,IF(O31=$FG$27,$FI$27,IF(O31=$FG$29,$FI$29,IF(O31=$FG$31,$FI$31,""))))))))))</f>
        <v>Terampil dalam menyelesaikan masalah yang berkaitan dengan  limit trigonometri, limit ketakhinggaan, turunan trigonometri dan aplikasi turunan</v>
      </c>
      <c r="Q31" s="39"/>
      <c r="R31" s="79" t="s">
        <v>8</v>
      </c>
      <c r="S31" s="18"/>
      <c r="T31" s="1">
        <v>91</v>
      </c>
      <c r="U31" s="1">
        <v>88</v>
      </c>
      <c r="V31" s="1">
        <v>90</v>
      </c>
      <c r="W31" s="1">
        <v>86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91</v>
      </c>
      <c r="AH31" s="1">
        <v>94</v>
      </c>
      <c r="AI31" s="1">
        <v>86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30690</v>
      </c>
      <c r="FK31" s="41">
        <v>30700</v>
      </c>
    </row>
    <row r="32" spans="1:167" x14ac:dyDescent="0.25">
      <c r="A32" s="19">
        <v>22</v>
      </c>
      <c r="B32" s="19">
        <v>70054</v>
      </c>
      <c r="C32" s="19" t="s">
        <v>136</v>
      </c>
      <c r="D32" s="18"/>
      <c r="E32" s="28">
        <f t="shared" si="0"/>
        <v>85</v>
      </c>
      <c r="F32" s="28" t="str">
        <f>IF(AND(ISNUMBER(E32),E32&gt;=1),IF(E32&lt;=$FD$13,$FE$13,IF(E32&lt;=$FD$14,$FE$14,IF(E32&lt;=$FD$15,$FE$15,IF(E32&lt;=$FD$16,$FE$16,)))), "")</f>
        <v>A</v>
      </c>
      <c r="G32" s="28">
        <f t="shared" si="1"/>
        <v>85</v>
      </c>
      <c r="H32" s="28" t="str">
        <f>IF(AND(ISNUMBER(G32),G32&gt;=1),IF(G32&lt;=$FD$13,$FE$13,IF(G32&lt;=$FD$14,$FE$14,IF(G32&lt;=$FD$15,$FE$15,IF(G32&lt;=$FD$16,$FE$16,)))), "")</f>
        <v>A</v>
      </c>
      <c r="I32" s="36">
        <v>2</v>
      </c>
      <c r="J32" s="28" t="str">
        <f>IF(I32=$FG$13,$FH$13,IF(I32=$FG$15,$FH$15,IF(I32=$FG$17,$FH$17,IF(I32=$FG$19,$FH$19,IF(I32=$FG$21,$FH$21,IF(I32=$FG$23,$FH$23,IF(I32=$FG$25,$FH$25,IF(I32=$FG$27,$FH$27,IF(I32=$FG$29,$FH$29,IF(I32=$FG$31,$FH$31,""))))))))))</f>
        <v xml:space="preserve">Memiliki kemampuan dalam menentukan limit trigonometri, limit ketakhinggaan dan  turunan trigonometri </v>
      </c>
      <c r="K32" s="28">
        <f t="shared" si="2"/>
        <v>84</v>
      </c>
      <c r="L32" s="28" t="str">
        <f>IF(AND(ISNUMBER(K32),K32&gt;=1), IF(K32&lt;=$FD$27,$FE$27,IF(K32&lt;=$FD$28,$FE$28,IF(K32&lt;=$FD$29,$FE$29,IF(K32&lt;=$FD$30,$FE$30,)))), "")</f>
        <v>B</v>
      </c>
      <c r="M32" s="28">
        <f t="shared" si="3"/>
        <v>84</v>
      </c>
      <c r="N32" s="28" t="str">
        <f>IF(AND(ISNUMBER(M32),M32&gt;=1), IF(M32&lt;=$FD$27,$FE$27,IF(M32&lt;=$FD$28,$FE$28,IF(M32&lt;=$FD$29,$FE$29,IF(M32&lt;=$FD$30,$FE$30,)))), "")</f>
        <v>B</v>
      </c>
      <c r="O32" s="36">
        <v>2</v>
      </c>
      <c r="P32" s="28" t="str">
        <f>IF(O32=$FG$13,$FI$13,IF(O32=$FG$15,$FI$15,IF(O32=$FG$17,$FI$17,IF(O32=$FG$19,$FI$19,IF(O32=$FG$21,$FI$21,IF(O32=$FG$23,$FI$23,IF(O32=$FG$25,$FI$25,IF(O32=$FG$27,$FI$27,IF(O32=$FG$29,$FI$29,IF(O32=$FG$31,$FI$31,""))))))))))</f>
        <v>Terampil dalam menyelesaikan masalah yang berkaitan dengan  limit trigonometri, limit ketakhinggaan dan  turunan trigonometri</v>
      </c>
      <c r="Q32" s="39"/>
      <c r="R32" s="79" t="s">
        <v>9</v>
      </c>
      <c r="S32" s="18"/>
      <c r="T32" s="1">
        <v>82</v>
      </c>
      <c r="U32" s="1">
        <v>84</v>
      </c>
      <c r="V32" s="1">
        <v>89</v>
      </c>
      <c r="W32" s="1">
        <v>84</v>
      </c>
      <c r="X32" s="1"/>
      <c r="Y32" s="1"/>
      <c r="Z32" s="1"/>
      <c r="AA32" s="1"/>
      <c r="AB32" s="1"/>
      <c r="AC32" s="1"/>
      <c r="AD32" s="1"/>
      <c r="AE32" s="18"/>
      <c r="AF32" s="1">
        <v>76</v>
      </c>
      <c r="AG32" s="1">
        <v>87</v>
      </c>
      <c r="AH32" s="1">
        <v>89</v>
      </c>
      <c r="AI32" s="1">
        <v>84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70069</v>
      </c>
      <c r="C33" s="19" t="s">
        <v>137</v>
      </c>
      <c r="D33" s="18"/>
      <c r="E33" s="28">
        <f t="shared" si="0"/>
        <v>83</v>
      </c>
      <c r="F33" s="28" t="str">
        <f>IF(AND(ISNUMBER(E33),E33&gt;=1),IF(E33&lt;=$FD$13,$FE$13,IF(E33&lt;=$FD$14,$FE$14,IF(E33&lt;=$FD$15,$FE$15,IF(E33&lt;=$FD$16,$FE$16,)))), "")</f>
        <v>B</v>
      </c>
      <c r="G33" s="28">
        <f t="shared" si="1"/>
        <v>83</v>
      </c>
      <c r="H33" s="28" t="str">
        <f>IF(AND(ISNUMBER(G33),G33&gt;=1),IF(G33&lt;=$FD$13,$FE$13,IF(G33&lt;=$FD$14,$FE$14,IF(G33&lt;=$FD$15,$FE$15,IF(G33&lt;=$FD$16,$FE$16,)))), "")</f>
        <v>B</v>
      </c>
      <c r="I33" s="36">
        <v>2</v>
      </c>
      <c r="J33" s="28" t="str">
        <f>IF(I33=$FG$13,$FH$13,IF(I33=$FG$15,$FH$15,IF(I33=$FG$17,$FH$17,IF(I33=$FG$19,$FH$19,IF(I33=$FG$21,$FH$21,IF(I33=$FG$23,$FH$23,IF(I33=$FG$25,$FH$25,IF(I33=$FG$27,$FH$27,IF(I33=$FG$29,$FH$29,IF(I33=$FG$31,$FH$31,""))))))))))</f>
        <v xml:space="preserve">Memiliki kemampuan dalam menentukan limit trigonometri, limit ketakhinggaan dan  turunan trigonometri </v>
      </c>
      <c r="K33" s="28">
        <f t="shared" si="2"/>
        <v>84.5</v>
      </c>
      <c r="L33" s="28" t="str">
        <f>IF(AND(ISNUMBER(K33),K33&gt;=1), IF(K33&lt;=$FD$27,$FE$27,IF(K33&lt;=$FD$28,$FE$28,IF(K33&lt;=$FD$29,$FE$29,IF(K33&lt;=$FD$30,$FE$30,)))), "")</f>
        <v>A</v>
      </c>
      <c r="M33" s="28">
        <f t="shared" si="3"/>
        <v>84.5</v>
      </c>
      <c r="N33" s="28" t="str">
        <f>IF(AND(ISNUMBER(M33),M33&gt;=1), IF(M33&lt;=$FD$27,$FE$27,IF(M33&lt;=$FD$28,$FE$28,IF(M33&lt;=$FD$29,$FE$29,IF(M33&lt;=$FD$30,$FE$30,)))), "")</f>
        <v>A</v>
      </c>
      <c r="O33" s="36">
        <v>2</v>
      </c>
      <c r="P33" s="28" t="str">
        <f>IF(O33=$FG$13,$FI$13,IF(O33=$FG$15,$FI$15,IF(O33=$FG$17,$FI$17,IF(O33=$FG$19,$FI$19,IF(O33=$FG$21,$FI$21,IF(O33=$FG$23,$FI$23,IF(O33=$FG$25,$FI$25,IF(O33=$FG$27,$FI$27,IF(O33=$FG$29,$FI$29,IF(O33=$FG$31,$FI$31,""))))))))))</f>
        <v>Terampil dalam menyelesaikan masalah yang berkaitan dengan  limit trigonometri, limit ketakhinggaan dan  turunan trigonometri</v>
      </c>
      <c r="Q33" s="39"/>
      <c r="R33" s="79" t="s">
        <v>9</v>
      </c>
      <c r="S33" s="18"/>
      <c r="T33" s="1">
        <v>72</v>
      </c>
      <c r="U33" s="1">
        <v>80</v>
      </c>
      <c r="V33" s="1">
        <v>91</v>
      </c>
      <c r="W33" s="1">
        <v>87</v>
      </c>
      <c r="X33" s="1"/>
      <c r="Y33" s="1"/>
      <c r="Z33" s="1"/>
      <c r="AA33" s="1"/>
      <c r="AB33" s="1"/>
      <c r="AC33" s="1"/>
      <c r="AD33" s="1"/>
      <c r="AE33" s="18"/>
      <c r="AF33" s="1">
        <v>75</v>
      </c>
      <c r="AG33" s="1">
        <v>83</v>
      </c>
      <c r="AH33" s="1">
        <v>93</v>
      </c>
      <c r="AI33" s="1">
        <v>87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70084</v>
      </c>
      <c r="C34" s="19" t="s">
        <v>138</v>
      </c>
      <c r="D34" s="18"/>
      <c r="E34" s="28">
        <f t="shared" si="0"/>
        <v>87</v>
      </c>
      <c r="F34" s="28" t="str">
        <f>IF(AND(ISNUMBER(E34),E34&gt;=1),IF(E34&lt;=$FD$13,$FE$13,IF(E34&lt;=$FD$14,$FE$14,IF(E34&lt;=$FD$15,$FE$15,IF(E34&lt;=$FD$16,$FE$16,)))), "")</f>
        <v>A</v>
      </c>
      <c r="G34" s="28">
        <f t="shared" si="1"/>
        <v>87</v>
      </c>
      <c r="H34" s="28" t="str">
        <f>IF(AND(ISNUMBER(G34),G34&gt;=1),IF(G34&lt;=$FD$13,$FE$13,IF(G34&lt;=$FD$14,$FE$14,IF(G34&lt;=$FD$15,$FE$15,IF(G34&lt;=$FD$16,$FE$16,)))), "")</f>
        <v>A</v>
      </c>
      <c r="I34" s="36">
        <v>1</v>
      </c>
      <c r="J34" s="28" t="str">
        <f>IF(I34=$FG$13,$FH$13,IF(I34=$FG$15,$FH$15,IF(I34=$FG$17,$FH$17,IF(I34=$FG$19,$FH$19,IF(I34=$FG$21,$FH$21,IF(I34=$FG$23,$FH$23,IF(I34=$FG$25,$FH$25,IF(I34=$FG$27,$FH$27,IF(I34=$FG$29,$FH$29,IF(I34=$FG$31,$FH$31,""))))))))))</f>
        <v>Memiliki kemampuan dalam menentukan limit trigonometri, limit ketakhinggaan, turunan trigonometri dan aplikasi turunan</v>
      </c>
      <c r="K34" s="28">
        <f t="shared" si="2"/>
        <v>86.75</v>
      </c>
      <c r="L34" s="28" t="str">
        <f>IF(AND(ISNUMBER(K34),K34&gt;=1), IF(K34&lt;=$FD$27,$FE$27,IF(K34&lt;=$FD$28,$FE$28,IF(K34&lt;=$FD$29,$FE$29,IF(K34&lt;=$FD$30,$FE$30,)))), "")</f>
        <v>A</v>
      </c>
      <c r="M34" s="28">
        <f t="shared" si="3"/>
        <v>86.75</v>
      </c>
      <c r="N34" s="28" t="str">
        <f>IF(AND(ISNUMBER(M34),M34&gt;=1), IF(M34&lt;=$FD$27,$FE$27,IF(M34&lt;=$FD$28,$FE$28,IF(M34&lt;=$FD$29,$FE$29,IF(M34&lt;=$FD$30,$FE$30,)))), "")</f>
        <v>A</v>
      </c>
      <c r="O34" s="36">
        <v>1</v>
      </c>
      <c r="P34" s="28" t="str">
        <f>IF(O34=$FG$13,$FI$13,IF(O34=$FG$15,$FI$15,IF(O34=$FG$17,$FI$17,IF(O34=$FG$19,$FI$19,IF(O34=$FG$21,$FI$21,IF(O34=$FG$23,$FI$23,IF(O34=$FG$25,$FI$25,IF(O34=$FG$27,$FI$27,IF(O34=$FG$29,$FI$29,IF(O34=$FG$31,$FI$31,""))))))))))</f>
        <v>Terampil dalam menyelesaikan masalah yang berkaitan dengan  limit trigonometri, limit ketakhinggaan, turunan trigonometri dan aplikasi turunan</v>
      </c>
      <c r="Q34" s="39"/>
      <c r="R34" s="79" t="s">
        <v>8</v>
      </c>
      <c r="S34" s="18"/>
      <c r="T34" s="1">
        <v>85</v>
      </c>
      <c r="U34" s="1">
        <v>85</v>
      </c>
      <c r="V34" s="1">
        <v>91</v>
      </c>
      <c r="W34" s="1">
        <v>85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92</v>
      </c>
      <c r="AI34" s="1">
        <v>85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70099</v>
      </c>
      <c r="C35" s="19" t="s">
        <v>139</v>
      </c>
      <c r="D35" s="18"/>
      <c r="E35" s="28">
        <f t="shared" si="0"/>
        <v>75</v>
      </c>
      <c r="F35" s="28" t="str">
        <f>IF(AND(ISNUMBER(E35),E35&gt;=1),IF(E35&lt;=$FD$13,$FE$13,IF(E35&lt;=$FD$14,$FE$14,IF(E35&lt;=$FD$15,$FE$15,IF(E35&lt;=$FD$16,$FE$16,)))), "")</f>
        <v>C</v>
      </c>
      <c r="G35" s="28">
        <f t="shared" si="1"/>
        <v>75</v>
      </c>
      <c r="H35" s="28" t="str">
        <f>IF(AND(ISNUMBER(G35),G35&gt;=1),IF(G35&lt;=$FD$13,$FE$13,IF(G35&lt;=$FD$14,$FE$14,IF(G35&lt;=$FD$15,$FE$15,IF(G35&lt;=$FD$16,$FE$16,)))), "")</f>
        <v>C</v>
      </c>
      <c r="I35" s="36">
        <v>2</v>
      </c>
      <c r="J35" s="28" t="str">
        <f>IF(I35=$FG$13,$FH$13,IF(I35=$FG$15,$FH$15,IF(I35=$FG$17,$FH$17,IF(I35=$FG$19,$FH$19,IF(I35=$FG$21,$FH$21,IF(I35=$FG$23,$FH$23,IF(I35=$FG$25,$FH$25,IF(I35=$FG$27,$FH$27,IF(I35=$FG$29,$FH$29,IF(I35=$FG$31,$FH$31,""))))))))))</f>
        <v xml:space="preserve">Memiliki kemampuan dalam menentukan limit trigonometri, limit ketakhinggaan dan  turunan trigonometri </v>
      </c>
      <c r="K35" s="28">
        <f t="shared" si="2"/>
        <v>77.75</v>
      </c>
      <c r="L35" s="28" t="str">
        <f>IF(AND(ISNUMBER(K35),K35&gt;=1), IF(K35&lt;=$FD$27,$FE$27,IF(K35&lt;=$FD$28,$FE$28,IF(K35&lt;=$FD$29,$FE$29,IF(K35&lt;=$FD$30,$FE$30,)))), "")</f>
        <v>B</v>
      </c>
      <c r="M35" s="28">
        <f t="shared" si="3"/>
        <v>77.75</v>
      </c>
      <c r="N35" s="28" t="str">
        <f>IF(AND(ISNUMBER(M35),M35&gt;=1), IF(M35&lt;=$FD$27,$FE$27,IF(M35&lt;=$FD$28,$FE$28,IF(M35&lt;=$FD$29,$FE$29,IF(M35&lt;=$FD$30,$FE$30,)))), "")</f>
        <v>B</v>
      </c>
      <c r="O35" s="36">
        <v>2</v>
      </c>
      <c r="P35" s="28" t="str">
        <f>IF(O35=$FG$13,$FI$13,IF(O35=$FG$15,$FI$15,IF(O35=$FG$17,$FI$17,IF(O35=$FG$19,$FI$19,IF(O35=$FG$21,$FI$21,IF(O35=$FG$23,$FI$23,IF(O35=$FG$25,$FI$25,IF(O35=$FG$27,$FI$27,IF(O35=$FG$29,$FI$29,IF(O35=$FG$31,$FI$31,""))))))))))</f>
        <v>Terampil dalam menyelesaikan masalah yang berkaitan dengan  limit trigonometri, limit ketakhinggaan dan  turunan trigonometri</v>
      </c>
      <c r="Q35" s="39"/>
      <c r="R35" s="79" t="s">
        <v>9</v>
      </c>
      <c r="S35" s="18"/>
      <c r="T35" s="1">
        <v>76</v>
      </c>
      <c r="U35" s="1">
        <v>72</v>
      </c>
      <c r="V35" s="1">
        <v>73</v>
      </c>
      <c r="W35" s="1">
        <v>79</v>
      </c>
      <c r="X35" s="1"/>
      <c r="Y35" s="1"/>
      <c r="Z35" s="1"/>
      <c r="AA35" s="1"/>
      <c r="AB35" s="1"/>
      <c r="AC35" s="1"/>
      <c r="AD35" s="1"/>
      <c r="AE35" s="18"/>
      <c r="AF35" s="1">
        <v>78</v>
      </c>
      <c r="AG35" s="1">
        <v>75</v>
      </c>
      <c r="AH35" s="1">
        <v>79</v>
      </c>
      <c r="AI35" s="1">
        <v>79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70114</v>
      </c>
      <c r="C36" s="19" t="s">
        <v>140</v>
      </c>
      <c r="D36" s="18"/>
      <c r="E36" s="28">
        <f t="shared" si="0"/>
        <v>88</v>
      </c>
      <c r="F36" s="28" t="str">
        <f>IF(AND(ISNUMBER(E36),E36&gt;=1),IF(E36&lt;=$FD$13,$FE$13,IF(E36&lt;=$FD$14,$FE$14,IF(E36&lt;=$FD$15,$FE$15,IF(E36&lt;=$FD$16,$FE$16,)))), "")</f>
        <v>A</v>
      </c>
      <c r="G36" s="28">
        <f t="shared" si="1"/>
        <v>88</v>
      </c>
      <c r="H36" s="28" t="str">
        <f>IF(AND(ISNUMBER(G36),G36&gt;=1),IF(G36&lt;=$FD$13,$FE$13,IF(G36&lt;=$FD$14,$FE$14,IF(G36&lt;=$FD$15,$FE$15,IF(G36&lt;=$FD$16,$FE$16,)))), "")</f>
        <v>A</v>
      </c>
      <c r="I36" s="36">
        <v>1</v>
      </c>
      <c r="J36" s="28" t="str">
        <f>IF(I36=$FG$13,$FH$13,IF(I36=$FG$15,$FH$15,IF(I36=$FG$17,$FH$17,IF(I36=$FG$19,$FH$19,IF(I36=$FG$21,$FH$21,IF(I36=$FG$23,$FH$23,IF(I36=$FG$25,$FH$25,IF(I36=$FG$27,$FH$27,IF(I36=$FG$29,$FH$29,IF(I36=$FG$31,$FH$31,""))))))))))</f>
        <v>Memiliki kemampuan dalam menentukan limit trigonometri, limit ketakhinggaan, turunan trigonometri dan aplikasi turunan</v>
      </c>
      <c r="K36" s="28">
        <f t="shared" si="2"/>
        <v>86.5</v>
      </c>
      <c r="L36" s="28" t="str">
        <f>IF(AND(ISNUMBER(K36),K36&gt;=1), IF(K36&lt;=$FD$27,$FE$27,IF(K36&lt;=$FD$28,$FE$28,IF(K36&lt;=$FD$29,$FE$29,IF(K36&lt;=$FD$30,$FE$30,)))), "")</f>
        <v>A</v>
      </c>
      <c r="M36" s="28">
        <f t="shared" si="3"/>
        <v>86.5</v>
      </c>
      <c r="N36" s="28" t="str">
        <f>IF(AND(ISNUMBER(M36),M36&gt;=1), IF(M36&lt;=$FD$27,$FE$27,IF(M36&lt;=$FD$28,$FE$28,IF(M36&lt;=$FD$29,$FE$29,IF(M36&lt;=$FD$30,$FE$30,)))), "")</f>
        <v>A</v>
      </c>
      <c r="O36" s="36">
        <v>1</v>
      </c>
      <c r="P36" s="28" t="str">
        <f>IF(O36=$FG$13,$FI$13,IF(O36=$FG$15,$FI$15,IF(O36=$FG$17,$FI$17,IF(O36=$FG$19,$FI$19,IF(O36=$FG$21,$FI$21,IF(O36=$FG$23,$FI$23,IF(O36=$FG$25,$FI$25,IF(O36=$FG$27,$FI$27,IF(O36=$FG$29,$FI$29,IF(O36=$FG$31,$FI$31,""))))))))))</f>
        <v>Terampil dalam menyelesaikan masalah yang berkaitan dengan  limit trigonometri, limit ketakhinggaan, turunan trigonometri dan aplikasi turunan</v>
      </c>
      <c r="Q36" s="39"/>
      <c r="R36" s="79" t="s">
        <v>9</v>
      </c>
      <c r="S36" s="18"/>
      <c r="T36" s="1">
        <v>86</v>
      </c>
      <c r="U36" s="1">
        <v>86</v>
      </c>
      <c r="V36" s="1">
        <v>92</v>
      </c>
      <c r="W36" s="1">
        <v>86</v>
      </c>
      <c r="X36" s="1"/>
      <c r="Y36" s="1"/>
      <c r="Z36" s="1"/>
      <c r="AA36" s="1"/>
      <c r="AB36" s="1"/>
      <c r="AC36" s="1"/>
      <c r="AD36" s="1"/>
      <c r="AE36" s="18"/>
      <c r="AF36" s="1">
        <v>86</v>
      </c>
      <c r="AG36" s="1">
        <v>86</v>
      </c>
      <c r="AH36" s="1">
        <v>88</v>
      </c>
      <c r="AI36" s="1">
        <v>86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70129</v>
      </c>
      <c r="C37" s="19" t="s">
        <v>141</v>
      </c>
      <c r="D37" s="18"/>
      <c r="E37" s="28">
        <f t="shared" si="0"/>
        <v>89</v>
      </c>
      <c r="F37" s="28" t="str">
        <f>IF(AND(ISNUMBER(E37),E37&gt;=1),IF(E37&lt;=$FD$13,$FE$13,IF(E37&lt;=$FD$14,$FE$14,IF(E37&lt;=$FD$15,$FE$15,IF(E37&lt;=$FD$16,$FE$16,)))), "")</f>
        <v>A</v>
      </c>
      <c r="G37" s="28">
        <f t="shared" si="1"/>
        <v>89</v>
      </c>
      <c r="H37" s="28" t="str">
        <f>IF(AND(ISNUMBER(G37),G37&gt;=1),IF(G37&lt;=$FD$13,$FE$13,IF(G37&lt;=$FD$14,$FE$14,IF(G37&lt;=$FD$15,$FE$15,IF(G37&lt;=$FD$16,$FE$16,)))), "")</f>
        <v>A</v>
      </c>
      <c r="I37" s="36">
        <v>1</v>
      </c>
      <c r="J37" s="28" t="str">
        <f>IF(I37=$FG$13,$FH$13,IF(I37=$FG$15,$FH$15,IF(I37=$FG$17,$FH$17,IF(I37=$FG$19,$FH$19,IF(I37=$FG$21,$FH$21,IF(I37=$FG$23,$FH$23,IF(I37=$FG$25,$FH$25,IF(I37=$FG$27,$FH$27,IF(I37=$FG$29,$FH$29,IF(I37=$FG$31,$FH$31,""))))))))))</f>
        <v>Memiliki kemampuan dalam menentukan limit trigonometri, limit ketakhinggaan, turunan trigonometri dan aplikasi turunan</v>
      </c>
      <c r="K37" s="28">
        <f t="shared" si="2"/>
        <v>89.25</v>
      </c>
      <c r="L37" s="28" t="str">
        <f>IF(AND(ISNUMBER(K37),K37&gt;=1), IF(K37&lt;=$FD$27,$FE$27,IF(K37&lt;=$FD$28,$FE$28,IF(K37&lt;=$FD$29,$FE$29,IF(K37&lt;=$FD$30,$FE$30,)))), "")</f>
        <v>A</v>
      </c>
      <c r="M37" s="28">
        <f t="shared" si="3"/>
        <v>89.25</v>
      </c>
      <c r="N37" s="28" t="str">
        <f>IF(AND(ISNUMBER(M37),M37&gt;=1), IF(M37&lt;=$FD$27,$FE$27,IF(M37&lt;=$FD$28,$FE$28,IF(M37&lt;=$FD$29,$FE$29,IF(M37&lt;=$FD$30,$FE$30,)))), "")</f>
        <v>A</v>
      </c>
      <c r="O37" s="36">
        <v>1</v>
      </c>
      <c r="P37" s="28" t="str">
        <f>IF(O37=$FG$13,$FI$13,IF(O37=$FG$15,$FI$15,IF(O37=$FG$17,$FI$17,IF(O37=$FG$19,$FI$19,IF(O37=$FG$21,$FI$21,IF(O37=$FG$23,$FI$23,IF(O37=$FG$25,$FI$25,IF(O37=$FG$27,$FI$27,IF(O37=$FG$29,$FI$29,IF(O37=$FG$31,$FI$31,""))))))))))</f>
        <v>Terampil dalam menyelesaikan masalah yang berkaitan dengan  limit trigonometri, limit ketakhinggaan, turunan trigonometri dan aplikasi turunan</v>
      </c>
      <c r="Q37" s="39"/>
      <c r="R37" s="79" t="s">
        <v>8</v>
      </c>
      <c r="S37" s="18"/>
      <c r="T37" s="1">
        <v>88</v>
      </c>
      <c r="U37" s="1">
        <v>88</v>
      </c>
      <c r="V37" s="1">
        <v>91</v>
      </c>
      <c r="W37" s="1">
        <v>88</v>
      </c>
      <c r="X37" s="1"/>
      <c r="Y37" s="1"/>
      <c r="Z37" s="1"/>
      <c r="AA37" s="1"/>
      <c r="AB37" s="1"/>
      <c r="AC37" s="1"/>
      <c r="AD37" s="1"/>
      <c r="AE37" s="18"/>
      <c r="AF37" s="1">
        <v>88</v>
      </c>
      <c r="AG37" s="1">
        <v>88</v>
      </c>
      <c r="AH37" s="1">
        <v>93</v>
      </c>
      <c r="AI37" s="1">
        <v>88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70144</v>
      </c>
      <c r="C38" s="19" t="s">
        <v>142</v>
      </c>
      <c r="D38" s="18"/>
      <c r="E38" s="28">
        <f t="shared" si="0"/>
        <v>88</v>
      </c>
      <c r="F38" s="28" t="str">
        <f>IF(AND(ISNUMBER(E38),E38&gt;=1),IF(E38&lt;=$FD$13,$FE$13,IF(E38&lt;=$FD$14,$FE$14,IF(E38&lt;=$FD$15,$FE$15,IF(E38&lt;=$FD$16,$FE$16,)))), "")</f>
        <v>A</v>
      </c>
      <c r="G38" s="28">
        <f t="shared" si="1"/>
        <v>88</v>
      </c>
      <c r="H38" s="28" t="str">
        <f>IF(AND(ISNUMBER(G38),G38&gt;=1),IF(G38&lt;=$FD$13,$FE$13,IF(G38&lt;=$FD$14,$FE$14,IF(G38&lt;=$FD$15,$FE$15,IF(G38&lt;=$FD$16,$FE$16,)))), "")</f>
        <v>A</v>
      </c>
      <c r="I38" s="36">
        <v>1</v>
      </c>
      <c r="J38" s="28" t="str">
        <f>IF(I38=$FG$13,$FH$13,IF(I38=$FG$15,$FH$15,IF(I38=$FG$17,$FH$17,IF(I38=$FG$19,$FH$19,IF(I38=$FG$21,$FH$21,IF(I38=$FG$23,$FH$23,IF(I38=$FG$25,$FH$25,IF(I38=$FG$27,$FH$27,IF(I38=$FG$29,$FH$29,IF(I38=$FG$31,$FH$31,""))))))))))</f>
        <v>Memiliki kemampuan dalam menentukan limit trigonometri, limit ketakhinggaan, turunan trigonometri dan aplikasi turunan</v>
      </c>
      <c r="K38" s="28">
        <f t="shared" si="2"/>
        <v>88.25</v>
      </c>
      <c r="L38" s="28" t="str">
        <f>IF(AND(ISNUMBER(K38),K38&gt;=1), IF(K38&lt;=$FD$27,$FE$27,IF(K38&lt;=$FD$28,$FE$28,IF(K38&lt;=$FD$29,$FE$29,IF(K38&lt;=$FD$30,$FE$30,)))), "")</f>
        <v>A</v>
      </c>
      <c r="M38" s="28">
        <f t="shared" si="3"/>
        <v>88.25</v>
      </c>
      <c r="N38" s="28" t="str">
        <f>IF(AND(ISNUMBER(M38),M38&gt;=1), IF(M38&lt;=$FD$27,$FE$27,IF(M38&lt;=$FD$28,$FE$28,IF(M38&lt;=$FD$29,$FE$29,IF(M38&lt;=$FD$30,$FE$30,)))), "")</f>
        <v>A</v>
      </c>
      <c r="O38" s="36">
        <v>1</v>
      </c>
      <c r="P38" s="28" t="str">
        <f>IF(O38=$FG$13,$FI$13,IF(O38=$FG$15,$FI$15,IF(O38=$FG$17,$FI$17,IF(O38=$FG$19,$FI$19,IF(O38=$FG$21,$FI$21,IF(O38=$FG$23,$FI$23,IF(O38=$FG$25,$FI$25,IF(O38=$FG$27,$FI$27,IF(O38=$FG$29,$FI$29,IF(O38=$FG$31,$FI$31,""))))))))))</f>
        <v>Terampil dalam menyelesaikan masalah yang berkaitan dengan  limit trigonometri, limit ketakhinggaan, turunan trigonometri dan aplikasi turunan</v>
      </c>
      <c r="Q38" s="39"/>
      <c r="R38" s="79" t="s">
        <v>8</v>
      </c>
      <c r="S38" s="18"/>
      <c r="T38" s="1">
        <v>90</v>
      </c>
      <c r="U38" s="1">
        <v>90</v>
      </c>
      <c r="V38" s="1">
        <v>86</v>
      </c>
      <c r="W38" s="1">
        <v>85</v>
      </c>
      <c r="X38" s="1"/>
      <c r="Y38" s="1"/>
      <c r="Z38" s="1"/>
      <c r="AA38" s="1"/>
      <c r="AB38" s="1"/>
      <c r="AC38" s="1"/>
      <c r="AD38" s="1"/>
      <c r="AE38" s="18"/>
      <c r="AF38" s="1">
        <v>90</v>
      </c>
      <c r="AG38" s="1">
        <v>90</v>
      </c>
      <c r="AH38" s="1">
        <v>88</v>
      </c>
      <c r="AI38" s="1">
        <v>85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70159</v>
      </c>
      <c r="C39" s="19" t="s">
        <v>143</v>
      </c>
      <c r="D39" s="18"/>
      <c r="E39" s="28">
        <f t="shared" si="0"/>
        <v>93</v>
      </c>
      <c r="F39" s="28" t="str">
        <f>IF(AND(ISNUMBER(E39),E39&gt;=1),IF(E39&lt;=$FD$13,$FE$13,IF(E39&lt;=$FD$14,$FE$14,IF(E39&lt;=$FD$15,$FE$15,IF(E39&lt;=$FD$16,$FE$16,)))), "")</f>
        <v>A</v>
      </c>
      <c r="G39" s="28">
        <f t="shared" si="1"/>
        <v>93</v>
      </c>
      <c r="H39" s="28" t="str">
        <f>IF(AND(ISNUMBER(G39),G39&gt;=1),IF(G39&lt;=$FD$13,$FE$13,IF(G39&lt;=$FD$14,$FE$14,IF(G39&lt;=$FD$15,$FE$15,IF(G39&lt;=$FD$16,$FE$16,)))), "")</f>
        <v>A</v>
      </c>
      <c r="I39" s="36">
        <v>1</v>
      </c>
      <c r="J39" s="28" t="str">
        <f>IF(I39=$FG$13,$FH$13,IF(I39=$FG$15,$FH$15,IF(I39=$FG$17,$FH$17,IF(I39=$FG$19,$FH$19,IF(I39=$FG$21,$FH$21,IF(I39=$FG$23,$FH$23,IF(I39=$FG$25,$FH$25,IF(I39=$FG$27,$FH$27,IF(I39=$FG$29,$FH$29,IF(I39=$FG$31,$FH$31,""))))))))))</f>
        <v>Memiliki kemampuan dalam menentukan limit trigonometri, limit ketakhinggaan, turunan trigonometri dan aplikasi turunan</v>
      </c>
      <c r="K39" s="28">
        <f t="shared" si="2"/>
        <v>92.25</v>
      </c>
      <c r="L39" s="28" t="str">
        <f>IF(AND(ISNUMBER(K39),K39&gt;=1), IF(K39&lt;=$FD$27,$FE$27,IF(K39&lt;=$FD$28,$FE$28,IF(K39&lt;=$FD$29,$FE$29,IF(K39&lt;=$FD$30,$FE$30,)))), "")</f>
        <v>A</v>
      </c>
      <c r="M39" s="28">
        <f t="shared" si="3"/>
        <v>92.25</v>
      </c>
      <c r="N39" s="28" t="str">
        <f>IF(AND(ISNUMBER(M39),M39&gt;=1), IF(M39&lt;=$FD$27,$FE$27,IF(M39&lt;=$FD$28,$FE$28,IF(M39&lt;=$FD$29,$FE$29,IF(M39&lt;=$FD$30,$FE$30,)))), "")</f>
        <v>A</v>
      </c>
      <c r="O39" s="36">
        <v>1</v>
      </c>
      <c r="P39" s="28" t="str">
        <f>IF(O39=$FG$13,$FI$13,IF(O39=$FG$15,$FI$15,IF(O39=$FG$17,$FI$17,IF(O39=$FG$19,$FI$19,IF(O39=$FG$21,$FI$21,IF(O39=$FG$23,$FI$23,IF(O39=$FG$25,$FI$25,IF(O39=$FG$27,$FI$27,IF(O39=$FG$29,$FI$29,IF(O39=$FG$31,$FI$31,""))))))))))</f>
        <v>Terampil dalam menyelesaikan masalah yang berkaitan dengan  limit trigonometri, limit ketakhinggaan, turunan trigonometri dan aplikasi turunan</v>
      </c>
      <c r="Q39" s="39"/>
      <c r="R39" s="79" t="s">
        <v>8</v>
      </c>
      <c r="S39" s="18"/>
      <c r="T39" s="1">
        <v>92</v>
      </c>
      <c r="U39" s="1">
        <v>91</v>
      </c>
      <c r="V39" s="1">
        <v>96</v>
      </c>
      <c r="W39" s="1">
        <v>92</v>
      </c>
      <c r="X39" s="1"/>
      <c r="Y39" s="1"/>
      <c r="Z39" s="1"/>
      <c r="AA39" s="1"/>
      <c r="AB39" s="1"/>
      <c r="AC39" s="1"/>
      <c r="AD39" s="1"/>
      <c r="AE39" s="18"/>
      <c r="AF39" s="1">
        <v>86</v>
      </c>
      <c r="AG39" s="1">
        <v>94</v>
      </c>
      <c r="AH39" s="1">
        <v>97</v>
      </c>
      <c r="AI39" s="1">
        <v>92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70174</v>
      </c>
      <c r="C40" s="19" t="s">
        <v>144</v>
      </c>
      <c r="D40" s="18"/>
      <c r="E40" s="28">
        <f t="shared" si="0"/>
        <v>85</v>
      </c>
      <c r="F40" s="28" t="str">
        <f>IF(AND(ISNUMBER(E40),E40&gt;=1),IF(E40&lt;=$FD$13,$FE$13,IF(E40&lt;=$FD$14,$FE$14,IF(E40&lt;=$FD$15,$FE$15,IF(E40&lt;=$FD$16,$FE$16,)))), "")</f>
        <v>A</v>
      </c>
      <c r="G40" s="28">
        <f t="shared" si="1"/>
        <v>85</v>
      </c>
      <c r="H40" s="28" t="str">
        <f>IF(AND(ISNUMBER(G40),G40&gt;=1),IF(G40&lt;=$FD$13,$FE$13,IF(G40&lt;=$FD$14,$FE$14,IF(G40&lt;=$FD$15,$FE$15,IF(G40&lt;=$FD$16,$FE$16,)))), "")</f>
        <v>A</v>
      </c>
      <c r="I40" s="36">
        <v>2</v>
      </c>
      <c r="J40" s="28" t="str">
        <f>IF(I40=$FG$13,$FH$13,IF(I40=$FG$15,$FH$15,IF(I40=$FG$17,$FH$17,IF(I40=$FG$19,$FH$19,IF(I40=$FG$21,$FH$21,IF(I40=$FG$23,$FH$23,IF(I40=$FG$25,$FH$25,IF(I40=$FG$27,$FH$27,IF(I40=$FG$29,$FH$29,IF(I40=$FG$31,$FH$31,""))))))))))</f>
        <v xml:space="preserve">Memiliki kemampuan dalam menentukan limit trigonometri, limit ketakhinggaan dan  turunan trigonometri </v>
      </c>
      <c r="K40" s="28">
        <f t="shared" si="2"/>
        <v>88.5</v>
      </c>
      <c r="L40" s="28" t="str">
        <f>IF(AND(ISNUMBER(K40),K40&gt;=1), IF(K40&lt;=$FD$27,$FE$27,IF(K40&lt;=$FD$28,$FE$28,IF(K40&lt;=$FD$29,$FE$29,IF(K40&lt;=$FD$30,$FE$30,)))), "")</f>
        <v>A</v>
      </c>
      <c r="M40" s="28">
        <f t="shared" si="3"/>
        <v>88.5</v>
      </c>
      <c r="N40" s="28" t="str">
        <f>IF(AND(ISNUMBER(M40),M40&gt;=1), IF(M40&lt;=$FD$27,$FE$27,IF(M40&lt;=$FD$28,$FE$28,IF(M40&lt;=$FD$29,$FE$29,IF(M40&lt;=$FD$30,$FE$30,)))), "")</f>
        <v>A</v>
      </c>
      <c r="O40" s="36">
        <v>1</v>
      </c>
      <c r="P40" s="28" t="str">
        <f>IF(O40=$FG$13,$FI$13,IF(O40=$FG$15,$FI$15,IF(O40=$FG$17,$FI$17,IF(O40=$FG$19,$FI$19,IF(O40=$FG$21,$FI$21,IF(O40=$FG$23,$FI$23,IF(O40=$FG$25,$FI$25,IF(O40=$FG$27,$FI$27,IF(O40=$FG$29,$FI$29,IF(O40=$FG$31,$FI$31,""))))))))))</f>
        <v>Terampil dalam menyelesaikan masalah yang berkaitan dengan  limit trigonometri, limit ketakhinggaan, turunan trigonometri dan aplikasi turunan</v>
      </c>
      <c r="Q40" s="39"/>
      <c r="R40" s="79" t="s">
        <v>9</v>
      </c>
      <c r="S40" s="18"/>
      <c r="T40" s="1">
        <v>84</v>
      </c>
      <c r="U40" s="1">
        <v>83</v>
      </c>
      <c r="V40" s="1">
        <v>93</v>
      </c>
      <c r="W40" s="1">
        <v>79</v>
      </c>
      <c r="X40" s="1"/>
      <c r="Y40" s="1"/>
      <c r="Z40" s="1"/>
      <c r="AA40" s="1"/>
      <c r="AB40" s="1"/>
      <c r="AC40" s="1"/>
      <c r="AD40" s="1"/>
      <c r="AE40" s="18"/>
      <c r="AF40" s="1">
        <v>100</v>
      </c>
      <c r="AG40" s="1">
        <v>84</v>
      </c>
      <c r="AH40" s="1">
        <v>91</v>
      </c>
      <c r="AI40" s="1">
        <v>79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70189</v>
      </c>
      <c r="C41" s="19" t="s">
        <v>145</v>
      </c>
      <c r="D41" s="18"/>
      <c r="E41" s="28">
        <f t="shared" si="0"/>
        <v>78</v>
      </c>
      <c r="F41" s="28" t="str">
        <f>IF(AND(ISNUMBER(E41),E41&gt;=1),IF(E41&lt;=$FD$13,$FE$13,IF(E41&lt;=$FD$14,$FE$14,IF(E41&lt;=$FD$15,$FE$15,IF(E41&lt;=$FD$16,$FE$16,)))), "")</f>
        <v>B</v>
      </c>
      <c r="G41" s="28">
        <f t="shared" si="1"/>
        <v>78</v>
      </c>
      <c r="H41" s="28" t="str">
        <f>IF(AND(ISNUMBER(G41),G41&gt;=1),IF(G41&lt;=$FD$13,$FE$13,IF(G41&lt;=$FD$14,$FE$14,IF(G41&lt;=$FD$15,$FE$15,IF(G41&lt;=$FD$16,$FE$16,)))), "")</f>
        <v>B</v>
      </c>
      <c r="I41" s="36">
        <v>2</v>
      </c>
      <c r="J41" s="28" t="str">
        <f>IF(I41=$FG$13,$FH$13,IF(I41=$FG$15,$FH$15,IF(I41=$FG$17,$FH$17,IF(I41=$FG$19,$FH$19,IF(I41=$FG$21,$FH$21,IF(I41=$FG$23,$FH$23,IF(I41=$FG$25,$FH$25,IF(I41=$FG$27,$FH$27,IF(I41=$FG$29,$FH$29,IF(I41=$FG$31,$FH$31,""))))))))))</f>
        <v xml:space="preserve">Memiliki kemampuan dalam menentukan limit trigonometri, limit ketakhinggaan dan  turunan trigonometri </v>
      </c>
      <c r="K41" s="28">
        <f t="shared" si="2"/>
        <v>80</v>
      </c>
      <c r="L41" s="28" t="str">
        <f>IF(AND(ISNUMBER(K41),K41&gt;=1), IF(K41&lt;=$FD$27,$FE$27,IF(K41&lt;=$FD$28,$FE$28,IF(K41&lt;=$FD$29,$FE$29,IF(K41&lt;=$FD$30,$FE$30,)))), "")</f>
        <v>B</v>
      </c>
      <c r="M41" s="28">
        <f t="shared" si="3"/>
        <v>80</v>
      </c>
      <c r="N41" s="28" t="str">
        <f>IF(AND(ISNUMBER(M41),M41&gt;=1), IF(M41&lt;=$FD$27,$FE$27,IF(M41&lt;=$FD$28,$FE$28,IF(M41&lt;=$FD$29,$FE$29,IF(M41&lt;=$FD$30,$FE$30,)))), "")</f>
        <v>B</v>
      </c>
      <c r="O41" s="36">
        <v>2</v>
      </c>
      <c r="P41" s="28" t="str">
        <f>IF(O41=$FG$13,$FI$13,IF(O41=$FG$15,$FI$15,IF(O41=$FG$17,$FI$17,IF(O41=$FG$19,$FI$19,IF(O41=$FG$21,$FI$21,IF(O41=$FG$23,$FI$23,IF(O41=$FG$25,$FI$25,IF(O41=$FG$27,$FI$27,IF(O41=$FG$29,$FI$29,IF(O41=$FG$31,$FI$31,""))))))))))</f>
        <v>Terampil dalam menyelesaikan masalah yang berkaitan dengan  limit trigonometri, limit ketakhinggaan dan  turunan trigonometri</v>
      </c>
      <c r="Q41" s="39"/>
      <c r="R41" s="79" t="s">
        <v>9</v>
      </c>
      <c r="S41" s="18"/>
      <c r="T41" s="1">
        <v>75</v>
      </c>
      <c r="U41" s="1">
        <v>73</v>
      </c>
      <c r="V41" s="1">
        <v>79</v>
      </c>
      <c r="W41" s="1">
        <v>84</v>
      </c>
      <c r="X41" s="1"/>
      <c r="Y41" s="1"/>
      <c r="Z41" s="1"/>
      <c r="AA41" s="1"/>
      <c r="AB41" s="1"/>
      <c r="AC41" s="1"/>
      <c r="AD41" s="1"/>
      <c r="AE41" s="18"/>
      <c r="AF41" s="1">
        <v>77</v>
      </c>
      <c r="AG41" s="1">
        <v>76</v>
      </c>
      <c r="AH41" s="1">
        <v>83</v>
      </c>
      <c r="AI41" s="1">
        <v>84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70204</v>
      </c>
      <c r="C42" s="19" t="s">
        <v>146</v>
      </c>
      <c r="D42" s="18"/>
      <c r="E42" s="28">
        <f t="shared" si="0"/>
        <v>83</v>
      </c>
      <c r="F42" s="28" t="str">
        <f>IF(AND(ISNUMBER(E42),E42&gt;=1),IF(E42&lt;=$FD$13,$FE$13,IF(E42&lt;=$FD$14,$FE$14,IF(E42&lt;=$FD$15,$FE$15,IF(E42&lt;=$FD$16,$FE$16,)))), "")</f>
        <v>B</v>
      </c>
      <c r="G42" s="28">
        <f t="shared" si="1"/>
        <v>83</v>
      </c>
      <c r="H42" s="28" t="str">
        <f>IF(AND(ISNUMBER(G42),G42&gt;=1),IF(G42&lt;=$FD$13,$FE$13,IF(G42&lt;=$FD$14,$FE$14,IF(G42&lt;=$FD$15,$FE$15,IF(G42&lt;=$FD$16,$FE$16,)))), "")</f>
        <v>B</v>
      </c>
      <c r="I42" s="36">
        <v>2</v>
      </c>
      <c r="J42" s="28" t="str">
        <f>IF(I42=$FG$13,$FH$13,IF(I42=$FG$15,$FH$15,IF(I42=$FG$17,$FH$17,IF(I42=$FG$19,$FH$19,IF(I42=$FG$21,$FH$21,IF(I42=$FG$23,$FH$23,IF(I42=$FG$25,$FH$25,IF(I42=$FG$27,$FH$27,IF(I42=$FG$29,$FH$29,IF(I42=$FG$31,$FH$31,""))))))))))</f>
        <v xml:space="preserve">Memiliki kemampuan dalam menentukan limit trigonometri, limit ketakhinggaan dan  turunan trigonometri </v>
      </c>
      <c r="K42" s="28">
        <f t="shared" si="2"/>
        <v>83</v>
      </c>
      <c r="L42" s="28" t="str">
        <f>IF(AND(ISNUMBER(K42),K42&gt;=1), IF(K42&lt;=$FD$27,$FE$27,IF(K42&lt;=$FD$28,$FE$28,IF(K42&lt;=$FD$29,$FE$29,IF(K42&lt;=$FD$30,$FE$30,)))), "")</f>
        <v>B</v>
      </c>
      <c r="M42" s="28">
        <f t="shared" si="3"/>
        <v>83</v>
      </c>
      <c r="N42" s="28" t="str">
        <f>IF(AND(ISNUMBER(M42),M42&gt;=1), IF(M42&lt;=$FD$27,$FE$27,IF(M42&lt;=$FD$28,$FE$28,IF(M42&lt;=$FD$29,$FE$29,IF(M42&lt;=$FD$30,$FE$30,)))), "")</f>
        <v>B</v>
      </c>
      <c r="O42" s="36">
        <v>2</v>
      </c>
      <c r="P42" s="28" t="str">
        <f>IF(O42=$FG$13,$FI$13,IF(O42=$FG$15,$FI$15,IF(O42=$FG$17,$FI$17,IF(O42=$FG$19,$FI$19,IF(O42=$FG$21,$FI$21,IF(O42=$FG$23,$FI$23,IF(O42=$FG$25,$FI$25,IF(O42=$FG$27,$FI$27,IF(O42=$FG$29,$FI$29,IF(O42=$FG$31,$FI$31,""))))))))))</f>
        <v>Terampil dalam menyelesaikan masalah yang berkaitan dengan  limit trigonometri, limit ketakhinggaan dan  turunan trigonometri</v>
      </c>
      <c r="Q42" s="39"/>
      <c r="R42" s="79" t="s">
        <v>9</v>
      </c>
      <c r="S42" s="18"/>
      <c r="T42" s="1">
        <v>82</v>
      </c>
      <c r="U42" s="1">
        <v>84</v>
      </c>
      <c r="V42" s="1">
        <v>85</v>
      </c>
      <c r="W42" s="1">
        <v>82</v>
      </c>
      <c r="X42" s="1"/>
      <c r="Y42" s="1"/>
      <c r="Z42" s="1"/>
      <c r="AA42" s="1"/>
      <c r="AB42" s="1"/>
      <c r="AC42" s="1"/>
      <c r="AD42" s="1"/>
      <c r="AE42" s="18"/>
      <c r="AF42" s="1">
        <v>78</v>
      </c>
      <c r="AG42" s="1">
        <v>87</v>
      </c>
      <c r="AH42" s="1">
        <v>85</v>
      </c>
      <c r="AI42" s="1">
        <v>82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74674</v>
      </c>
      <c r="C43" s="19" t="s">
        <v>147</v>
      </c>
      <c r="D43" s="18"/>
      <c r="E43" s="28">
        <f t="shared" si="0"/>
        <v>80</v>
      </c>
      <c r="F43" s="28" t="str">
        <f>IF(AND(ISNUMBER(E43),E43&gt;=1),IF(E43&lt;=$FD$13,$FE$13,IF(E43&lt;=$FD$14,$FE$14,IF(E43&lt;=$FD$15,$FE$15,IF(E43&lt;=$FD$16,$FE$16,)))), "")</f>
        <v>B</v>
      </c>
      <c r="G43" s="28">
        <f t="shared" si="1"/>
        <v>80</v>
      </c>
      <c r="H43" s="28" t="str">
        <f>IF(AND(ISNUMBER(G43),G43&gt;=1),IF(G43&lt;=$FD$13,$FE$13,IF(G43&lt;=$FD$14,$FE$14,IF(G43&lt;=$FD$15,$FE$15,IF(G43&lt;=$FD$16,$FE$16,)))), "")</f>
        <v>B</v>
      </c>
      <c r="I43" s="36">
        <v>2</v>
      </c>
      <c r="J43" s="28" t="str">
        <f>IF(I43=$FG$13,$FH$13,IF(I43=$FG$15,$FH$15,IF(I43=$FG$17,$FH$17,IF(I43=$FG$19,$FH$19,IF(I43=$FG$21,$FH$21,IF(I43=$FG$23,$FH$23,IF(I43=$FG$25,$FH$25,IF(I43=$FG$27,$FH$27,IF(I43=$FG$29,$FH$29,IF(I43=$FG$31,$FH$31,""))))))))))</f>
        <v xml:space="preserve">Memiliki kemampuan dalam menentukan limit trigonometri, limit ketakhinggaan dan  turunan trigonometri </v>
      </c>
      <c r="K43" s="28">
        <f t="shared" si="2"/>
        <v>80.5</v>
      </c>
      <c r="L43" s="28" t="str">
        <f>IF(AND(ISNUMBER(K43),K43&gt;=1), IF(K43&lt;=$FD$27,$FE$27,IF(K43&lt;=$FD$28,$FE$28,IF(K43&lt;=$FD$29,$FE$29,IF(K43&lt;=$FD$30,$FE$30,)))), "")</f>
        <v>B</v>
      </c>
      <c r="M43" s="28">
        <f t="shared" si="3"/>
        <v>80.5</v>
      </c>
      <c r="N43" s="28" t="str">
        <f>IF(AND(ISNUMBER(M43),M43&gt;=1), IF(M43&lt;=$FD$27,$FE$27,IF(M43&lt;=$FD$28,$FE$28,IF(M43&lt;=$FD$29,$FE$29,IF(M43&lt;=$FD$30,$FE$30,)))), "")</f>
        <v>B</v>
      </c>
      <c r="O43" s="36">
        <v>2</v>
      </c>
      <c r="P43" s="28" t="str">
        <f>IF(O43=$FG$13,$FI$13,IF(O43=$FG$15,$FI$15,IF(O43=$FG$17,$FI$17,IF(O43=$FG$19,$FI$19,IF(O43=$FG$21,$FI$21,IF(O43=$FG$23,$FI$23,IF(O43=$FG$25,$FI$25,IF(O43=$FG$27,$FI$27,IF(O43=$FG$29,$FI$29,IF(O43=$FG$31,$FI$31,""))))))))))</f>
        <v>Terampil dalam menyelesaikan masalah yang berkaitan dengan  limit trigonometri, limit ketakhinggaan dan  turunan trigonometri</v>
      </c>
      <c r="Q43" s="39"/>
      <c r="R43" s="79" t="s">
        <v>9</v>
      </c>
      <c r="S43" s="18"/>
      <c r="T43" s="1">
        <v>77</v>
      </c>
      <c r="U43" s="1">
        <v>74</v>
      </c>
      <c r="V43" s="1">
        <v>85</v>
      </c>
      <c r="W43" s="1">
        <v>82</v>
      </c>
      <c r="X43" s="1"/>
      <c r="Y43" s="1"/>
      <c r="Z43" s="1"/>
      <c r="AA43" s="1"/>
      <c r="AB43" s="1"/>
      <c r="AC43" s="1"/>
      <c r="AD43" s="1"/>
      <c r="AE43" s="18"/>
      <c r="AF43" s="1">
        <v>75</v>
      </c>
      <c r="AG43" s="1">
        <v>77</v>
      </c>
      <c r="AH43" s="1">
        <v>88</v>
      </c>
      <c r="AI43" s="1">
        <v>82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70219</v>
      </c>
      <c r="C44" s="19" t="s">
        <v>148</v>
      </c>
      <c r="D44" s="18"/>
      <c r="E44" s="28">
        <f t="shared" si="0"/>
        <v>87</v>
      </c>
      <c r="F44" s="28" t="str">
        <f>IF(AND(ISNUMBER(E44),E44&gt;=1),IF(E44&lt;=$FD$13,$FE$13,IF(E44&lt;=$FD$14,$FE$14,IF(E44&lt;=$FD$15,$FE$15,IF(E44&lt;=$FD$16,$FE$16,)))), "")</f>
        <v>A</v>
      </c>
      <c r="G44" s="28">
        <f t="shared" si="1"/>
        <v>87</v>
      </c>
      <c r="H44" s="28" t="str">
        <f>IF(AND(ISNUMBER(G44),G44&gt;=1),IF(G44&lt;=$FD$13,$FE$13,IF(G44&lt;=$FD$14,$FE$14,IF(G44&lt;=$FD$15,$FE$15,IF(G44&lt;=$FD$16,$FE$16,)))), "")</f>
        <v>A</v>
      </c>
      <c r="I44" s="36">
        <v>1</v>
      </c>
      <c r="J44" s="28" t="str">
        <f>IF(I44=$FG$13,$FH$13,IF(I44=$FG$15,$FH$15,IF(I44=$FG$17,$FH$17,IF(I44=$FG$19,$FH$19,IF(I44=$FG$21,$FH$21,IF(I44=$FG$23,$FH$23,IF(I44=$FG$25,$FH$25,IF(I44=$FG$27,$FH$27,IF(I44=$FG$29,$FH$29,IF(I44=$FG$31,$FH$31,""))))))))))</f>
        <v>Memiliki kemampuan dalam menentukan limit trigonometri, limit ketakhinggaan, turunan trigonometri dan aplikasi turunan</v>
      </c>
      <c r="K44" s="28">
        <f t="shared" si="2"/>
        <v>86.5</v>
      </c>
      <c r="L44" s="28" t="str">
        <f>IF(AND(ISNUMBER(K44),K44&gt;=1), IF(K44&lt;=$FD$27,$FE$27,IF(K44&lt;=$FD$28,$FE$28,IF(K44&lt;=$FD$29,$FE$29,IF(K44&lt;=$FD$30,$FE$30,)))), "")</f>
        <v>A</v>
      </c>
      <c r="M44" s="28">
        <f t="shared" si="3"/>
        <v>86.5</v>
      </c>
      <c r="N44" s="28" t="str">
        <f>IF(AND(ISNUMBER(M44),M44&gt;=1), IF(M44&lt;=$FD$27,$FE$27,IF(M44&lt;=$FD$28,$FE$28,IF(M44&lt;=$FD$29,$FE$29,IF(M44&lt;=$FD$30,$FE$30,)))), "")</f>
        <v>A</v>
      </c>
      <c r="O44" s="36">
        <v>1</v>
      </c>
      <c r="P44" s="28" t="str">
        <f>IF(O44=$FG$13,$FI$13,IF(O44=$FG$15,$FI$15,IF(O44=$FG$17,$FI$17,IF(O44=$FG$19,$FI$19,IF(O44=$FG$21,$FI$21,IF(O44=$FG$23,$FI$23,IF(O44=$FG$25,$FI$25,IF(O44=$FG$27,$FI$27,IF(O44=$FG$29,$FI$29,IF(O44=$FG$31,$FI$31,""))))))))))</f>
        <v>Terampil dalam menyelesaikan masalah yang berkaitan dengan  limit trigonometri, limit ketakhinggaan, turunan trigonometri dan aplikasi turunan</v>
      </c>
      <c r="Q44" s="39"/>
      <c r="R44" s="79" t="s">
        <v>8</v>
      </c>
      <c r="S44" s="18"/>
      <c r="T44" s="1">
        <v>90</v>
      </c>
      <c r="U44" s="1">
        <v>86</v>
      </c>
      <c r="V44" s="1">
        <v>87</v>
      </c>
      <c r="W44" s="1">
        <v>86</v>
      </c>
      <c r="X44" s="1"/>
      <c r="Y44" s="1"/>
      <c r="Z44" s="1"/>
      <c r="AA44" s="1"/>
      <c r="AB44" s="1"/>
      <c r="AC44" s="1"/>
      <c r="AD44" s="1"/>
      <c r="AE44" s="18"/>
      <c r="AF44" s="1">
        <v>86</v>
      </c>
      <c r="AG44" s="1">
        <v>85</v>
      </c>
      <c r="AH44" s="1">
        <v>89</v>
      </c>
      <c r="AI44" s="1">
        <v>86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70234</v>
      </c>
      <c r="C45" s="19" t="s">
        <v>149</v>
      </c>
      <c r="D45" s="18"/>
      <c r="E45" s="28">
        <f t="shared" si="0"/>
        <v>81</v>
      </c>
      <c r="F45" s="28" t="str">
        <f>IF(AND(ISNUMBER(E45),E45&gt;=1),IF(E45&lt;=$FD$13,$FE$13,IF(E45&lt;=$FD$14,$FE$14,IF(E45&lt;=$FD$15,$FE$15,IF(E45&lt;=$FD$16,$FE$16,)))), "")</f>
        <v>B</v>
      </c>
      <c r="G45" s="28">
        <f t="shared" si="1"/>
        <v>81</v>
      </c>
      <c r="H45" s="28" t="str">
        <f>IF(AND(ISNUMBER(G45),G45&gt;=1),IF(G45&lt;=$FD$13,$FE$13,IF(G45&lt;=$FD$14,$FE$14,IF(G45&lt;=$FD$15,$FE$15,IF(G45&lt;=$FD$16,$FE$16,)))), "")</f>
        <v>B</v>
      </c>
      <c r="I45" s="36">
        <v>2</v>
      </c>
      <c r="J45" s="28" t="str">
        <f>IF(I45=$FG$13,$FH$13,IF(I45=$FG$15,$FH$15,IF(I45=$FG$17,$FH$17,IF(I45=$FG$19,$FH$19,IF(I45=$FG$21,$FH$21,IF(I45=$FG$23,$FH$23,IF(I45=$FG$25,$FH$25,IF(I45=$FG$27,$FH$27,IF(I45=$FG$29,$FH$29,IF(I45=$FG$31,$FH$31,""))))))))))</f>
        <v xml:space="preserve">Memiliki kemampuan dalam menentukan limit trigonometri, limit ketakhinggaan dan  turunan trigonometri </v>
      </c>
      <c r="K45" s="28">
        <f t="shared" si="2"/>
        <v>82.25</v>
      </c>
      <c r="L45" s="28" t="str">
        <f>IF(AND(ISNUMBER(K45),K45&gt;=1), IF(K45&lt;=$FD$27,$FE$27,IF(K45&lt;=$FD$28,$FE$28,IF(K45&lt;=$FD$29,$FE$29,IF(K45&lt;=$FD$30,$FE$30,)))), "")</f>
        <v>B</v>
      </c>
      <c r="M45" s="28">
        <f t="shared" si="3"/>
        <v>82.25</v>
      </c>
      <c r="N45" s="28" t="str">
        <f>IF(AND(ISNUMBER(M45),M45&gt;=1), IF(M45&lt;=$FD$27,$FE$27,IF(M45&lt;=$FD$28,$FE$28,IF(M45&lt;=$FD$29,$FE$29,IF(M45&lt;=$FD$30,$FE$30,)))), "")</f>
        <v>B</v>
      </c>
      <c r="O45" s="36">
        <v>2</v>
      </c>
      <c r="P45" s="28" t="str">
        <f>IF(O45=$FG$13,$FI$13,IF(O45=$FG$15,$FI$15,IF(O45=$FG$17,$FI$17,IF(O45=$FG$19,$FI$19,IF(O45=$FG$21,$FI$21,IF(O45=$FG$23,$FI$23,IF(O45=$FG$25,$FI$25,IF(O45=$FG$27,$FI$27,IF(O45=$FG$29,$FI$29,IF(O45=$FG$31,$FI$31,""))))))))))</f>
        <v>Terampil dalam menyelesaikan masalah yang berkaitan dengan  limit trigonometri, limit ketakhinggaan dan  turunan trigonometri</v>
      </c>
      <c r="Q45" s="39"/>
      <c r="R45" s="79" t="s">
        <v>9</v>
      </c>
      <c r="S45" s="18"/>
      <c r="T45" s="1">
        <v>78</v>
      </c>
      <c r="U45" s="1">
        <v>79</v>
      </c>
      <c r="V45" s="1">
        <v>85</v>
      </c>
      <c r="W45" s="1">
        <v>82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82</v>
      </c>
      <c r="AH45" s="1">
        <v>85</v>
      </c>
      <c r="AI45" s="1">
        <v>82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70249</v>
      </c>
      <c r="C46" s="19" t="s">
        <v>150</v>
      </c>
      <c r="D46" s="18"/>
      <c r="E46" s="28">
        <f t="shared" si="0"/>
        <v>84</v>
      </c>
      <c r="F46" s="28" t="str">
        <f>IF(AND(ISNUMBER(E46),E46&gt;=1),IF(E46&lt;=$FD$13,$FE$13,IF(E46&lt;=$FD$14,$FE$14,IF(E46&lt;=$FD$15,$FE$15,IF(E46&lt;=$FD$16,$FE$16,)))), "")</f>
        <v>B</v>
      </c>
      <c r="G46" s="28">
        <f t="shared" si="1"/>
        <v>84</v>
      </c>
      <c r="H46" s="28" t="str">
        <f>IF(AND(ISNUMBER(G46),G46&gt;=1),IF(G46&lt;=$FD$13,$FE$13,IF(G46&lt;=$FD$14,$FE$14,IF(G46&lt;=$FD$15,$FE$15,IF(G46&lt;=$FD$16,$FE$16,)))), "")</f>
        <v>B</v>
      </c>
      <c r="I46" s="36">
        <v>2</v>
      </c>
      <c r="J46" s="28" t="str">
        <f>IF(I46=$FG$13,$FH$13,IF(I46=$FG$15,$FH$15,IF(I46=$FG$17,$FH$17,IF(I46=$FG$19,$FH$19,IF(I46=$FG$21,$FH$21,IF(I46=$FG$23,$FH$23,IF(I46=$FG$25,$FH$25,IF(I46=$FG$27,$FH$27,IF(I46=$FG$29,$FH$29,IF(I46=$FG$31,$FH$31,""))))))))))</f>
        <v xml:space="preserve">Memiliki kemampuan dalam menentukan limit trigonometri, limit ketakhinggaan dan  turunan trigonometri </v>
      </c>
      <c r="K46" s="28">
        <f t="shared" si="2"/>
        <v>83.5</v>
      </c>
      <c r="L46" s="28" t="str">
        <f>IF(AND(ISNUMBER(K46),K46&gt;=1), IF(K46&lt;=$FD$27,$FE$27,IF(K46&lt;=$FD$28,$FE$28,IF(K46&lt;=$FD$29,$FE$29,IF(K46&lt;=$FD$30,$FE$30,)))), "")</f>
        <v>B</v>
      </c>
      <c r="M46" s="28">
        <f t="shared" si="3"/>
        <v>83.5</v>
      </c>
      <c r="N46" s="28" t="str">
        <f>IF(AND(ISNUMBER(M46),M46&gt;=1), IF(M46&lt;=$FD$27,$FE$27,IF(M46&lt;=$FD$28,$FE$28,IF(M46&lt;=$FD$29,$FE$29,IF(M46&lt;=$FD$30,$FE$30,)))), "")</f>
        <v>B</v>
      </c>
      <c r="O46" s="36">
        <v>2</v>
      </c>
      <c r="P46" s="28" t="str">
        <f>IF(O46=$FG$13,$FI$13,IF(O46=$FG$15,$FI$15,IF(O46=$FG$17,$FI$17,IF(O46=$FG$19,$FI$19,IF(O46=$FG$21,$FI$21,IF(O46=$FG$23,$FI$23,IF(O46=$FG$25,$FI$25,IF(O46=$FG$27,$FI$27,IF(O46=$FG$29,$FI$29,IF(O46=$FG$31,$FI$31,""))))))))))</f>
        <v>Terampil dalam menyelesaikan masalah yang berkaitan dengan  limit trigonometri, limit ketakhinggaan dan  turunan trigonometri</v>
      </c>
      <c r="Q46" s="39"/>
      <c r="R46" s="79" t="s">
        <v>9</v>
      </c>
      <c r="S46" s="18"/>
      <c r="T46" s="1">
        <v>81</v>
      </c>
      <c r="U46" s="1">
        <v>86</v>
      </c>
      <c r="V46" s="1">
        <v>87</v>
      </c>
      <c r="W46" s="1">
        <v>81</v>
      </c>
      <c r="X46" s="1"/>
      <c r="Y46" s="1"/>
      <c r="Z46" s="1"/>
      <c r="AA46" s="1"/>
      <c r="AB46" s="1"/>
      <c r="AC46" s="1"/>
      <c r="AD46" s="1"/>
      <c r="AE46" s="18"/>
      <c r="AF46" s="1">
        <v>75</v>
      </c>
      <c r="AG46" s="1">
        <v>89</v>
      </c>
      <c r="AH46" s="1">
        <v>89</v>
      </c>
      <c r="AI46" s="1">
        <v>81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70264</v>
      </c>
      <c r="C47" s="19" t="s">
        <v>151</v>
      </c>
      <c r="D47" s="18"/>
      <c r="E47" s="28">
        <f t="shared" si="0"/>
        <v>82</v>
      </c>
      <c r="F47" s="28" t="str">
        <f>IF(AND(ISNUMBER(E47),E47&gt;=1),IF(E47&lt;=$FD$13,$FE$13,IF(E47&lt;=$FD$14,$FE$14,IF(E47&lt;=$FD$15,$FE$15,IF(E47&lt;=$FD$16,$FE$16,)))), "")</f>
        <v>B</v>
      </c>
      <c r="G47" s="28">
        <f t="shared" si="1"/>
        <v>82</v>
      </c>
      <c r="H47" s="28" t="str">
        <f>IF(AND(ISNUMBER(G47),G47&gt;=1),IF(G47&lt;=$FD$13,$FE$13,IF(G47&lt;=$FD$14,$FE$14,IF(G47&lt;=$FD$15,$FE$15,IF(G47&lt;=$FD$16,$FE$16,)))), "")</f>
        <v>B</v>
      </c>
      <c r="I47" s="36">
        <v>2</v>
      </c>
      <c r="J47" s="28" t="str">
        <f>IF(I47=$FG$13,$FH$13,IF(I47=$FG$15,$FH$15,IF(I47=$FG$17,$FH$17,IF(I47=$FG$19,$FH$19,IF(I47=$FG$21,$FH$21,IF(I47=$FG$23,$FH$23,IF(I47=$FG$25,$FH$25,IF(I47=$FG$27,$FH$27,IF(I47=$FG$29,$FH$29,IF(I47=$FG$31,$FH$31,""))))))))))</f>
        <v xml:space="preserve">Memiliki kemampuan dalam menentukan limit trigonometri, limit ketakhinggaan dan  turunan trigonometri </v>
      </c>
      <c r="K47" s="28">
        <f t="shared" si="2"/>
        <v>81</v>
      </c>
      <c r="L47" s="28" t="str">
        <f>IF(AND(ISNUMBER(K47),K47&gt;=1), IF(K47&lt;=$FD$27,$FE$27,IF(K47&lt;=$FD$28,$FE$28,IF(K47&lt;=$FD$29,$FE$29,IF(K47&lt;=$FD$30,$FE$30,)))), "")</f>
        <v>B</v>
      </c>
      <c r="M47" s="28">
        <f t="shared" si="3"/>
        <v>81</v>
      </c>
      <c r="N47" s="28" t="str">
        <f>IF(AND(ISNUMBER(M47),M47&gt;=1), IF(M47&lt;=$FD$27,$FE$27,IF(M47&lt;=$FD$28,$FE$28,IF(M47&lt;=$FD$29,$FE$29,IF(M47&lt;=$FD$30,$FE$30,)))), "")</f>
        <v>B</v>
      </c>
      <c r="O47" s="36">
        <v>2</v>
      </c>
      <c r="P47" s="28" t="str">
        <f>IF(O47=$FG$13,$FI$13,IF(O47=$FG$15,$FI$15,IF(O47=$FG$17,$FI$17,IF(O47=$FG$19,$FI$19,IF(O47=$FG$21,$FI$21,IF(O47=$FG$23,$FI$23,IF(O47=$FG$25,$FI$25,IF(O47=$FG$27,$FI$27,IF(O47=$FG$29,$FI$29,IF(O47=$FG$31,$FI$31,""))))))))))</f>
        <v>Terampil dalam menyelesaikan masalah yang berkaitan dengan  limit trigonometri, limit ketakhinggaan dan  turunan trigonometri</v>
      </c>
      <c r="Q47" s="39"/>
      <c r="R47" s="79" t="s">
        <v>9</v>
      </c>
      <c r="S47" s="18"/>
      <c r="T47" s="1">
        <v>79</v>
      </c>
      <c r="U47" s="1">
        <v>75</v>
      </c>
      <c r="V47" s="1">
        <v>87</v>
      </c>
      <c r="W47" s="1">
        <v>85</v>
      </c>
      <c r="X47" s="1"/>
      <c r="Y47" s="1"/>
      <c r="Z47" s="1"/>
      <c r="AA47" s="1"/>
      <c r="AB47" s="1"/>
      <c r="AC47" s="1"/>
      <c r="AD47" s="1"/>
      <c r="AE47" s="18"/>
      <c r="AF47" s="1">
        <v>75</v>
      </c>
      <c r="AG47" s="1">
        <v>77</v>
      </c>
      <c r="AH47" s="1">
        <v>87</v>
      </c>
      <c r="AI47" s="1">
        <v>85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>IF(AND(ISNUMBER(E48),E48&gt;=1),IF(E48&lt;=$FD$13,$FE$13,IF(E48&lt;=$FD$14,$FE$14,IF(E48&lt;=$FD$15,$FE$15,IF(E48&lt;=$FD$16,$FE$16,)))), "")</f>
        <v/>
      </c>
      <c r="G48" s="28" t="str">
        <f t="shared" si="1"/>
        <v/>
      </c>
      <c r="H48" s="28" t="str">
        <f>IF(AND(ISNUMBER(G48),G48&gt;=1),IF(G48&lt;=$FD$13,$FE$13,IF(G48&lt;=$FD$14,$FE$14,IF(G48&lt;=$FD$15,$FE$15,IF(G48&lt;=$FD$16,$FE$16,)))), "")</f>
        <v/>
      </c>
      <c r="I48" s="36"/>
      <c r="J48" s="28" t="str">
        <f>IF(I48=$FG$13,$FH$13,IF(I48=$FG$15,$FH$15,IF(I48=$FG$17,$FH$17,IF(I48=$FG$19,$FH$19,IF(I48=$FG$21,$FH$21,IF(I48=$FG$23,$FH$23,IF(I48=$FG$25,$FH$25,IF(I48=$FG$27,$FH$27,IF(I48=$FG$29,$FH$29,IF(I48=$FG$31,$FH$31,""))))))))))</f>
        <v/>
      </c>
      <c r="K48" s="28" t="str">
        <f t="shared" si="2"/>
        <v/>
      </c>
      <c r="L48" s="28" t="str">
        <f>IF(AND(ISNUMBER(K48),K48&gt;=1), IF(K48&lt;=$FD$27,$FE$27,IF(K48&lt;=$FD$28,$FE$28,IF(K48&lt;=$FD$29,$FE$29,IF(K48&lt;=$FD$30,$FE$30,)))), "")</f>
        <v/>
      </c>
      <c r="M48" s="28" t="str">
        <f t="shared" si="3"/>
        <v/>
      </c>
      <c r="N48" s="28" t="str">
        <f>IF(AND(ISNUMBER(M48),M48&gt;=1), IF(M48&lt;=$FD$27,$FE$27,IF(M48&lt;=$FD$28,$FE$28,IF(M48&lt;=$FD$29,$FE$29,IF(M48&lt;=$FD$30,$FE$30,)))), "")</f>
        <v/>
      </c>
      <c r="O48" s="36"/>
      <c r="P48" s="28" t="str">
        <f>IF(O48=$FG$13,$FI$13,IF(O48=$FG$15,$FI$15,IF(O48=$FG$17,$FI$17,IF(O48=$FG$19,$FI$19,IF(O48=$FG$21,$FI$21,IF(O48=$FG$23,$FI$23,IF(O48=$FG$25,$FI$25,IF(O48=$FG$27,$FI$27,IF(O48=$FG$29,$FI$29,IF(O48=$FG$31,$FI$31,""))))))))))</f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>IF(AND(ISNUMBER(E49),E49&gt;=1),IF(E49&lt;=$FD$13,$FE$13,IF(E49&lt;=$FD$14,$FE$14,IF(E49&lt;=$FD$15,$FE$15,IF(E49&lt;=$FD$16,$FE$16,)))), "")</f>
        <v/>
      </c>
      <c r="G49" s="28" t="str">
        <f t="shared" si="1"/>
        <v/>
      </c>
      <c r="H49" s="28" t="str">
        <f>IF(AND(ISNUMBER(G49),G49&gt;=1),IF(G49&lt;=$FD$13,$FE$13,IF(G49&lt;=$FD$14,$FE$14,IF(G49&lt;=$FD$15,$FE$15,IF(G49&lt;=$FD$16,$FE$16,)))), "")</f>
        <v/>
      </c>
      <c r="I49" s="36"/>
      <c r="J49" s="28" t="str">
        <f>IF(I49=$FG$13,$FH$13,IF(I49=$FG$15,$FH$15,IF(I49=$FG$17,$FH$17,IF(I49=$FG$19,$FH$19,IF(I49=$FG$21,$FH$21,IF(I49=$FG$23,$FH$23,IF(I49=$FG$25,$FH$25,IF(I49=$FG$27,$FH$27,IF(I49=$FG$29,$FH$29,IF(I49=$FG$31,$FH$31,""))))))))))</f>
        <v/>
      </c>
      <c r="K49" s="28" t="str">
        <f t="shared" si="2"/>
        <v/>
      </c>
      <c r="L49" s="28" t="str">
        <f>IF(AND(ISNUMBER(K49),K49&gt;=1), IF(K49&lt;=$FD$27,$FE$27,IF(K49&lt;=$FD$28,$FE$28,IF(K49&lt;=$FD$29,$FE$29,IF(K49&lt;=$FD$30,$FE$30,)))), "")</f>
        <v/>
      </c>
      <c r="M49" s="28" t="str">
        <f t="shared" si="3"/>
        <v/>
      </c>
      <c r="N49" s="28" t="str">
        <f>IF(AND(ISNUMBER(M49),M49&gt;=1), IF(M49&lt;=$FD$27,$FE$27,IF(M49&lt;=$FD$28,$FE$28,IF(M49&lt;=$FD$29,$FE$29,IF(M49&lt;=$FD$30,$FE$30,)))), "")</f>
        <v/>
      </c>
      <c r="O49" s="36"/>
      <c r="P49" s="28" t="str">
        <f>IF(O49=$FG$13,$FI$13,IF(O49=$FG$15,$FI$15,IF(O49=$FG$17,$FI$17,IF(O49=$FG$19,$FI$19,IF(O49=$FG$21,$FI$21,IF(O49=$FG$23,$FI$23,IF(O49=$FG$25,$FI$25,IF(O49=$FG$27,$FI$27,IF(O49=$FG$29,$FI$29,IF(O49=$FG$31,$FI$31,""))))))))))</f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>IF(AND(ISNUMBER(E50),E50&gt;=1),IF(E50&lt;=$FD$13,$FE$13,IF(E50&lt;=$FD$14,$FE$14,IF(E50&lt;=$FD$15,$FE$15,IF(E50&lt;=$FD$16,$FE$16,)))), "")</f>
        <v/>
      </c>
      <c r="G50" s="28" t="str">
        <f t="shared" si="1"/>
        <v/>
      </c>
      <c r="H50" s="28" t="str">
        <f>IF(AND(ISNUMBER(G50),G50&gt;=1),IF(G50&lt;=$FD$13,$FE$13,IF(G50&lt;=$FD$14,$FE$14,IF(G50&lt;=$FD$15,$FE$15,IF(G50&lt;=$FD$16,$FE$16,)))), "")</f>
        <v/>
      </c>
      <c r="I50" s="36"/>
      <c r="J50" s="28" t="str">
        <f>IF(I50=$FG$13,$FH$13,IF(I50=$FG$15,$FH$15,IF(I50=$FG$17,$FH$17,IF(I50=$FG$19,$FH$19,IF(I50=$FG$21,$FH$21,IF(I50=$FG$23,$FH$23,IF(I50=$FG$25,$FH$25,IF(I50=$FG$27,$FH$27,IF(I50=$FG$29,$FH$29,IF(I50=$FG$31,$FH$31,""))))))))))</f>
        <v/>
      </c>
      <c r="K50" s="28" t="str">
        <f t="shared" si="2"/>
        <v/>
      </c>
      <c r="L50" s="28" t="str">
        <f>IF(AND(ISNUMBER(K50),K50&gt;=1), IF(K50&lt;=$FD$27,$FE$27,IF(K50&lt;=$FD$28,$FE$28,IF(K50&lt;=$FD$29,$FE$29,IF(K50&lt;=$FD$30,$FE$30,)))), "")</f>
        <v/>
      </c>
      <c r="M50" s="28" t="str">
        <f t="shared" si="3"/>
        <v/>
      </c>
      <c r="N50" s="28" t="str">
        <f>IF(AND(ISNUMBER(M50),M50&gt;=1), IF(M50&lt;=$FD$27,$FE$27,IF(M50&lt;=$FD$28,$FE$28,IF(M50&lt;=$FD$29,$FE$29,IF(M50&lt;=$FD$30,$FE$30,)))), "")</f>
        <v/>
      </c>
      <c r="O50" s="36"/>
      <c r="P50" s="28" t="str">
        <f>IF(O50=$FG$13,$FI$13,IF(O50=$FG$15,$FI$15,IF(O50=$FG$17,$FI$17,IF(O50=$FG$19,$FI$19,IF(O50=$FG$21,$FI$21,IF(O50=$FG$23,$FI$23,IF(O50=$FG$25,$FI$25,IF(O50=$FG$27,$FI$27,IF(O50=$FG$29,$FI$29,IF(O50=$FG$31,$FI$31,""))))))))))</f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 t="s">
        <v>102</v>
      </c>
      <c r="G52" s="18"/>
      <c r="H52" s="18"/>
      <c r="I52" s="38"/>
      <c r="J52" s="30"/>
      <c r="K52" s="18">
        <f>IF(COUNTBLANK($G$11:$G$50)=40,"",MAX($G$11:$G$50))</f>
        <v>96</v>
      </c>
      <c r="L52" s="18"/>
      <c r="M52" s="18"/>
      <c r="N52" s="18"/>
      <c r="O52" s="37"/>
      <c r="P52" s="18"/>
      <c r="Q52" s="37" t="s">
        <v>103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 t="s">
        <v>105</v>
      </c>
      <c r="G53" s="18"/>
      <c r="H53" s="18"/>
      <c r="I53" s="38"/>
      <c r="J53" s="30"/>
      <c r="K53" s="18">
        <f>IF(COUNTBLANK($G$11:$G$50)=40,"",MIN($G$11:$G$50))</f>
        <v>75</v>
      </c>
      <c r="L53" s="18"/>
      <c r="M53" s="18"/>
      <c r="N53" s="18"/>
      <c r="O53" s="37"/>
      <c r="P53" s="18"/>
      <c r="Q53" s="37" t="s">
        <v>106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107</v>
      </c>
      <c r="G54" s="18"/>
      <c r="H54" s="18"/>
      <c r="I54" s="38"/>
      <c r="J54" s="30"/>
      <c r="K54" s="18">
        <f>IF(COUNTBLANK($G$11:$G$50)=40,"",AVERAGE($G$11:$G$50))</f>
        <v>85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108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110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112</v>
      </c>
      <c r="R57" s="37" t="s">
        <v>113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XII-MIPA 1</vt:lpstr>
      <vt:lpstr>XII-MIPA 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KURIKULUM</cp:lastModifiedBy>
  <dcterms:created xsi:type="dcterms:W3CDTF">2015-09-01T09:01:01Z</dcterms:created>
  <dcterms:modified xsi:type="dcterms:W3CDTF">2018-12-11T00:07:18Z</dcterms:modified>
</cp:coreProperties>
</file>