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390" yWindow="555" windowWidth="15600" windowHeight="7365"/>
  </bookViews>
  <sheets>
    <sheet name="XII-MIPA 1" sheetId="1" r:id="rId1"/>
    <sheet name="XII-MIPA 2" sheetId="2" r:id="rId2"/>
    <sheet name="XII-MIPA 3" sheetId="3" r:id="rId3"/>
    <sheet name="XII-MIP 4" sheetId="4" r:id="rId4"/>
  </sheets>
  <calcPr calcId="144525"/>
</workbook>
</file>

<file path=xl/calcChain.xml><?xml version="1.0" encoding="utf-8"?>
<calcChain xmlns="http://schemas.openxmlformats.org/spreadsheetml/2006/main">
  <c r="K55" i="4" l="1"/>
  <c r="P50" i="4"/>
  <c r="M50" i="4"/>
  <c r="N50" i="4" s="1"/>
  <c r="K50" i="4"/>
  <c r="L50" i="4" s="1"/>
  <c r="J50" i="4"/>
  <c r="G50" i="4"/>
  <c r="H50" i="4" s="1"/>
  <c r="E50" i="4"/>
  <c r="F50" i="4" s="1"/>
  <c r="P49" i="4"/>
  <c r="M49" i="4"/>
  <c r="N49" i="4" s="1"/>
  <c r="K49" i="4"/>
  <c r="L49" i="4" s="1"/>
  <c r="J49" i="4"/>
  <c r="G49" i="4"/>
  <c r="H49" i="4" s="1"/>
  <c r="E49" i="4"/>
  <c r="F49" i="4" s="1"/>
  <c r="P48" i="4"/>
  <c r="M48" i="4"/>
  <c r="N48" i="4" s="1"/>
  <c r="K48" i="4"/>
  <c r="L48" i="4" s="1"/>
  <c r="J48" i="4"/>
  <c r="G48" i="4"/>
  <c r="H48" i="4" s="1"/>
  <c r="E48" i="4"/>
  <c r="F48" i="4" s="1"/>
  <c r="P47" i="4"/>
  <c r="M47" i="4"/>
  <c r="N47" i="4" s="1"/>
  <c r="K47" i="4"/>
  <c r="L47" i="4" s="1"/>
  <c r="J47" i="4"/>
  <c r="G47" i="4"/>
  <c r="H47" i="4" s="1"/>
  <c r="E47" i="4"/>
  <c r="F47" i="4" s="1"/>
  <c r="P46" i="4"/>
  <c r="M46" i="4"/>
  <c r="N46" i="4" s="1"/>
  <c r="K46" i="4"/>
  <c r="L46" i="4" s="1"/>
  <c r="J46" i="4"/>
  <c r="G46" i="4"/>
  <c r="H46" i="4" s="1"/>
  <c r="E46" i="4"/>
  <c r="F46" i="4" s="1"/>
  <c r="P45" i="4"/>
  <c r="M45" i="4"/>
  <c r="N45" i="4" s="1"/>
  <c r="K45" i="4"/>
  <c r="L45" i="4" s="1"/>
  <c r="J45" i="4"/>
  <c r="G45" i="4"/>
  <c r="H45" i="4" s="1"/>
  <c r="E45" i="4"/>
  <c r="F45" i="4" s="1"/>
  <c r="P44" i="4"/>
  <c r="M44" i="4"/>
  <c r="N44" i="4" s="1"/>
  <c r="K44" i="4"/>
  <c r="L44" i="4" s="1"/>
  <c r="J44" i="4"/>
  <c r="G44" i="4"/>
  <c r="H44" i="4" s="1"/>
  <c r="E44" i="4"/>
  <c r="F44" i="4" s="1"/>
  <c r="P43" i="4"/>
  <c r="M43" i="4"/>
  <c r="N43" i="4" s="1"/>
  <c r="K43" i="4"/>
  <c r="L43" i="4" s="1"/>
  <c r="J43" i="4"/>
  <c r="G43" i="4"/>
  <c r="H43" i="4" s="1"/>
  <c r="E43" i="4"/>
  <c r="F43" i="4" s="1"/>
  <c r="P42" i="4"/>
  <c r="M42" i="4"/>
  <c r="N42" i="4" s="1"/>
  <c r="K42" i="4"/>
  <c r="L42" i="4" s="1"/>
  <c r="J42" i="4"/>
  <c r="G42" i="4"/>
  <c r="H42" i="4" s="1"/>
  <c r="E42" i="4"/>
  <c r="F42" i="4" s="1"/>
  <c r="P41" i="4"/>
  <c r="M41" i="4"/>
  <c r="N41" i="4" s="1"/>
  <c r="K41" i="4"/>
  <c r="L41" i="4" s="1"/>
  <c r="J41" i="4"/>
  <c r="G41" i="4"/>
  <c r="H41" i="4" s="1"/>
  <c r="E41" i="4"/>
  <c r="F41" i="4" s="1"/>
  <c r="P40" i="4"/>
  <c r="M40" i="4"/>
  <c r="N40" i="4" s="1"/>
  <c r="K40" i="4"/>
  <c r="L40" i="4" s="1"/>
  <c r="J40" i="4"/>
  <c r="G40" i="4"/>
  <c r="H40" i="4" s="1"/>
  <c r="E40" i="4"/>
  <c r="F40" i="4" s="1"/>
  <c r="P39" i="4"/>
  <c r="M39" i="4"/>
  <c r="N39" i="4" s="1"/>
  <c r="K39" i="4"/>
  <c r="L39" i="4" s="1"/>
  <c r="J39" i="4"/>
  <c r="G39" i="4"/>
  <c r="H39" i="4" s="1"/>
  <c r="E39" i="4"/>
  <c r="F39" i="4" s="1"/>
  <c r="P38" i="4"/>
  <c r="M38" i="4"/>
  <c r="N38" i="4" s="1"/>
  <c r="K38" i="4"/>
  <c r="L38" i="4" s="1"/>
  <c r="J38" i="4"/>
  <c r="G38" i="4"/>
  <c r="H38" i="4" s="1"/>
  <c r="E38" i="4"/>
  <c r="F38" i="4" s="1"/>
  <c r="P37" i="4"/>
  <c r="M37" i="4"/>
  <c r="N37" i="4" s="1"/>
  <c r="K37" i="4"/>
  <c r="L37" i="4" s="1"/>
  <c r="J37" i="4"/>
  <c r="G37" i="4"/>
  <c r="H37" i="4" s="1"/>
  <c r="E37" i="4"/>
  <c r="F37" i="4" s="1"/>
  <c r="P36" i="4"/>
  <c r="M36" i="4"/>
  <c r="N36" i="4" s="1"/>
  <c r="K36" i="4"/>
  <c r="L36" i="4" s="1"/>
  <c r="J36" i="4"/>
  <c r="G36" i="4"/>
  <c r="H36" i="4" s="1"/>
  <c r="E36" i="4"/>
  <c r="F36" i="4" s="1"/>
  <c r="P35" i="4"/>
  <c r="M35" i="4"/>
  <c r="N35" i="4" s="1"/>
  <c r="K35" i="4"/>
  <c r="L35" i="4" s="1"/>
  <c r="J35" i="4"/>
  <c r="G35" i="4"/>
  <c r="H35" i="4" s="1"/>
  <c r="E35" i="4"/>
  <c r="F35" i="4" s="1"/>
  <c r="P34" i="4"/>
  <c r="M34" i="4"/>
  <c r="N34" i="4" s="1"/>
  <c r="K34" i="4"/>
  <c r="L34" i="4" s="1"/>
  <c r="J34" i="4"/>
  <c r="G34" i="4"/>
  <c r="H34" i="4" s="1"/>
  <c r="E34" i="4"/>
  <c r="F34" i="4" s="1"/>
  <c r="P33" i="4"/>
  <c r="M33" i="4"/>
  <c r="N33" i="4" s="1"/>
  <c r="K33" i="4"/>
  <c r="L33" i="4" s="1"/>
  <c r="J33" i="4"/>
  <c r="G33" i="4"/>
  <c r="H33" i="4" s="1"/>
  <c r="E33" i="4"/>
  <c r="F33" i="4" s="1"/>
  <c r="P32" i="4"/>
  <c r="M32" i="4"/>
  <c r="N32" i="4" s="1"/>
  <c r="K32" i="4"/>
  <c r="L32" i="4" s="1"/>
  <c r="J32" i="4"/>
  <c r="G32" i="4"/>
  <c r="H32" i="4" s="1"/>
  <c r="E32" i="4"/>
  <c r="F32" i="4" s="1"/>
  <c r="P31" i="4"/>
  <c r="M31" i="4"/>
  <c r="N31" i="4" s="1"/>
  <c r="K31" i="4"/>
  <c r="L31" i="4" s="1"/>
  <c r="J31" i="4"/>
  <c r="G31" i="4"/>
  <c r="H31" i="4" s="1"/>
  <c r="E31" i="4"/>
  <c r="F31" i="4" s="1"/>
  <c r="P30" i="4"/>
  <c r="M30" i="4"/>
  <c r="N30" i="4" s="1"/>
  <c r="K30" i="4"/>
  <c r="L30" i="4" s="1"/>
  <c r="J30" i="4"/>
  <c r="G30" i="4"/>
  <c r="H30" i="4" s="1"/>
  <c r="E30" i="4"/>
  <c r="F30" i="4" s="1"/>
  <c r="P29" i="4"/>
  <c r="M29" i="4"/>
  <c r="N29" i="4" s="1"/>
  <c r="K29" i="4"/>
  <c r="L29" i="4" s="1"/>
  <c r="J29" i="4"/>
  <c r="G29" i="4"/>
  <c r="H29" i="4" s="1"/>
  <c r="E29" i="4"/>
  <c r="F29" i="4" s="1"/>
  <c r="P28" i="4"/>
  <c r="M28" i="4"/>
  <c r="N28" i="4" s="1"/>
  <c r="K28" i="4"/>
  <c r="L28" i="4" s="1"/>
  <c r="J28" i="4"/>
  <c r="G28" i="4"/>
  <c r="H28" i="4" s="1"/>
  <c r="E28" i="4"/>
  <c r="F28" i="4" s="1"/>
  <c r="P27" i="4"/>
  <c r="M27" i="4"/>
  <c r="N27" i="4" s="1"/>
  <c r="K27" i="4"/>
  <c r="L27" i="4" s="1"/>
  <c r="J27" i="4"/>
  <c r="G27" i="4"/>
  <c r="H27" i="4" s="1"/>
  <c r="E27" i="4"/>
  <c r="F27" i="4" s="1"/>
  <c r="P26" i="4"/>
  <c r="M26" i="4"/>
  <c r="N26" i="4" s="1"/>
  <c r="K26" i="4"/>
  <c r="L26" i="4" s="1"/>
  <c r="J26" i="4"/>
  <c r="G26" i="4"/>
  <c r="H26" i="4" s="1"/>
  <c r="E26" i="4"/>
  <c r="F26" i="4" s="1"/>
  <c r="P25" i="4"/>
  <c r="M25" i="4"/>
  <c r="N25" i="4" s="1"/>
  <c r="K25" i="4"/>
  <c r="L25" i="4" s="1"/>
  <c r="J25" i="4"/>
  <c r="G25" i="4"/>
  <c r="H25" i="4" s="1"/>
  <c r="E25" i="4"/>
  <c r="F25" i="4" s="1"/>
  <c r="P24" i="4"/>
  <c r="M24" i="4"/>
  <c r="N24" i="4" s="1"/>
  <c r="K24" i="4"/>
  <c r="L24" i="4" s="1"/>
  <c r="J24" i="4"/>
  <c r="G24" i="4"/>
  <c r="H24" i="4" s="1"/>
  <c r="E24" i="4"/>
  <c r="F24" i="4" s="1"/>
  <c r="P23" i="4"/>
  <c r="M23" i="4"/>
  <c r="N23" i="4" s="1"/>
  <c r="K23" i="4"/>
  <c r="L23" i="4" s="1"/>
  <c r="J23" i="4"/>
  <c r="G23" i="4"/>
  <c r="H23" i="4" s="1"/>
  <c r="E23" i="4"/>
  <c r="F23" i="4" s="1"/>
  <c r="P22" i="4"/>
  <c r="M22" i="4"/>
  <c r="N22" i="4" s="1"/>
  <c r="K22" i="4"/>
  <c r="L22" i="4" s="1"/>
  <c r="J22" i="4"/>
  <c r="G22" i="4"/>
  <c r="H22" i="4" s="1"/>
  <c r="E22" i="4"/>
  <c r="F22" i="4" s="1"/>
  <c r="P21" i="4"/>
  <c r="M21" i="4"/>
  <c r="N21" i="4" s="1"/>
  <c r="K21" i="4"/>
  <c r="L21" i="4" s="1"/>
  <c r="J21" i="4"/>
  <c r="G21" i="4"/>
  <c r="H21" i="4" s="1"/>
  <c r="E21" i="4"/>
  <c r="F21" i="4" s="1"/>
  <c r="P20" i="4"/>
  <c r="M20" i="4"/>
  <c r="N20" i="4" s="1"/>
  <c r="K20" i="4"/>
  <c r="L20" i="4" s="1"/>
  <c r="J20" i="4"/>
  <c r="G20" i="4"/>
  <c r="H20" i="4" s="1"/>
  <c r="E20" i="4"/>
  <c r="F20" i="4" s="1"/>
  <c r="P19" i="4"/>
  <c r="M19" i="4"/>
  <c r="N19" i="4" s="1"/>
  <c r="K19" i="4"/>
  <c r="L19" i="4" s="1"/>
  <c r="J19" i="4"/>
  <c r="G19" i="4"/>
  <c r="H19" i="4" s="1"/>
  <c r="E19" i="4"/>
  <c r="F19" i="4" s="1"/>
  <c r="P18" i="4"/>
  <c r="M18" i="4"/>
  <c r="N18" i="4" s="1"/>
  <c r="K18" i="4"/>
  <c r="L18" i="4" s="1"/>
  <c r="J18" i="4"/>
  <c r="G18" i="4"/>
  <c r="H18" i="4" s="1"/>
  <c r="E18" i="4"/>
  <c r="F18" i="4" s="1"/>
  <c r="P17" i="4"/>
  <c r="M17" i="4"/>
  <c r="N17" i="4" s="1"/>
  <c r="K17" i="4"/>
  <c r="L17" i="4" s="1"/>
  <c r="J17" i="4"/>
  <c r="G17" i="4"/>
  <c r="H17" i="4" s="1"/>
  <c r="E17" i="4"/>
  <c r="F17" i="4" s="1"/>
  <c r="P16" i="4"/>
  <c r="M16" i="4"/>
  <c r="N16" i="4" s="1"/>
  <c r="K16" i="4"/>
  <c r="L16" i="4" s="1"/>
  <c r="J16" i="4"/>
  <c r="G16" i="4"/>
  <c r="H16" i="4" s="1"/>
  <c r="E16" i="4"/>
  <c r="F16" i="4" s="1"/>
  <c r="P15" i="4"/>
  <c r="M15" i="4"/>
  <c r="N15" i="4" s="1"/>
  <c r="K15" i="4"/>
  <c r="L15" i="4" s="1"/>
  <c r="J15" i="4"/>
  <c r="G15" i="4"/>
  <c r="H15" i="4" s="1"/>
  <c r="E15" i="4"/>
  <c r="F15" i="4" s="1"/>
  <c r="P14" i="4"/>
  <c r="M14" i="4"/>
  <c r="N14" i="4" s="1"/>
  <c r="K14" i="4"/>
  <c r="L14" i="4" s="1"/>
  <c r="J14" i="4"/>
  <c r="G14" i="4"/>
  <c r="H14" i="4" s="1"/>
  <c r="E14" i="4"/>
  <c r="F14" i="4" s="1"/>
  <c r="P13" i="4"/>
  <c r="M13" i="4"/>
  <c r="N13" i="4" s="1"/>
  <c r="K13" i="4"/>
  <c r="L13" i="4" s="1"/>
  <c r="J13" i="4"/>
  <c r="G13" i="4"/>
  <c r="H13" i="4" s="1"/>
  <c r="E13" i="4"/>
  <c r="F13" i="4" s="1"/>
  <c r="P12" i="4"/>
  <c r="M12" i="4"/>
  <c r="N12" i="4" s="1"/>
  <c r="K12" i="4"/>
  <c r="L12" i="4" s="1"/>
  <c r="J12" i="4"/>
  <c r="G12" i="4"/>
  <c r="H12" i="4" s="1"/>
  <c r="E12" i="4"/>
  <c r="F12" i="4" s="1"/>
  <c r="P11" i="4"/>
  <c r="M11" i="4"/>
  <c r="N11" i="4" s="1"/>
  <c r="K11" i="4"/>
  <c r="L11" i="4" s="1"/>
  <c r="J11" i="4"/>
  <c r="G11" i="4"/>
  <c r="K52" i="4" s="1"/>
  <c r="E11" i="4"/>
  <c r="F11" i="4" s="1"/>
  <c r="K55" i="3"/>
  <c r="P50" i="3"/>
  <c r="N50" i="3"/>
  <c r="M50" i="3"/>
  <c r="K50" i="3"/>
  <c r="L50" i="3" s="1"/>
  <c r="J50" i="3"/>
  <c r="G50" i="3"/>
  <c r="H50" i="3" s="1"/>
  <c r="E50" i="3"/>
  <c r="F50" i="3" s="1"/>
  <c r="P49" i="3"/>
  <c r="N49" i="3"/>
  <c r="M49" i="3"/>
  <c r="K49" i="3"/>
  <c r="L49" i="3" s="1"/>
  <c r="J49" i="3"/>
  <c r="G49" i="3"/>
  <c r="H49" i="3" s="1"/>
  <c r="E49" i="3"/>
  <c r="F49" i="3" s="1"/>
  <c r="P48" i="3"/>
  <c r="N48" i="3"/>
  <c r="M48" i="3"/>
  <c r="K48" i="3"/>
  <c r="L48" i="3" s="1"/>
  <c r="J48" i="3"/>
  <c r="G48" i="3"/>
  <c r="H48" i="3" s="1"/>
  <c r="E48" i="3"/>
  <c r="F48" i="3" s="1"/>
  <c r="P47" i="3"/>
  <c r="M47" i="3"/>
  <c r="N47" i="3" s="1"/>
  <c r="K47" i="3"/>
  <c r="L47" i="3" s="1"/>
  <c r="J47" i="3"/>
  <c r="G47" i="3"/>
  <c r="H47" i="3" s="1"/>
  <c r="E47" i="3"/>
  <c r="F47" i="3" s="1"/>
  <c r="P46" i="3"/>
  <c r="M46" i="3"/>
  <c r="N46" i="3" s="1"/>
  <c r="K46" i="3"/>
  <c r="L46" i="3" s="1"/>
  <c r="J46" i="3"/>
  <c r="G46" i="3"/>
  <c r="H46" i="3" s="1"/>
  <c r="E46" i="3"/>
  <c r="F46" i="3" s="1"/>
  <c r="P45" i="3"/>
  <c r="M45" i="3"/>
  <c r="N45" i="3" s="1"/>
  <c r="K45" i="3"/>
  <c r="L45" i="3" s="1"/>
  <c r="J45" i="3"/>
  <c r="G45" i="3"/>
  <c r="H45" i="3" s="1"/>
  <c r="E45" i="3"/>
  <c r="F45" i="3" s="1"/>
  <c r="P44" i="3"/>
  <c r="M44" i="3"/>
  <c r="N44" i="3" s="1"/>
  <c r="K44" i="3"/>
  <c r="L44" i="3" s="1"/>
  <c r="J44" i="3"/>
  <c r="G44" i="3"/>
  <c r="H44" i="3" s="1"/>
  <c r="E44" i="3"/>
  <c r="F44" i="3" s="1"/>
  <c r="P43" i="3"/>
  <c r="M43" i="3"/>
  <c r="N43" i="3" s="1"/>
  <c r="K43" i="3"/>
  <c r="L43" i="3" s="1"/>
  <c r="J43" i="3"/>
  <c r="G43" i="3"/>
  <c r="H43" i="3" s="1"/>
  <c r="E43" i="3"/>
  <c r="F43" i="3" s="1"/>
  <c r="P42" i="3"/>
  <c r="M42" i="3"/>
  <c r="N42" i="3" s="1"/>
  <c r="L42" i="3"/>
  <c r="K42" i="3"/>
  <c r="J42" i="3"/>
  <c r="G42" i="3"/>
  <c r="H42" i="3" s="1"/>
  <c r="E42" i="3"/>
  <c r="F42" i="3" s="1"/>
  <c r="P41" i="3"/>
  <c r="M41" i="3"/>
  <c r="N41" i="3" s="1"/>
  <c r="K41" i="3"/>
  <c r="L41" i="3" s="1"/>
  <c r="J41" i="3"/>
  <c r="G41" i="3"/>
  <c r="H41" i="3" s="1"/>
  <c r="E41" i="3"/>
  <c r="F41" i="3" s="1"/>
  <c r="P40" i="3"/>
  <c r="M40" i="3"/>
  <c r="N40" i="3" s="1"/>
  <c r="K40" i="3"/>
  <c r="L40" i="3" s="1"/>
  <c r="J40" i="3"/>
  <c r="G40" i="3"/>
  <c r="H40" i="3" s="1"/>
  <c r="E40" i="3"/>
  <c r="F40" i="3" s="1"/>
  <c r="P39" i="3"/>
  <c r="M39" i="3"/>
  <c r="N39" i="3" s="1"/>
  <c r="K39" i="3"/>
  <c r="L39" i="3" s="1"/>
  <c r="J39" i="3"/>
  <c r="G39" i="3"/>
  <c r="H39" i="3" s="1"/>
  <c r="E39" i="3"/>
  <c r="F39" i="3" s="1"/>
  <c r="P38" i="3"/>
  <c r="M38" i="3"/>
  <c r="N38" i="3" s="1"/>
  <c r="K38" i="3"/>
  <c r="L38" i="3" s="1"/>
  <c r="J38" i="3"/>
  <c r="G38" i="3"/>
  <c r="H38" i="3" s="1"/>
  <c r="E38" i="3"/>
  <c r="F38" i="3" s="1"/>
  <c r="P37" i="3"/>
  <c r="M37" i="3"/>
  <c r="N37" i="3" s="1"/>
  <c r="K37" i="3"/>
  <c r="L37" i="3" s="1"/>
  <c r="J37" i="3"/>
  <c r="G37" i="3"/>
  <c r="H37" i="3" s="1"/>
  <c r="E37" i="3"/>
  <c r="F37" i="3" s="1"/>
  <c r="P36" i="3"/>
  <c r="M36" i="3"/>
  <c r="N36" i="3" s="1"/>
  <c r="K36" i="3"/>
  <c r="L36" i="3" s="1"/>
  <c r="J36" i="3"/>
  <c r="G36" i="3"/>
  <c r="H36" i="3" s="1"/>
  <c r="E36" i="3"/>
  <c r="F36" i="3" s="1"/>
  <c r="P35" i="3"/>
  <c r="M35" i="3"/>
  <c r="N35" i="3" s="1"/>
  <c r="K35" i="3"/>
  <c r="L35" i="3" s="1"/>
  <c r="J35" i="3"/>
  <c r="G35" i="3"/>
  <c r="H35" i="3" s="1"/>
  <c r="E35" i="3"/>
  <c r="F35" i="3" s="1"/>
  <c r="P34" i="3"/>
  <c r="M34" i="3"/>
  <c r="N34" i="3" s="1"/>
  <c r="K34" i="3"/>
  <c r="L34" i="3" s="1"/>
  <c r="J34" i="3"/>
  <c r="G34" i="3"/>
  <c r="H34" i="3" s="1"/>
  <c r="E34" i="3"/>
  <c r="F34" i="3" s="1"/>
  <c r="P33" i="3"/>
  <c r="M33" i="3"/>
  <c r="N33" i="3" s="1"/>
  <c r="K33" i="3"/>
  <c r="L33" i="3" s="1"/>
  <c r="J33" i="3"/>
  <c r="G33" i="3"/>
  <c r="H33" i="3" s="1"/>
  <c r="E33" i="3"/>
  <c r="F33" i="3" s="1"/>
  <c r="P32" i="3"/>
  <c r="M32" i="3"/>
  <c r="N32" i="3" s="1"/>
  <c r="K32" i="3"/>
  <c r="L32" i="3" s="1"/>
  <c r="J32" i="3"/>
  <c r="G32" i="3"/>
  <c r="H32" i="3" s="1"/>
  <c r="E32" i="3"/>
  <c r="F32" i="3" s="1"/>
  <c r="P31" i="3"/>
  <c r="M31" i="3"/>
  <c r="N31" i="3" s="1"/>
  <c r="K31" i="3"/>
  <c r="L31" i="3" s="1"/>
  <c r="J31" i="3"/>
  <c r="G31" i="3"/>
  <c r="H31" i="3" s="1"/>
  <c r="E31" i="3"/>
  <c r="F31" i="3" s="1"/>
  <c r="P30" i="3"/>
  <c r="M30" i="3"/>
  <c r="N30" i="3" s="1"/>
  <c r="K30" i="3"/>
  <c r="L30" i="3" s="1"/>
  <c r="J30" i="3"/>
  <c r="G30" i="3"/>
  <c r="H30" i="3" s="1"/>
  <c r="E30" i="3"/>
  <c r="F30" i="3" s="1"/>
  <c r="P29" i="3"/>
  <c r="M29" i="3"/>
  <c r="N29" i="3" s="1"/>
  <c r="K29" i="3"/>
  <c r="L29" i="3" s="1"/>
  <c r="J29" i="3"/>
  <c r="G29" i="3"/>
  <c r="H29" i="3" s="1"/>
  <c r="E29" i="3"/>
  <c r="F29" i="3" s="1"/>
  <c r="P28" i="3"/>
  <c r="M28" i="3"/>
  <c r="N28" i="3" s="1"/>
  <c r="K28" i="3"/>
  <c r="L28" i="3" s="1"/>
  <c r="J28" i="3"/>
  <c r="G28" i="3"/>
  <c r="H28" i="3" s="1"/>
  <c r="E28" i="3"/>
  <c r="F28" i="3" s="1"/>
  <c r="P27" i="3"/>
  <c r="M27" i="3"/>
  <c r="N27" i="3" s="1"/>
  <c r="K27" i="3"/>
  <c r="L27" i="3" s="1"/>
  <c r="J27" i="3"/>
  <c r="G27" i="3"/>
  <c r="H27" i="3" s="1"/>
  <c r="E27" i="3"/>
  <c r="F27" i="3" s="1"/>
  <c r="P26" i="3"/>
  <c r="M26" i="3"/>
  <c r="N26" i="3" s="1"/>
  <c r="K26" i="3"/>
  <c r="L26" i="3" s="1"/>
  <c r="J26" i="3"/>
  <c r="G26" i="3"/>
  <c r="H26" i="3" s="1"/>
  <c r="E26" i="3"/>
  <c r="F26" i="3" s="1"/>
  <c r="P25" i="3"/>
  <c r="M25" i="3"/>
  <c r="N25" i="3" s="1"/>
  <c r="K25" i="3"/>
  <c r="L25" i="3" s="1"/>
  <c r="J25" i="3"/>
  <c r="G25" i="3"/>
  <c r="H25" i="3" s="1"/>
  <c r="E25" i="3"/>
  <c r="F25" i="3" s="1"/>
  <c r="P24" i="3"/>
  <c r="M24" i="3"/>
  <c r="N24" i="3" s="1"/>
  <c r="K24" i="3"/>
  <c r="L24" i="3" s="1"/>
  <c r="J24" i="3"/>
  <c r="G24" i="3"/>
  <c r="H24" i="3" s="1"/>
  <c r="E24" i="3"/>
  <c r="F24" i="3" s="1"/>
  <c r="P23" i="3"/>
  <c r="M23" i="3"/>
  <c r="N23" i="3" s="1"/>
  <c r="K23" i="3"/>
  <c r="L23" i="3" s="1"/>
  <c r="J23" i="3"/>
  <c r="G23" i="3"/>
  <c r="H23" i="3" s="1"/>
  <c r="E23" i="3"/>
  <c r="F23" i="3" s="1"/>
  <c r="P22" i="3"/>
  <c r="N22" i="3"/>
  <c r="M22" i="3"/>
  <c r="L22" i="3"/>
  <c r="K22" i="3"/>
  <c r="J22" i="3"/>
  <c r="G22" i="3"/>
  <c r="H22" i="3" s="1"/>
  <c r="E22" i="3"/>
  <c r="F22" i="3" s="1"/>
  <c r="P21" i="3"/>
  <c r="M21" i="3"/>
  <c r="N21" i="3" s="1"/>
  <c r="K21" i="3"/>
  <c r="L21" i="3" s="1"/>
  <c r="J21" i="3"/>
  <c r="G21" i="3"/>
  <c r="H21" i="3" s="1"/>
  <c r="E21" i="3"/>
  <c r="F21" i="3" s="1"/>
  <c r="P20" i="3"/>
  <c r="M20" i="3"/>
  <c r="N20" i="3" s="1"/>
  <c r="K20" i="3"/>
  <c r="L20" i="3" s="1"/>
  <c r="J20" i="3"/>
  <c r="G20" i="3"/>
  <c r="H20" i="3" s="1"/>
  <c r="E20" i="3"/>
  <c r="F20" i="3" s="1"/>
  <c r="P19" i="3"/>
  <c r="M19" i="3"/>
  <c r="N19" i="3" s="1"/>
  <c r="K19" i="3"/>
  <c r="L19" i="3" s="1"/>
  <c r="J19" i="3"/>
  <c r="G19" i="3"/>
  <c r="H19" i="3" s="1"/>
  <c r="E19" i="3"/>
  <c r="F19" i="3" s="1"/>
  <c r="P18" i="3"/>
  <c r="M18" i="3"/>
  <c r="N18" i="3" s="1"/>
  <c r="K18" i="3"/>
  <c r="L18" i="3" s="1"/>
  <c r="J18" i="3"/>
  <c r="G18" i="3"/>
  <c r="H18" i="3" s="1"/>
  <c r="E18" i="3"/>
  <c r="F18" i="3" s="1"/>
  <c r="P17" i="3"/>
  <c r="M17" i="3"/>
  <c r="N17" i="3" s="1"/>
  <c r="K17" i="3"/>
  <c r="L17" i="3" s="1"/>
  <c r="J17" i="3"/>
  <c r="G17" i="3"/>
  <c r="H17" i="3" s="1"/>
  <c r="E17" i="3"/>
  <c r="F17" i="3" s="1"/>
  <c r="P16" i="3"/>
  <c r="M16" i="3"/>
  <c r="N16" i="3" s="1"/>
  <c r="K16" i="3"/>
  <c r="L16" i="3" s="1"/>
  <c r="J16" i="3"/>
  <c r="G16" i="3"/>
  <c r="H16" i="3" s="1"/>
  <c r="E16" i="3"/>
  <c r="F16" i="3" s="1"/>
  <c r="P15" i="3"/>
  <c r="M15" i="3"/>
  <c r="N15" i="3" s="1"/>
  <c r="K15" i="3"/>
  <c r="L15" i="3" s="1"/>
  <c r="J15" i="3"/>
  <c r="G15" i="3"/>
  <c r="H15" i="3" s="1"/>
  <c r="E15" i="3"/>
  <c r="F15" i="3" s="1"/>
  <c r="P14" i="3"/>
  <c r="M14" i="3"/>
  <c r="N14" i="3" s="1"/>
  <c r="K14" i="3"/>
  <c r="L14" i="3" s="1"/>
  <c r="J14" i="3"/>
  <c r="G14" i="3"/>
  <c r="H14" i="3" s="1"/>
  <c r="E14" i="3"/>
  <c r="F14" i="3" s="1"/>
  <c r="P13" i="3"/>
  <c r="M13" i="3"/>
  <c r="N13" i="3" s="1"/>
  <c r="K13" i="3"/>
  <c r="L13" i="3" s="1"/>
  <c r="J13" i="3"/>
  <c r="G13" i="3"/>
  <c r="H13" i="3" s="1"/>
  <c r="E13" i="3"/>
  <c r="F13" i="3" s="1"/>
  <c r="P12" i="3"/>
  <c r="M12" i="3"/>
  <c r="N12" i="3" s="1"/>
  <c r="K12" i="3"/>
  <c r="L12" i="3" s="1"/>
  <c r="J12" i="3"/>
  <c r="G12" i="3"/>
  <c r="H12" i="3" s="1"/>
  <c r="E12" i="3"/>
  <c r="F12" i="3" s="1"/>
  <c r="P11" i="3"/>
  <c r="M11" i="3"/>
  <c r="N11" i="3" s="1"/>
  <c r="K11" i="3"/>
  <c r="L11" i="3" s="1"/>
  <c r="J11" i="3"/>
  <c r="G11" i="3"/>
  <c r="E11" i="3"/>
  <c r="F11" i="3" s="1"/>
  <c r="K55" i="2"/>
  <c r="P50" i="2"/>
  <c r="M50" i="2"/>
  <c r="N50" i="2" s="1"/>
  <c r="K50" i="2"/>
  <c r="L50" i="2" s="1"/>
  <c r="J50" i="2"/>
  <c r="G50" i="2"/>
  <c r="H50" i="2" s="1"/>
  <c r="E50" i="2"/>
  <c r="F50" i="2" s="1"/>
  <c r="P49" i="2"/>
  <c r="M49" i="2"/>
  <c r="N49" i="2" s="1"/>
  <c r="K49" i="2"/>
  <c r="L49" i="2" s="1"/>
  <c r="J49" i="2"/>
  <c r="H49" i="2"/>
  <c r="G49" i="2"/>
  <c r="E49" i="2"/>
  <c r="F49" i="2" s="1"/>
  <c r="P48" i="2"/>
  <c r="N48" i="2"/>
  <c r="M48" i="2"/>
  <c r="L48" i="2"/>
  <c r="K48" i="2"/>
  <c r="J48" i="2"/>
  <c r="G48" i="2"/>
  <c r="H48" i="2" s="1"/>
  <c r="E48" i="2"/>
  <c r="F48" i="2" s="1"/>
  <c r="P47" i="2"/>
  <c r="M47" i="2"/>
  <c r="N47" i="2" s="1"/>
  <c r="K47" i="2"/>
  <c r="L47" i="2" s="1"/>
  <c r="J47" i="2"/>
  <c r="G47" i="2"/>
  <c r="H47" i="2" s="1"/>
  <c r="E47" i="2"/>
  <c r="F47" i="2" s="1"/>
  <c r="P46" i="2"/>
  <c r="M46" i="2"/>
  <c r="N46" i="2" s="1"/>
  <c r="K46" i="2"/>
  <c r="L46" i="2" s="1"/>
  <c r="J46" i="2"/>
  <c r="G46" i="2"/>
  <c r="H46" i="2" s="1"/>
  <c r="E46" i="2"/>
  <c r="F46" i="2" s="1"/>
  <c r="P45" i="2"/>
  <c r="M45" i="2"/>
  <c r="N45" i="2" s="1"/>
  <c r="K45" i="2"/>
  <c r="L45" i="2" s="1"/>
  <c r="J45" i="2"/>
  <c r="G45" i="2"/>
  <c r="H45" i="2" s="1"/>
  <c r="E45" i="2"/>
  <c r="F45" i="2" s="1"/>
  <c r="P44" i="2"/>
  <c r="M44" i="2"/>
  <c r="N44" i="2" s="1"/>
  <c r="K44" i="2"/>
  <c r="L44" i="2" s="1"/>
  <c r="J44" i="2"/>
  <c r="G44" i="2"/>
  <c r="H44" i="2" s="1"/>
  <c r="E44" i="2"/>
  <c r="F44" i="2" s="1"/>
  <c r="P43" i="2"/>
  <c r="M43" i="2"/>
  <c r="N43" i="2" s="1"/>
  <c r="K43" i="2"/>
  <c r="L43" i="2" s="1"/>
  <c r="J43" i="2"/>
  <c r="G43" i="2"/>
  <c r="H43" i="2" s="1"/>
  <c r="E43" i="2"/>
  <c r="F43" i="2" s="1"/>
  <c r="P42" i="2"/>
  <c r="M42" i="2"/>
  <c r="N42" i="2" s="1"/>
  <c r="K42" i="2"/>
  <c r="L42" i="2" s="1"/>
  <c r="J42" i="2"/>
  <c r="G42" i="2"/>
  <c r="H42" i="2" s="1"/>
  <c r="E42" i="2"/>
  <c r="F42" i="2" s="1"/>
  <c r="P41" i="2"/>
  <c r="M41" i="2"/>
  <c r="N41" i="2" s="1"/>
  <c r="K41" i="2"/>
  <c r="L41" i="2" s="1"/>
  <c r="J41" i="2"/>
  <c r="G41" i="2"/>
  <c r="H41" i="2" s="1"/>
  <c r="E41" i="2"/>
  <c r="F41" i="2" s="1"/>
  <c r="P40" i="2"/>
  <c r="M40" i="2"/>
  <c r="N40" i="2" s="1"/>
  <c r="K40" i="2"/>
  <c r="L40" i="2" s="1"/>
  <c r="J40" i="2"/>
  <c r="G40" i="2"/>
  <c r="H40" i="2" s="1"/>
  <c r="E40" i="2"/>
  <c r="F40" i="2" s="1"/>
  <c r="P39" i="2"/>
  <c r="M39" i="2"/>
  <c r="N39" i="2" s="1"/>
  <c r="K39" i="2"/>
  <c r="L39" i="2" s="1"/>
  <c r="J39" i="2"/>
  <c r="G39" i="2"/>
  <c r="H39" i="2" s="1"/>
  <c r="E39" i="2"/>
  <c r="F39" i="2" s="1"/>
  <c r="P38" i="2"/>
  <c r="M38" i="2"/>
  <c r="N38" i="2" s="1"/>
  <c r="K38" i="2"/>
  <c r="L38" i="2" s="1"/>
  <c r="J38" i="2"/>
  <c r="G38" i="2"/>
  <c r="H38" i="2" s="1"/>
  <c r="E38" i="2"/>
  <c r="F38" i="2" s="1"/>
  <c r="P37" i="2"/>
  <c r="M37" i="2"/>
  <c r="N37" i="2" s="1"/>
  <c r="K37" i="2"/>
  <c r="L37" i="2" s="1"/>
  <c r="J37" i="2"/>
  <c r="G37" i="2"/>
  <c r="H37" i="2" s="1"/>
  <c r="E37" i="2"/>
  <c r="F37" i="2" s="1"/>
  <c r="P36" i="2"/>
  <c r="M36" i="2"/>
  <c r="N36" i="2" s="1"/>
  <c r="K36" i="2"/>
  <c r="L36" i="2" s="1"/>
  <c r="J36" i="2"/>
  <c r="G36" i="2"/>
  <c r="H36" i="2" s="1"/>
  <c r="E36" i="2"/>
  <c r="F36" i="2" s="1"/>
  <c r="P35" i="2"/>
  <c r="M35" i="2"/>
  <c r="N35" i="2" s="1"/>
  <c r="K35" i="2"/>
  <c r="L35" i="2" s="1"/>
  <c r="J35" i="2"/>
  <c r="G35" i="2"/>
  <c r="H35" i="2" s="1"/>
  <c r="E35" i="2"/>
  <c r="F35" i="2" s="1"/>
  <c r="P34" i="2"/>
  <c r="M34" i="2"/>
  <c r="N34" i="2" s="1"/>
  <c r="K34" i="2"/>
  <c r="L34" i="2" s="1"/>
  <c r="J34" i="2"/>
  <c r="G34" i="2"/>
  <c r="H34" i="2" s="1"/>
  <c r="E34" i="2"/>
  <c r="F34" i="2" s="1"/>
  <c r="P33" i="2"/>
  <c r="M33" i="2"/>
  <c r="N33" i="2" s="1"/>
  <c r="K33" i="2"/>
  <c r="L33" i="2" s="1"/>
  <c r="J33" i="2"/>
  <c r="G33" i="2"/>
  <c r="H33" i="2" s="1"/>
  <c r="E33" i="2"/>
  <c r="F33" i="2" s="1"/>
  <c r="P32" i="2"/>
  <c r="M32" i="2"/>
  <c r="N32" i="2" s="1"/>
  <c r="K32" i="2"/>
  <c r="L32" i="2" s="1"/>
  <c r="J32" i="2"/>
  <c r="G32" i="2"/>
  <c r="H32" i="2" s="1"/>
  <c r="E32" i="2"/>
  <c r="F32" i="2" s="1"/>
  <c r="P31" i="2"/>
  <c r="M31" i="2"/>
  <c r="N31" i="2" s="1"/>
  <c r="K31" i="2"/>
  <c r="L31" i="2" s="1"/>
  <c r="J31" i="2"/>
  <c r="G31" i="2"/>
  <c r="H31" i="2" s="1"/>
  <c r="E31" i="2"/>
  <c r="F31" i="2" s="1"/>
  <c r="P30" i="2"/>
  <c r="M30" i="2"/>
  <c r="N30" i="2" s="1"/>
  <c r="K30" i="2"/>
  <c r="L30" i="2" s="1"/>
  <c r="J30" i="2"/>
  <c r="G30" i="2"/>
  <c r="H30" i="2" s="1"/>
  <c r="E30" i="2"/>
  <c r="F30" i="2" s="1"/>
  <c r="P29" i="2"/>
  <c r="M29" i="2"/>
  <c r="N29" i="2" s="1"/>
  <c r="K29" i="2"/>
  <c r="L29" i="2" s="1"/>
  <c r="J29" i="2"/>
  <c r="G29" i="2"/>
  <c r="H29" i="2" s="1"/>
  <c r="E29" i="2"/>
  <c r="F29" i="2" s="1"/>
  <c r="P28" i="2"/>
  <c r="M28" i="2"/>
  <c r="N28" i="2" s="1"/>
  <c r="K28" i="2"/>
  <c r="L28" i="2" s="1"/>
  <c r="J28" i="2"/>
  <c r="G28" i="2"/>
  <c r="H28" i="2" s="1"/>
  <c r="E28" i="2"/>
  <c r="F28" i="2" s="1"/>
  <c r="P27" i="2"/>
  <c r="M27" i="2"/>
  <c r="N27" i="2" s="1"/>
  <c r="K27" i="2"/>
  <c r="L27" i="2" s="1"/>
  <c r="J27" i="2"/>
  <c r="G27" i="2"/>
  <c r="H27" i="2" s="1"/>
  <c r="E27" i="2"/>
  <c r="F27" i="2" s="1"/>
  <c r="P26" i="2"/>
  <c r="M26" i="2"/>
  <c r="N26" i="2" s="1"/>
  <c r="K26" i="2"/>
  <c r="L26" i="2" s="1"/>
  <c r="J26" i="2"/>
  <c r="G26" i="2"/>
  <c r="H26" i="2" s="1"/>
  <c r="E26" i="2"/>
  <c r="F26" i="2" s="1"/>
  <c r="P25" i="2"/>
  <c r="M25" i="2"/>
  <c r="N25" i="2" s="1"/>
  <c r="K25" i="2"/>
  <c r="L25" i="2" s="1"/>
  <c r="J25" i="2"/>
  <c r="G25" i="2"/>
  <c r="H25" i="2" s="1"/>
  <c r="E25" i="2"/>
  <c r="F25" i="2" s="1"/>
  <c r="P24" i="2"/>
  <c r="M24" i="2"/>
  <c r="N24" i="2" s="1"/>
  <c r="K24" i="2"/>
  <c r="L24" i="2" s="1"/>
  <c r="J24" i="2"/>
  <c r="G24" i="2"/>
  <c r="H24" i="2" s="1"/>
  <c r="E24" i="2"/>
  <c r="F24" i="2" s="1"/>
  <c r="P23" i="2"/>
  <c r="M23" i="2"/>
  <c r="N23" i="2" s="1"/>
  <c r="K23" i="2"/>
  <c r="L23" i="2" s="1"/>
  <c r="J23" i="2"/>
  <c r="G23" i="2"/>
  <c r="H23" i="2" s="1"/>
  <c r="E23" i="2"/>
  <c r="F23" i="2" s="1"/>
  <c r="P22" i="2"/>
  <c r="M22" i="2"/>
  <c r="N22" i="2" s="1"/>
  <c r="K22" i="2"/>
  <c r="L22" i="2" s="1"/>
  <c r="J22" i="2"/>
  <c r="G22" i="2"/>
  <c r="H22" i="2" s="1"/>
  <c r="E22" i="2"/>
  <c r="F22" i="2" s="1"/>
  <c r="P21" i="2"/>
  <c r="M21" i="2"/>
  <c r="N21" i="2" s="1"/>
  <c r="K21" i="2"/>
  <c r="L21" i="2" s="1"/>
  <c r="J21" i="2"/>
  <c r="G21" i="2"/>
  <c r="H21" i="2" s="1"/>
  <c r="E21" i="2"/>
  <c r="F21" i="2" s="1"/>
  <c r="P20" i="2"/>
  <c r="M20" i="2"/>
  <c r="N20" i="2" s="1"/>
  <c r="K20" i="2"/>
  <c r="L20" i="2" s="1"/>
  <c r="J20" i="2"/>
  <c r="G20" i="2"/>
  <c r="H20" i="2" s="1"/>
  <c r="E20" i="2"/>
  <c r="F20" i="2" s="1"/>
  <c r="P19" i="2"/>
  <c r="M19" i="2"/>
  <c r="N19" i="2" s="1"/>
  <c r="K19" i="2"/>
  <c r="L19" i="2" s="1"/>
  <c r="J19" i="2"/>
  <c r="G19" i="2"/>
  <c r="H19" i="2" s="1"/>
  <c r="E19" i="2"/>
  <c r="F19" i="2" s="1"/>
  <c r="P18" i="2"/>
  <c r="M18" i="2"/>
  <c r="N18" i="2" s="1"/>
  <c r="K18" i="2"/>
  <c r="L18" i="2" s="1"/>
  <c r="J18" i="2"/>
  <c r="G18" i="2"/>
  <c r="H18" i="2" s="1"/>
  <c r="E18" i="2"/>
  <c r="F18" i="2" s="1"/>
  <c r="P17" i="2"/>
  <c r="M17" i="2"/>
  <c r="N17" i="2" s="1"/>
  <c r="K17" i="2"/>
  <c r="L17" i="2" s="1"/>
  <c r="J17" i="2"/>
  <c r="G17" i="2"/>
  <c r="H17" i="2" s="1"/>
  <c r="E17" i="2"/>
  <c r="F17" i="2" s="1"/>
  <c r="P16" i="2"/>
  <c r="M16" i="2"/>
  <c r="N16" i="2" s="1"/>
  <c r="K16" i="2"/>
  <c r="L16" i="2" s="1"/>
  <c r="J16" i="2"/>
  <c r="G16" i="2"/>
  <c r="H16" i="2" s="1"/>
  <c r="E16" i="2"/>
  <c r="F16" i="2" s="1"/>
  <c r="P15" i="2"/>
  <c r="M15" i="2"/>
  <c r="N15" i="2" s="1"/>
  <c r="K15" i="2"/>
  <c r="L15" i="2" s="1"/>
  <c r="J15" i="2"/>
  <c r="G15" i="2"/>
  <c r="H15" i="2" s="1"/>
  <c r="E15" i="2"/>
  <c r="F15" i="2" s="1"/>
  <c r="P14" i="2"/>
  <c r="M14" i="2"/>
  <c r="N14" i="2" s="1"/>
  <c r="K14" i="2"/>
  <c r="L14" i="2" s="1"/>
  <c r="J14" i="2"/>
  <c r="G14" i="2"/>
  <c r="H14" i="2" s="1"/>
  <c r="E14" i="2"/>
  <c r="F14" i="2" s="1"/>
  <c r="P13" i="2"/>
  <c r="M13" i="2"/>
  <c r="N13" i="2" s="1"/>
  <c r="K13" i="2"/>
  <c r="L13" i="2" s="1"/>
  <c r="J13" i="2"/>
  <c r="G13" i="2"/>
  <c r="H13" i="2" s="1"/>
  <c r="E13" i="2"/>
  <c r="F13" i="2" s="1"/>
  <c r="P12" i="2"/>
  <c r="M12" i="2"/>
  <c r="N12" i="2" s="1"/>
  <c r="K12" i="2"/>
  <c r="L12" i="2" s="1"/>
  <c r="J12" i="2"/>
  <c r="G12" i="2"/>
  <c r="H12" i="2" s="1"/>
  <c r="E12" i="2"/>
  <c r="F12" i="2" s="1"/>
  <c r="P11" i="2"/>
  <c r="M11" i="2"/>
  <c r="N11" i="2" s="1"/>
  <c r="K11" i="2"/>
  <c r="L11" i="2" s="1"/>
  <c r="J11" i="2"/>
  <c r="G11" i="2"/>
  <c r="E11" i="2"/>
  <c r="F11" i="2" s="1"/>
  <c r="K55" i="1"/>
  <c r="P50" i="1"/>
  <c r="M50" i="1"/>
  <c r="N50" i="1" s="1"/>
  <c r="K50" i="1"/>
  <c r="L50" i="1" s="1"/>
  <c r="J50" i="1"/>
  <c r="G50" i="1"/>
  <c r="H50" i="1" s="1"/>
  <c r="E50" i="1"/>
  <c r="F50" i="1" s="1"/>
  <c r="P49" i="1"/>
  <c r="M49" i="1"/>
  <c r="N49" i="1" s="1"/>
  <c r="K49" i="1"/>
  <c r="L49" i="1" s="1"/>
  <c r="J49" i="1"/>
  <c r="G49" i="1"/>
  <c r="H49" i="1" s="1"/>
  <c r="E49" i="1"/>
  <c r="F49" i="1" s="1"/>
  <c r="P48" i="1"/>
  <c r="M48" i="1"/>
  <c r="N48" i="1" s="1"/>
  <c r="K48" i="1"/>
  <c r="L48" i="1" s="1"/>
  <c r="J48" i="1"/>
  <c r="G48" i="1"/>
  <c r="H48" i="1" s="1"/>
  <c r="E48" i="1"/>
  <c r="F48" i="1" s="1"/>
  <c r="P47" i="1"/>
  <c r="M47" i="1"/>
  <c r="N47" i="1" s="1"/>
  <c r="K47" i="1"/>
  <c r="L47" i="1" s="1"/>
  <c r="J47" i="1"/>
  <c r="G47" i="1"/>
  <c r="H47" i="1" s="1"/>
  <c r="E47" i="1"/>
  <c r="F47" i="1" s="1"/>
  <c r="P46" i="1"/>
  <c r="M46" i="1"/>
  <c r="N46" i="1" s="1"/>
  <c r="K46" i="1"/>
  <c r="L46" i="1" s="1"/>
  <c r="J46" i="1"/>
  <c r="G46" i="1"/>
  <c r="H46" i="1" s="1"/>
  <c r="E46" i="1"/>
  <c r="F46" i="1" s="1"/>
  <c r="P45" i="1"/>
  <c r="M45" i="1"/>
  <c r="N45" i="1" s="1"/>
  <c r="K45" i="1"/>
  <c r="L45" i="1" s="1"/>
  <c r="J45" i="1"/>
  <c r="G45" i="1"/>
  <c r="H45" i="1" s="1"/>
  <c r="E45" i="1"/>
  <c r="F45" i="1" s="1"/>
  <c r="P44" i="1"/>
  <c r="M44" i="1"/>
  <c r="N44" i="1" s="1"/>
  <c r="K44" i="1"/>
  <c r="L44" i="1" s="1"/>
  <c r="J44" i="1"/>
  <c r="G44" i="1"/>
  <c r="H44" i="1" s="1"/>
  <c r="E44" i="1"/>
  <c r="F44" i="1" s="1"/>
  <c r="P43" i="1"/>
  <c r="M43" i="1"/>
  <c r="N43" i="1" s="1"/>
  <c r="K43" i="1"/>
  <c r="L43" i="1" s="1"/>
  <c r="J43" i="1"/>
  <c r="G43" i="1"/>
  <c r="H43" i="1" s="1"/>
  <c r="E43" i="1"/>
  <c r="F43" i="1" s="1"/>
  <c r="P42" i="1"/>
  <c r="M42" i="1"/>
  <c r="N42" i="1" s="1"/>
  <c r="K42" i="1"/>
  <c r="L42" i="1" s="1"/>
  <c r="J42" i="1"/>
  <c r="G42" i="1"/>
  <c r="H42" i="1" s="1"/>
  <c r="E42" i="1"/>
  <c r="F42" i="1" s="1"/>
  <c r="P41" i="1"/>
  <c r="M41" i="1"/>
  <c r="N41" i="1" s="1"/>
  <c r="K41" i="1"/>
  <c r="L41" i="1" s="1"/>
  <c r="J41" i="1"/>
  <c r="G41" i="1"/>
  <c r="H41" i="1" s="1"/>
  <c r="E41" i="1"/>
  <c r="F41" i="1" s="1"/>
  <c r="P40" i="1"/>
  <c r="M40" i="1"/>
  <c r="N40" i="1" s="1"/>
  <c r="K40" i="1"/>
  <c r="L40" i="1" s="1"/>
  <c r="J40" i="1"/>
  <c r="G40" i="1"/>
  <c r="H40" i="1" s="1"/>
  <c r="E40" i="1"/>
  <c r="F40" i="1" s="1"/>
  <c r="P39" i="1"/>
  <c r="M39" i="1"/>
  <c r="N39" i="1" s="1"/>
  <c r="K39" i="1"/>
  <c r="L39" i="1" s="1"/>
  <c r="J39" i="1"/>
  <c r="G39" i="1"/>
  <c r="H39" i="1" s="1"/>
  <c r="E39" i="1"/>
  <c r="F39" i="1" s="1"/>
  <c r="P38" i="1"/>
  <c r="M38" i="1"/>
  <c r="N38" i="1" s="1"/>
  <c r="K38" i="1"/>
  <c r="L38" i="1" s="1"/>
  <c r="J38" i="1"/>
  <c r="G38" i="1"/>
  <c r="H38" i="1" s="1"/>
  <c r="E38" i="1"/>
  <c r="F38" i="1" s="1"/>
  <c r="P37" i="1"/>
  <c r="M37" i="1"/>
  <c r="N37" i="1" s="1"/>
  <c r="K37" i="1"/>
  <c r="L37" i="1" s="1"/>
  <c r="J37" i="1"/>
  <c r="G37" i="1"/>
  <c r="H37" i="1" s="1"/>
  <c r="E37" i="1"/>
  <c r="F37" i="1" s="1"/>
  <c r="P36" i="1"/>
  <c r="M36" i="1"/>
  <c r="N36" i="1" s="1"/>
  <c r="K36" i="1"/>
  <c r="L36" i="1" s="1"/>
  <c r="J36" i="1"/>
  <c r="G36" i="1"/>
  <c r="H36" i="1" s="1"/>
  <c r="E36" i="1"/>
  <c r="F36" i="1" s="1"/>
  <c r="P35" i="1"/>
  <c r="M35" i="1"/>
  <c r="N35" i="1" s="1"/>
  <c r="K35" i="1"/>
  <c r="L35" i="1" s="1"/>
  <c r="J35" i="1"/>
  <c r="G35" i="1"/>
  <c r="H35" i="1" s="1"/>
  <c r="E35" i="1"/>
  <c r="F35" i="1" s="1"/>
  <c r="P34" i="1"/>
  <c r="M34" i="1"/>
  <c r="N34" i="1" s="1"/>
  <c r="K34" i="1"/>
  <c r="L34" i="1" s="1"/>
  <c r="J34" i="1"/>
  <c r="G34" i="1"/>
  <c r="H34" i="1" s="1"/>
  <c r="E34" i="1"/>
  <c r="F34" i="1" s="1"/>
  <c r="P33" i="1"/>
  <c r="M33" i="1"/>
  <c r="N33" i="1" s="1"/>
  <c r="K33" i="1"/>
  <c r="L33" i="1" s="1"/>
  <c r="J33" i="1"/>
  <c r="G33" i="1"/>
  <c r="H33" i="1" s="1"/>
  <c r="E33" i="1"/>
  <c r="F33" i="1" s="1"/>
  <c r="P32" i="1"/>
  <c r="M32" i="1"/>
  <c r="N32" i="1" s="1"/>
  <c r="K32" i="1"/>
  <c r="L32" i="1" s="1"/>
  <c r="J32" i="1"/>
  <c r="G32" i="1"/>
  <c r="H32" i="1" s="1"/>
  <c r="E32" i="1"/>
  <c r="F32" i="1" s="1"/>
  <c r="P31" i="1"/>
  <c r="M31" i="1"/>
  <c r="N31" i="1" s="1"/>
  <c r="K31" i="1"/>
  <c r="L31" i="1" s="1"/>
  <c r="J31" i="1"/>
  <c r="G31" i="1"/>
  <c r="H31" i="1" s="1"/>
  <c r="E31" i="1"/>
  <c r="F31" i="1" s="1"/>
  <c r="P30" i="1"/>
  <c r="M30" i="1"/>
  <c r="N30" i="1" s="1"/>
  <c r="K30" i="1"/>
  <c r="L30" i="1" s="1"/>
  <c r="J30" i="1"/>
  <c r="G30" i="1"/>
  <c r="H30" i="1" s="1"/>
  <c r="E30" i="1"/>
  <c r="F30" i="1" s="1"/>
  <c r="P29" i="1"/>
  <c r="M29" i="1"/>
  <c r="N29" i="1" s="1"/>
  <c r="K29" i="1"/>
  <c r="L29" i="1" s="1"/>
  <c r="J29" i="1"/>
  <c r="G29" i="1"/>
  <c r="H29" i="1" s="1"/>
  <c r="E29" i="1"/>
  <c r="F29" i="1" s="1"/>
  <c r="P28" i="1"/>
  <c r="M28" i="1"/>
  <c r="N28" i="1" s="1"/>
  <c r="K28" i="1"/>
  <c r="L28" i="1" s="1"/>
  <c r="J28" i="1"/>
  <c r="G28" i="1"/>
  <c r="H28" i="1" s="1"/>
  <c r="E28" i="1"/>
  <c r="F28" i="1" s="1"/>
  <c r="P27" i="1"/>
  <c r="M27" i="1"/>
  <c r="N27" i="1" s="1"/>
  <c r="K27" i="1"/>
  <c r="L27" i="1" s="1"/>
  <c r="J27" i="1"/>
  <c r="G27" i="1"/>
  <c r="H27" i="1" s="1"/>
  <c r="E27" i="1"/>
  <c r="F27" i="1" s="1"/>
  <c r="P26" i="1"/>
  <c r="M26" i="1"/>
  <c r="N26" i="1" s="1"/>
  <c r="K26" i="1"/>
  <c r="L26" i="1" s="1"/>
  <c r="J26" i="1"/>
  <c r="G26" i="1"/>
  <c r="H26" i="1" s="1"/>
  <c r="E26" i="1"/>
  <c r="F26" i="1" s="1"/>
  <c r="P25" i="1"/>
  <c r="M25" i="1"/>
  <c r="N25" i="1" s="1"/>
  <c r="K25" i="1"/>
  <c r="L25" i="1" s="1"/>
  <c r="J25" i="1"/>
  <c r="G25" i="1"/>
  <c r="H25" i="1" s="1"/>
  <c r="E25" i="1"/>
  <c r="F25" i="1" s="1"/>
  <c r="P24" i="1"/>
  <c r="M24" i="1"/>
  <c r="N24" i="1" s="1"/>
  <c r="K24" i="1"/>
  <c r="L24" i="1" s="1"/>
  <c r="J24" i="1"/>
  <c r="G24" i="1"/>
  <c r="H24" i="1" s="1"/>
  <c r="E24" i="1"/>
  <c r="F24" i="1" s="1"/>
  <c r="P23" i="1"/>
  <c r="M23" i="1"/>
  <c r="N23" i="1" s="1"/>
  <c r="K23" i="1"/>
  <c r="L23" i="1" s="1"/>
  <c r="J23" i="1"/>
  <c r="G23" i="1"/>
  <c r="H23" i="1" s="1"/>
  <c r="E23" i="1"/>
  <c r="F23" i="1" s="1"/>
  <c r="P22" i="1"/>
  <c r="M22" i="1"/>
  <c r="N22" i="1" s="1"/>
  <c r="K22" i="1"/>
  <c r="L22" i="1" s="1"/>
  <c r="J22" i="1"/>
  <c r="G22" i="1"/>
  <c r="H22" i="1" s="1"/>
  <c r="E22" i="1"/>
  <c r="F22" i="1" s="1"/>
  <c r="P21" i="1"/>
  <c r="M21" i="1"/>
  <c r="N21" i="1" s="1"/>
  <c r="K21" i="1"/>
  <c r="L21" i="1" s="1"/>
  <c r="J21" i="1"/>
  <c r="G21" i="1"/>
  <c r="H21" i="1" s="1"/>
  <c r="E21" i="1"/>
  <c r="F21" i="1" s="1"/>
  <c r="P20" i="1"/>
  <c r="M20" i="1"/>
  <c r="N20" i="1" s="1"/>
  <c r="K20" i="1"/>
  <c r="L20" i="1" s="1"/>
  <c r="J20" i="1"/>
  <c r="G20" i="1"/>
  <c r="H20" i="1" s="1"/>
  <c r="E20" i="1"/>
  <c r="F20" i="1" s="1"/>
  <c r="P19" i="1"/>
  <c r="M19" i="1"/>
  <c r="N19" i="1" s="1"/>
  <c r="K19" i="1"/>
  <c r="L19" i="1" s="1"/>
  <c r="J19" i="1"/>
  <c r="G19" i="1"/>
  <c r="H19" i="1" s="1"/>
  <c r="E19" i="1"/>
  <c r="F19" i="1" s="1"/>
  <c r="P18" i="1"/>
  <c r="M18" i="1"/>
  <c r="N18" i="1" s="1"/>
  <c r="K18" i="1"/>
  <c r="L18" i="1" s="1"/>
  <c r="J18" i="1"/>
  <c r="G18" i="1"/>
  <c r="H18" i="1" s="1"/>
  <c r="E18" i="1"/>
  <c r="F18" i="1" s="1"/>
  <c r="P17" i="1"/>
  <c r="M17" i="1"/>
  <c r="N17" i="1" s="1"/>
  <c r="K17" i="1"/>
  <c r="L17" i="1" s="1"/>
  <c r="J17" i="1"/>
  <c r="G17" i="1"/>
  <c r="H17" i="1" s="1"/>
  <c r="E17" i="1"/>
  <c r="F17" i="1" s="1"/>
  <c r="P16" i="1"/>
  <c r="M16" i="1"/>
  <c r="N16" i="1" s="1"/>
  <c r="K16" i="1"/>
  <c r="L16" i="1" s="1"/>
  <c r="J16" i="1"/>
  <c r="G16" i="1"/>
  <c r="H16" i="1" s="1"/>
  <c r="E16" i="1"/>
  <c r="F16" i="1" s="1"/>
  <c r="P15" i="1"/>
  <c r="M15" i="1"/>
  <c r="N15" i="1" s="1"/>
  <c r="K15" i="1"/>
  <c r="L15" i="1" s="1"/>
  <c r="J15" i="1"/>
  <c r="G15" i="1"/>
  <c r="H15" i="1" s="1"/>
  <c r="E15" i="1"/>
  <c r="F15" i="1" s="1"/>
  <c r="P14" i="1"/>
  <c r="M14" i="1"/>
  <c r="N14" i="1" s="1"/>
  <c r="K14" i="1"/>
  <c r="L14" i="1" s="1"/>
  <c r="J14" i="1"/>
  <c r="G14" i="1"/>
  <c r="H14" i="1" s="1"/>
  <c r="E14" i="1"/>
  <c r="F14" i="1" s="1"/>
  <c r="P13" i="1"/>
  <c r="M13" i="1"/>
  <c r="N13" i="1" s="1"/>
  <c r="K13" i="1"/>
  <c r="L13" i="1" s="1"/>
  <c r="J13" i="1"/>
  <c r="G13" i="1"/>
  <c r="H13" i="1" s="1"/>
  <c r="E13" i="1"/>
  <c r="F13" i="1" s="1"/>
  <c r="P12" i="1"/>
  <c r="M12" i="1"/>
  <c r="N12" i="1" s="1"/>
  <c r="K12" i="1"/>
  <c r="L12" i="1" s="1"/>
  <c r="J12" i="1"/>
  <c r="G12" i="1"/>
  <c r="H12" i="1" s="1"/>
  <c r="E12" i="1"/>
  <c r="F12" i="1" s="1"/>
  <c r="P11" i="1"/>
  <c r="M11" i="1"/>
  <c r="N11" i="1" s="1"/>
  <c r="K11" i="1"/>
  <c r="L11" i="1" s="1"/>
  <c r="J11" i="1"/>
  <c r="G11" i="1"/>
  <c r="E11" i="1"/>
  <c r="F11" i="1" s="1"/>
  <c r="K54" i="4" l="1"/>
  <c r="K52" i="3"/>
  <c r="K53" i="1"/>
  <c r="K54" i="1"/>
  <c r="K53" i="2"/>
  <c r="K54" i="2"/>
  <c r="H11" i="1"/>
  <c r="H11" i="2"/>
  <c r="K52" i="1"/>
  <c r="H11" i="4"/>
  <c r="K53" i="4"/>
  <c r="K52" i="2"/>
  <c r="H11" i="3"/>
  <c r="K53" i="3"/>
  <c r="K54" i="3"/>
</calcChain>
</file>

<file path=xl/sharedStrings.xml><?xml version="1.0" encoding="utf-8"?>
<sst xmlns="http://schemas.openxmlformats.org/spreadsheetml/2006/main" count="748" uniqueCount="235">
  <si>
    <t>DAFTAR NILAI SISWA SMAN 9 SEMARANG SEMESTER GASAL TAHUN PELAJARAN 2018/2019</t>
  </si>
  <si>
    <t>Guru :</t>
  </si>
  <si>
    <t>Dra. Novi Ekawati</t>
  </si>
  <si>
    <t>Kelas XII-MIPA 1</t>
  </si>
  <si>
    <t>Mapel :</t>
  </si>
  <si>
    <t>Sejarah Indonesia [ Kelompok A (Wajib) ]</t>
  </si>
  <si>
    <t>didownload 05/12/2018</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</si>
  <si>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</si>
  <si>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</si>
  <si>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</si>
  <si>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</si>
  <si>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</si>
  <si>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</si>
  <si>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</si>
  <si>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</si>
  <si>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</si>
  <si>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</si>
  <si>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</si>
  <si>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</si>
  <si>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</si>
  <si>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</si>
  <si>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</si>
  <si>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</si>
  <si>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</si>
  <si>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</si>
  <si>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</si>
  <si>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</si>
  <si>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</si>
  <si>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</si>
  <si>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</si>
  <si>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</si>
  <si>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</si>
  <si>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</si>
  <si>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</si>
  <si>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</si>
  <si>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</si>
  <si>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</si>
  <si>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</si>
  <si>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</si>
  <si>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</si>
  <si>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</si>
  <si>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</si>
  <si>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</si>
  <si>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</si>
  <si>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</si>
  <si>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</si>
  <si>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</si>
  <si>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</si>
  <si>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</si>
  <si>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</si>
  <si>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</si>
  <si>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</si>
  <si>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</si>
  <si>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</si>
  <si>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</si>
  <si>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ALDHO PUTRA PRATAMA</t>
  </si>
  <si>
    <t>Predikat &amp; Deskripsi Pengetahuan</t>
  </si>
  <si>
    <t>ACUAN MENGISI DESKRIPSI</t>
  </si>
  <si>
    <t>ANIDA SALMA</t>
  </si>
  <si>
    <t>Minimal</t>
  </si>
  <si>
    <t>Maximal</t>
  </si>
  <si>
    <t>Predikat</t>
  </si>
  <si>
    <t xml:space="preserve">KODE </t>
  </si>
  <si>
    <t>PENGETAHUAN (SILAHKAN DI GANTI)</t>
  </si>
  <si>
    <t>KETRERAMPILAN (SILAHKAN DI GANTI)</t>
  </si>
  <si>
    <t>ID TEORI</t>
  </si>
  <si>
    <t>ID PRAKTEK</t>
  </si>
  <si>
    <t>AQIILA NAYUKU</t>
  </si>
  <si>
    <t>ARUM GURITNO LEMBAYUNG APITRA</t>
  </si>
  <si>
    <t>AULIA PUTRI FITRIANA</t>
  </si>
  <si>
    <t>BERDIKA MADU CAHYADARU</t>
  </si>
  <si>
    <t>BINTANG ALLJERRO SETYANEGARA</t>
  </si>
  <si>
    <t>BOBBY RIZQI FEBRIANTO</t>
  </si>
  <si>
    <t>CANINE ARDIYANNISA</t>
  </si>
  <si>
    <t>DAFA KURNIA PUTRA</t>
  </si>
  <si>
    <t>DEBBY ALIN ANUGERAH DEWI</t>
  </si>
  <si>
    <t>DELFINA FEBRISTA MUSTIKASARI</t>
  </si>
  <si>
    <t>DHIA PUTRI WULANSARI</t>
  </si>
  <si>
    <t>FEDIANY CITRA SETYANI</t>
  </si>
  <si>
    <t>FITRA FAIZA NOOR FATIMAH</t>
  </si>
  <si>
    <t>Predikat &amp; Deskripsi Keterampilan</t>
  </si>
  <si>
    <t>INAYAH NURAINI</t>
  </si>
  <si>
    <t>IZZULHAQ ZVEZDA NASHR</t>
  </si>
  <si>
    <t>MARCELINA FAUZIYYAH</t>
  </si>
  <si>
    <t>MOHAMMAD RIFQI SATRIAMAS</t>
  </si>
  <si>
    <t>MUHAMMAD KHARIRRUSHOFA</t>
  </si>
  <si>
    <t>NADIA KHAIRUNNISA</t>
  </si>
  <si>
    <t>NADILA YU`TI AGHNIA</t>
  </si>
  <si>
    <t>NANDA HERYANTO WIBOWO</t>
  </si>
  <si>
    <t>NICO FERNADES</t>
  </si>
  <si>
    <t>NOVAN AKBAR FERIANTYO</t>
  </si>
  <si>
    <t>REGITA FITRI CAHYANI</t>
  </si>
  <si>
    <t>RENDRA MAS SAID</t>
  </si>
  <si>
    <t>RETNO WULANDARI NAHDAH RAFIFAH</t>
  </si>
  <si>
    <t>SAFRANI GRIFA ATIFIA</t>
  </si>
  <si>
    <t>SALSABILA ANANDA PUTRI ALRIDHO</t>
  </si>
  <si>
    <t>SALSABILLA ALTEZA PRAMESWARI</t>
  </si>
  <si>
    <t>SANDI LOKA ANANTA</t>
  </si>
  <si>
    <t>SYAHBANA ALFA ARFIANTO</t>
  </si>
  <si>
    <t>VITO VIVALDI ANTOXIDA</t>
  </si>
  <si>
    <t>YUSNIKA DEVI HARTAJI</t>
  </si>
  <si>
    <t>Mengetahui</t>
  </si>
  <si>
    <t>N.Tertinggi Kog Akhir</t>
  </si>
  <si>
    <t xml:space="preserve">Semarang, </t>
  </si>
  <si>
    <t>Kepala Sekolah</t>
  </si>
  <si>
    <t>N.Terendah Kog Akhir</t>
  </si>
  <si>
    <t>Guru Mata Pelajaran</t>
  </si>
  <si>
    <t>N.Rata-rata Kog Akhir</t>
  </si>
  <si>
    <t>N.Rata-rata UAS</t>
  </si>
  <si>
    <t>Dr. Siswanto, M. Pd.</t>
  </si>
  <si>
    <t>Guru</t>
  </si>
  <si>
    <t>NIP. 19660608 199512 1 001</t>
  </si>
  <si>
    <t>Nip</t>
  </si>
  <si>
    <t>Nip. 19651130 200212 2 001</t>
  </si>
  <si>
    <t>Kelas XII-MIPA 2</t>
  </si>
  <si>
    <t>ALFONSUS RENALDI RUSDIANTO</t>
  </si>
  <si>
    <t>ALYA NURUL NOVIANTI</t>
  </si>
  <si>
    <t>ANANDA AUDI IAN FAUZAN</t>
  </si>
  <si>
    <t>ANAS FAUZAN LAZUARDI</t>
  </si>
  <si>
    <t>ANDRY PATRIA PRADHANA</t>
  </si>
  <si>
    <t>ANIS YURISMAWATI</t>
  </si>
  <si>
    <t>ARINDITA FEBRIANI</t>
  </si>
  <si>
    <t>AULIA NADHILA CAHYANINGRUM</t>
  </si>
  <si>
    <t>AULIA TASYA WARDHANI FAUZI</t>
  </si>
  <si>
    <t>AULIA ZAHRA EKA NINGSIH</t>
  </si>
  <si>
    <t>AXELINO FARRELL ANDIKA</t>
  </si>
  <si>
    <t>BINTANG KEVIN KAHAYA</t>
  </si>
  <si>
    <t>DEANDRA AYU ADHZANI</t>
  </si>
  <si>
    <t>DONATEA LAKSITA DEWARI KUSUMA</t>
  </si>
  <si>
    <t>HEINRICH HENDRANANTO</t>
  </si>
  <si>
    <t>HERDIANAWATI WULAN SARI</t>
  </si>
  <si>
    <t>HERLY WAHYUDI</t>
  </si>
  <si>
    <t>IMAM HAFIIDZ NUUR</t>
  </si>
  <si>
    <t>INTAN ARMENIA MELATI</t>
  </si>
  <si>
    <t>ISA PRASETYANI</t>
  </si>
  <si>
    <t>JOIS AKSA GANEO</t>
  </si>
  <si>
    <t>LEONARDO OVIK DANANO</t>
  </si>
  <si>
    <t>MARIA BEATRICE VANIA PUTERI</t>
  </si>
  <si>
    <t>MEDICA PATRICIA</t>
  </si>
  <si>
    <t>MUHAMMAD ALIF MULYA SATRIANA</t>
  </si>
  <si>
    <t>MUHAMMAD REVY OKTAFIANO</t>
  </si>
  <si>
    <t>NADA HUWAIDA</t>
  </si>
  <si>
    <t>NADIA AZARINE</t>
  </si>
  <si>
    <t>NAIKE TIARA FANI</t>
  </si>
  <si>
    <t>PRIMASDIKTA ZIDANE PRADANA. S</t>
  </si>
  <si>
    <t>PUSPITA AJENG WIDYANTARI</t>
  </si>
  <si>
    <t>REZA DWI JAKA UTAMA</t>
  </si>
  <si>
    <t>RYMARSHA AUDRIANNE F</t>
  </si>
  <si>
    <t>SEPFIANDA EKA WIDHIRA</t>
  </si>
  <si>
    <t>SHANANDA ALVITA ARRIVIA</t>
  </si>
  <si>
    <t>WINA ELVATIKA SARI</t>
  </si>
  <si>
    <t>YOANNES DION PRADVENANTA</t>
  </si>
  <si>
    <t>Kelas XII-MIPA 3</t>
  </si>
  <si>
    <t>AGUNG PRASETYO</t>
  </si>
  <si>
    <t>AKBAR RAMADHAN</t>
  </si>
  <si>
    <t>ALYA NADHIFA DESTYA PUTRI</t>
  </si>
  <si>
    <t>AMIRA CHAIRUNNISA FADLIN</t>
  </si>
  <si>
    <t>ANGGANA ASDI FIRMANA</t>
  </si>
  <si>
    <t>ANINDHITYA YUDHANTA PRASETYA</t>
  </si>
  <si>
    <t>ARYA LANANG MAHESWARA PRIBADI</t>
  </si>
  <si>
    <t>AURORA ZAHRINA ADZHANI</t>
  </si>
  <si>
    <t>AYU SAGITA ARDANARESWARI</t>
  </si>
  <si>
    <t>CLARA ARYANCHANA KHAIRUNISSA</t>
  </si>
  <si>
    <t>DAHNIAR RAMADHANTY</t>
  </si>
  <si>
    <t>DEASY FITRIA UTAMI</t>
  </si>
  <si>
    <t>EDO NOORMAN ALFARIZI</t>
  </si>
  <si>
    <t>ELIZA LATIFIA FIRMANI</t>
  </si>
  <si>
    <t>ENI NURYANTI</t>
  </si>
  <si>
    <t>FADHILA ALYA DARINDRANI</t>
  </si>
  <si>
    <t>FEBRIENA NUR ALIFAH</t>
  </si>
  <si>
    <t>FORTUNELLA FARLYAGIZA</t>
  </si>
  <si>
    <t>GENTHA JAGAD BAGASKARA</t>
  </si>
  <si>
    <t>INTAN WAHYU WULANDARI</t>
  </si>
  <si>
    <t>IQBAL SAPRIANDI</t>
  </si>
  <si>
    <t>IVAN RIZKY HERMAWAN</t>
  </si>
  <si>
    <t>KINTAN JATI DEWI</t>
  </si>
  <si>
    <t>LIA QUSNUL QOTIMAH</t>
  </si>
  <si>
    <t>LINTANG RAMADANI ESTU M</t>
  </si>
  <si>
    <t>MAULANA DIMAS ADITYA WISNU PRAMUDYA</t>
  </si>
  <si>
    <t>MAYORA APRILIA YULITA</t>
  </si>
  <si>
    <t>MELLIANA DEWI</t>
  </si>
  <si>
    <t>MIRZA LUTHFAN ADYATMA</t>
  </si>
  <si>
    <t>MUHAMMAD ADAM AL HUSSEIN</t>
  </si>
  <si>
    <t>MUHAMMAD FARIS IHSAN</t>
  </si>
  <si>
    <t>NABILA CLARISA PUTRI</t>
  </si>
  <si>
    <t>NARENDRA ARDHIANSYAH</t>
  </si>
  <si>
    <t>RAIZY PERMANA AJI</t>
  </si>
  <si>
    <t>RR. PADANTYA SANCHIA RANI</t>
  </si>
  <si>
    <t>USIE WIRASETYA RAFIKA PUTRI</t>
  </si>
  <si>
    <t>YUSNIA MIFTAKHUL HUDA</t>
  </si>
  <si>
    <t>Kelas XII-MIPA 4</t>
  </si>
  <si>
    <t>ADINDA PUTRI WAHYU RAMADHANI</t>
  </si>
  <si>
    <t>ANISSA PUTRI YUNITA</t>
  </si>
  <si>
    <t>ANNISA LARASATI WIDIPANGESTU KINASIH</t>
  </si>
  <si>
    <t>ARDIANI BELIA KARIDA PUTRI</t>
  </si>
  <si>
    <t>ARJUN PUTRA PAMUNGKAS</t>
  </si>
  <si>
    <t>ASSYIFA SALSABILA</t>
  </si>
  <si>
    <t>ATHA RIDHO PRATAMA</t>
  </si>
  <si>
    <t>AYU NAWANG WULAN</t>
  </si>
  <si>
    <t>BERNIKE APRILIANA PUSPITARANI</t>
  </si>
  <si>
    <t>BERRY AR`RAFIQ</t>
  </si>
  <si>
    <t>BRITANIA FITHA TARIZARETA</t>
  </si>
  <si>
    <t>EMMANUEL DIDIMUS KRESTIAN</t>
  </si>
  <si>
    <t>FAKHRIZAL RIZKY KUSWANTO</t>
  </si>
  <si>
    <t>FANY AGUSTINA</t>
  </si>
  <si>
    <t>FELICIA PRISCA FERDIANASILVA</t>
  </si>
  <si>
    <t>HAMIDAH SALSABILLA</t>
  </si>
  <si>
    <t>IRFAN MAULANA</t>
  </si>
  <si>
    <t>KANYA ADISTI BINGARMANITRA</t>
  </si>
  <si>
    <t>LATIFA HIMATUL ALIYAH</t>
  </si>
  <si>
    <t>MAHARANI SHERLY AUDRINATA</t>
  </si>
  <si>
    <t>MOHAMMAD FARHAN HAFIZD</t>
  </si>
  <si>
    <t>MOHAMMAD HILAL BACHERI GANIRA</t>
  </si>
  <si>
    <t>MUHAMAD BAYU CAHYONO</t>
  </si>
  <si>
    <t>NABILA AMALIA IZAAZ AANISA</t>
  </si>
  <si>
    <t>NAUFAL AFIF HIDAYAT</t>
  </si>
  <si>
    <t>NAURA ALFA QARINA</t>
  </si>
  <si>
    <t>NOVIYANI SAPUTRI</t>
  </si>
  <si>
    <t>PRISCILLIA RAGIL FEBRINA</t>
  </si>
  <si>
    <t>RIZALDY AKBAR ARYADANI</t>
  </si>
  <si>
    <t>SAHADUTA</t>
  </si>
  <si>
    <t>SHINTA NURIYAH GHOZANI</t>
  </si>
  <si>
    <t>SOPHIA DEO SANDEVA</t>
  </si>
  <si>
    <t>TIMOTIUS ARGO PRASETYA PRIONO</t>
  </si>
  <si>
    <t>VENTINDYA HAPSA DEISMA VIOLITA</t>
  </si>
  <si>
    <t>YAHYA ADITYO NUGROHO</t>
  </si>
  <si>
    <t>YOHANESA PUTRI WAHYUDI</t>
  </si>
  <si>
    <t>YUDI MEINANTO</t>
  </si>
  <si>
    <t>Memiliki kemampuan dalam menganalisis perjuangan Bangsa Indonesia dalam mempertahankan integrasi Bangsa Indonesia dan Negera Republik Indonesia, serta menjelaskan Indonesia pada awal kemerdekaan dan demokrasi liberal</t>
  </si>
  <si>
    <t>Memiliki kemampuan dalam menganalisis perjuangan Bangsa Indonesia dalam mempertahankan integrasi Bangsa Indonesia dan Negera Republik Indonesia, serta menjelaskan Indonesia pada awal kemerdekaan dan demokrasi liberal, namun perlu peningkatan pemahaman kehidupan bangsa Indonesia pada masa orde baru</t>
  </si>
  <si>
    <t>Memiliki kemampuan dalam menganalisis perjuangan Bangsa Indonesia dalam mempertahankan integrasi Bangsa Indonesia dan Negera Republik Indonesia, serta menjelaskan Indonesia pada awal kemerdekaan dan demokrasi liberal, namun perlu peningkatan pemahaman kehidupan bangsa Indonesia pada masa awal reformasi</t>
  </si>
  <si>
    <t>Sangat terampil menyajikan bentuk perjuangan bangsa Indonesia dalam mempertahankan integrasi bangsa Indonesia</t>
  </si>
  <si>
    <t>Sangat terampil membandingkan Indonesia pada awal kemerdekaan dan masa demokrasi liberal</t>
  </si>
  <si>
    <t>Sangat terampil menyajikan kehidupan bangsa Indonesia pada masa orde baru</t>
  </si>
  <si>
    <t>Sangat terampil menyajikan bangsa Indonesia pada masa awal reformasi</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</si>
</sst>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78">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0" fillId="2" borderId="2" xfId="0" applyFill="1" applyBorder="1" applyAlignment="1">
      <alignment horizontal="center"/>
    </xf>
    <xf numFmtId="0" fontId="0" fillId="6" borderId="2" xfId="0" applyFill="1" applyBorder="1" applyAlignment="1">
      <alignment horizontal="center" vertical="center"/>
    </xf>
    <xf numFmtId="0" fontId="0" fillId="2" borderId="2" xfId="0" applyFill="1" applyBorder="1" applyAlignment="1" applyProtection="1">
      <alignment horizontal="center"/>
      <protection locked="0"/>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2" fillId="7" borderId="2" xfId="0" applyFont="1" applyFill="1" applyBorder="1" applyAlignment="1">
      <alignment horizontal="center"/>
    </xf>
    <xf numFmtId="0" fontId="0" fillId="3" borderId="2" xfId="0" applyFill="1" applyBorder="1" applyAlignment="1">
      <alignment horizont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cellXfs>
  <cellStyles count="1">
    <cellStyle name="Normal" xfId="0" builtinId="0"/>
  </cellStyles>
  <dxfs count="656">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L11" activePane="bottomRight" state="frozen"/>
      <selection pane="topRight"/>
      <selection pane="bottomLeft"/>
      <selection pane="bottomRight" activeCell="O46" sqref="O46"/>
    </sheetView>
  </sheetViews>
  <sheetFormatPr defaultRowHeight="15" x14ac:dyDescent="0.25"/>
  <cols>
    <col min="1" max="1" width="6.5703125" customWidth="1"/>
    <col min="2" max="2" width="9.140625" hidden="1" customWidth="1"/>
    <col min="3" max="3" width="25.5703125" customWidth="1"/>
    <col min="4" max="4" width="5.85546875" customWidth="1"/>
    <col min="5" max="6" width="7.7109375" customWidth="1"/>
    <col min="7" max="7" width="4.28515625" customWidth="1"/>
    <col min="8" max="8" width="5.28515625" customWidth="1"/>
    <col min="9" max="9" width="6.85546875" customWidth="1"/>
    <col min="10" max="10" width="16.140625" customWidth="1"/>
    <col min="11" max="11" width="4" customWidth="1"/>
    <col min="12" max="12" width="4.7109375" customWidth="1"/>
    <col min="13" max="13" width="3.7109375" customWidth="1"/>
    <col min="14" max="14" width="5.28515625" customWidth="1"/>
    <col min="15" max="15" width="6.7109375" customWidth="1"/>
    <col min="16" max="16" width="14.28515625" customWidth="1"/>
    <col min="17" max="17" width="7.7109375" hidden="1" customWidth="1"/>
    <col min="18" max="18" width="6.42578125" customWidth="1"/>
    <col min="19" max="19" width="0.85546875" customWidth="1"/>
    <col min="20" max="20" width="5.140625" customWidth="1"/>
    <col min="21" max="21" width="3.140625" customWidth="1"/>
    <col min="22" max="22" width="4.28515625" customWidth="1"/>
    <col min="23" max="23" width="3.85546875" customWidth="1"/>
    <col min="24" max="24" width="3.7109375" customWidth="1"/>
    <col min="25"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644</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644</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171</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69230</v>
      </c>
      <c r="C11" s="19" t="s">
        <v>55</v>
      </c>
      <c r="D11" s="18"/>
      <c r="E11" s="28">
        <f t="shared" ref="E11:E50" si="0">IF((COUNTA(T11:AC11)&gt;0),(ROUND((AVERAGE(T11:AC11)),0)),"")</f>
        <v>87</v>
      </c>
      <c r="F11" s="28" t="str">
        <f t="shared" ref="F11:F50" si="1">IF(AND(ISNUMBER(E11),E11&gt;=1),IF(E11&lt;=$FD$13,$FE$13,IF(E11&lt;=$FD$14,$FE$14,IF(E11&lt;=$FD$15,$FE$15,IF(E11&lt;=$FD$16,$FE$16,)))), "")</f>
        <v>A</v>
      </c>
      <c r="G11" s="28">
        <f t="shared" ref="G11:G50" si="2">IF((COUNTA(T11:AD11)&gt;0),(ROUND((AVERAGE(T11:AD11)),0)),"")</f>
        <v>87</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Memiliki kemampuan dalam menganalisis perjuangan Bangsa Indonesia dalam mempertahankan integrasi Bangsa Indonesia dan Negera Republik Indonesia, serta menjelaskan Indonesia pada awal kemerdekaan dan demokrasi liberal</v>
      </c>
      <c r="K11" s="28">
        <f t="shared" ref="K11:K50" si="5">IF((COUNTA(AF11:AO11)&gt;0),AVERAGE(AF11:AO11),"")</f>
        <v>87.666666666666671</v>
      </c>
      <c r="L11" s="28" t="str">
        <f t="shared" ref="L11:L50" si="6">IF(AND(ISNUMBER(K11),K11&gt;=1), IF(K11&lt;=$FD$27,$FE$27,IF(K11&lt;=$FD$28,$FE$28,IF(K11&lt;=$FD$29,$FE$29,IF(K11&lt;=$FD$30,$FE$30,)))), "")</f>
        <v>A</v>
      </c>
      <c r="M11" s="28">
        <f t="shared" ref="M11:M50" si="7">IF((COUNTA(AF11:AO11)&gt;0),AVERAGE(AF11:AO11),"")</f>
        <v>87.666666666666671</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Sangat terampil menyajikan bentuk perjuangan bangsa Indonesia dalam mempertahankan integrasi bangsa Indonesia</v>
      </c>
      <c r="Q11" s="39"/>
      <c r="R11" s="39" t="s">
        <v>8</v>
      </c>
      <c r="S11" s="18"/>
      <c r="T11" s="1">
        <v>85</v>
      </c>
      <c r="U11" s="1">
        <v>90</v>
      </c>
      <c r="V11" s="1">
        <v>84</v>
      </c>
      <c r="W11" s="1">
        <v>89</v>
      </c>
      <c r="X11" s="1"/>
      <c r="Y11" s="1"/>
      <c r="Z11" s="1"/>
      <c r="AA11" s="1"/>
      <c r="AB11" s="1"/>
      <c r="AC11" s="1"/>
      <c r="AD11" s="1"/>
      <c r="AE11" s="18"/>
      <c r="AF11" s="1">
        <v>85</v>
      </c>
      <c r="AG11" s="1">
        <v>90</v>
      </c>
      <c r="AH11" s="1">
        <v>88</v>
      </c>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69245</v>
      </c>
      <c r="C12" s="19" t="s">
        <v>58</v>
      </c>
      <c r="D12" s="18"/>
      <c r="E12" s="28">
        <f t="shared" si="0"/>
        <v>90</v>
      </c>
      <c r="F12" s="28" t="str">
        <f t="shared" si="1"/>
        <v>A</v>
      </c>
      <c r="G12" s="28">
        <f t="shared" si="2"/>
        <v>90</v>
      </c>
      <c r="H12" s="28" t="str">
        <f t="shared" si="3"/>
        <v>A</v>
      </c>
      <c r="I12" s="36">
        <v>1</v>
      </c>
      <c r="J12" s="28" t="str">
        <f t="shared" si="4"/>
        <v>Memiliki kemampuan dalam menganalisis perjuangan Bangsa Indonesia dalam mempertahankan integrasi Bangsa Indonesia dan Negera Republik Indonesia, serta menjelaskan Indonesia pada awal kemerdekaan dan demokrasi liberal</v>
      </c>
      <c r="K12" s="28">
        <f t="shared" si="5"/>
        <v>90</v>
      </c>
      <c r="L12" s="28" t="str">
        <f t="shared" si="6"/>
        <v>A</v>
      </c>
      <c r="M12" s="28">
        <f t="shared" si="7"/>
        <v>90</v>
      </c>
      <c r="N12" s="28" t="str">
        <f t="shared" si="8"/>
        <v>A</v>
      </c>
      <c r="O12" s="36">
        <v>1</v>
      </c>
      <c r="P12" s="28" t="str">
        <f t="shared" si="9"/>
        <v>Sangat terampil menyajikan bentuk perjuangan bangsa Indonesia dalam mempertahankan integrasi bangsa Indonesia</v>
      </c>
      <c r="Q12" s="39"/>
      <c r="R12" s="39" t="s">
        <v>8</v>
      </c>
      <c r="S12" s="18"/>
      <c r="T12" s="1">
        <v>90</v>
      </c>
      <c r="U12" s="1">
        <v>89</v>
      </c>
      <c r="V12" s="1">
        <v>92</v>
      </c>
      <c r="W12" s="1">
        <v>90</v>
      </c>
      <c r="X12" s="1"/>
      <c r="Y12" s="1"/>
      <c r="Z12" s="1"/>
      <c r="AA12" s="1"/>
      <c r="AB12" s="1"/>
      <c r="AC12" s="1"/>
      <c r="AD12" s="1"/>
      <c r="AE12" s="18"/>
      <c r="AF12" s="1">
        <v>90</v>
      </c>
      <c r="AG12" s="1">
        <v>90</v>
      </c>
      <c r="AH12" s="1">
        <v>90</v>
      </c>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69260</v>
      </c>
      <c r="C13" s="19" t="s">
        <v>67</v>
      </c>
      <c r="D13" s="18"/>
      <c r="E13" s="28">
        <f t="shared" si="0"/>
        <v>88</v>
      </c>
      <c r="F13" s="28" t="str">
        <f t="shared" si="1"/>
        <v>A</v>
      </c>
      <c r="G13" s="28">
        <f t="shared" si="2"/>
        <v>88</v>
      </c>
      <c r="H13" s="28" t="str">
        <f t="shared" si="3"/>
        <v>A</v>
      </c>
      <c r="I13" s="36">
        <v>1</v>
      </c>
      <c r="J13" s="28" t="str">
        <f t="shared" si="4"/>
        <v>Memiliki kemampuan dalam menganalisis perjuangan Bangsa Indonesia dalam mempertahankan integrasi Bangsa Indonesia dan Negera Republik Indonesia, serta menjelaskan Indonesia pada awal kemerdekaan dan demokrasi liberal</v>
      </c>
      <c r="K13" s="28">
        <f t="shared" si="5"/>
        <v>88.333333333333329</v>
      </c>
      <c r="L13" s="28" t="str">
        <f t="shared" si="6"/>
        <v>A</v>
      </c>
      <c r="M13" s="28">
        <f t="shared" si="7"/>
        <v>88.333333333333329</v>
      </c>
      <c r="N13" s="28" t="str">
        <f t="shared" si="8"/>
        <v>A</v>
      </c>
      <c r="O13" s="36">
        <v>1</v>
      </c>
      <c r="P13" s="28" t="str">
        <f t="shared" si="9"/>
        <v>Sangat terampil menyajikan bentuk perjuangan bangsa Indonesia dalam mempertahankan integrasi bangsa Indonesia</v>
      </c>
      <c r="Q13" s="39"/>
      <c r="R13" s="39" t="s">
        <v>8</v>
      </c>
      <c r="S13" s="18"/>
      <c r="T13" s="1">
        <v>88</v>
      </c>
      <c r="U13" s="1">
        <v>88</v>
      </c>
      <c r="V13" s="1">
        <v>90</v>
      </c>
      <c r="W13" s="1">
        <v>86</v>
      </c>
      <c r="X13" s="1"/>
      <c r="Y13" s="1"/>
      <c r="Z13" s="1"/>
      <c r="AA13" s="1"/>
      <c r="AB13" s="1"/>
      <c r="AC13" s="1"/>
      <c r="AD13" s="1"/>
      <c r="AE13" s="18"/>
      <c r="AF13" s="1">
        <v>90</v>
      </c>
      <c r="AG13" s="1">
        <v>88</v>
      </c>
      <c r="AH13" s="1">
        <v>87</v>
      </c>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228</v>
      </c>
      <c r="FI13" s="43" t="s">
        <v>231</v>
      </c>
      <c r="FJ13" s="41">
        <v>21701</v>
      </c>
      <c r="FK13" s="41">
        <v>21711</v>
      </c>
    </row>
    <row r="14" spans="1:167" x14ac:dyDescent="0.25">
      <c r="A14" s="19">
        <v>4</v>
      </c>
      <c r="B14" s="19">
        <v>69275</v>
      </c>
      <c r="C14" s="19" t="s">
        <v>68</v>
      </c>
      <c r="D14" s="18"/>
      <c r="E14" s="28">
        <f t="shared" si="0"/>
        <v>90</v>
      </c>
      <c r="F14" s="28" t="str">
        <f t="shared" si="1"/>
        <v>A</v>
      </c>
      <c r="G14" s="28">
        <f t="shared" si="2"/>
        <v>90</v>
      </c>
      <c r="H14" s="28" t="str">
        <f t="shared" si="3"/>
        <v>A</v>
      </c>
      <c r="I14" s="36">
        <v>1</v>
      </c>
      <c r="J14" s="28" t="str">
        <f t="shared" si="4"/>
        <v>Memiliki kemampuan dalam menganalisis perjuangan Bangsa Indonesia dalam mempertahankan integrasi Bangsa Indonesia dan Negera Republik Indonesia, serta menjelaskan Indonesia pada awal kemerdekaan dan demokrasi liberal</v>
      </c>
      <c r="K14" s="28">
        <f t="shared" si="5"/>
        <v>89.333333333333329</v>
      </c>
      <c r="L14" s="28" t="str">
        <f t="shared" si="6"/>
        <v>A</v>
      </c>
      <c r="M14" s="28">
        <f t="shared" si="7"/>
        <v>89.333333333333329</v>
      </c>
      <c r="N14" s="28" t="str">
        <f t="shared" si="8"/>
        <v>A</v>
      </c>
      <c r="O14" s="36">
        <v>1</v>
      </c>
      <c r="P14" s="28" t="str">
        <f t="shared" si="9"/>
        <v>Sangat terampil menyajikan bentuk perjuangan bangsa Indonesia dalam mempertahankan integrasi bangsa Indonesia</v>
      </c>
      <c r="Q14" s="39"/>
      <c r="R14" s="39" t="s">
        <v>8</v>
      </c>
      <c r="S14" s="18"/>
      <c r="T14" s="1">
        <v>90</v>
      </c>
      <c r="U14" s="1">
        <v>95</v>
      </c>
      <c r="V14" s="1">
        <v>90</v>
      </c>
      <c r="W14" s="1">
        <v>84</v>
      </c>
      <c r="X14" s="1"/>
      <c r="Y14" s="1"/>
      <c r="Z14" s="1"/>
      <c r="AA14" s="1"/>
      <c r="AB14" s="1"/>
      <c r="AC14" s="1"/>
      <c r="AD14" s="1"/>
      <c r="AE14" s="18"/>
      <c r="AF14" s="1">
        <v>90</v>
      </c>
      <c r="AG14" s="1">
        <v>88</v>
      </c>
      <c r="AH14" s="1">
        <v>90</v>
      </c>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69290</v>
      </c>
      <c r="C15" s="19" t="s">
        <v>69</v>
      </c>
      <c r="D15" s="18"/>
      <c r="E15" s="28">
        <f t="shared" si="0"/>
        <v>92</v>
      </c>
      <c r="F15" s="28" t="str">
        <f t="shared" si="1"/>
        <v>A</v>
      </c>
      <c r="G15" s="28">
        <f t="shared" si="2"/>
        <v>92</v>
      </c>
      <c r="H15" s="28" t="str">
        <f t="shared" si="3"/>
        <v>A</v>
      </c>
      <c r="I15" s="36">
        <v>1</v>
      </c>
      <c r="J15" s="28" t="str">
        <f t="shared" si="4"/>
        <v>Memiliki kemampuan dalam menganalisis perjuangan Bangsa Indonesia dalam mempertahankan integrasi Bangsa Indonesia dan Negera Republik Indonesia, serta menjelaskan Indonesia pada awal kemerdekaan dan demokrasi liberal</v>
      </c>
      <c r="K15" s="28">
        <f t="shared" si="5"/>
        <v>90</v>
      </c>
      <c r="L15" s="28" t="str">
        <f t="shared" si="6"/>
        <v>A</v>
      </c>
      <c r="M15" s="28">
        <f t="shared" si="7"/>
        <v>90</v>
      </c>
      <c r="N15" s="28" t="str">
        <f t="shared" si="8"/>
        <v>A</v>
      </c>
      <c r="O15" s="36">
        <v>1</v>
      </c>
      <c r="P15" s="28" t="str">
        <f t="shared" si="9"/>
        <v>Sangat terampil menyajikan bentuk perjuangan bangsa Indonesia dalam mempertahankan integrasi bangsa Indonesia</v>
      </c>
      <c r="Q15" s="39"/>
      <c r="R15" s="39" t="s">
        <v>8</v>
      </c>
      <c r="S15" s="18"/>
      <c r="T15" s="1">
        <v>94</v>
      </c>
      <c r="U15" s="1">
        <v>93</v>
      </c>
      <c r="V15" s="1">
        <v>92</v>
      </c>
      <c r="W15" s="1">
        <v>88</v>
      </c>
      <c r="X15" s="1"/>
      <c r="Y15" s="1"/>
      <c r="Z15" s="1"/>
      <c r="AA15" s="1"/>
      <c r="AB15" s="1"/>
      <c r="AC15" s="1"/>
      <c r="AD15" s="1"/>
      <c r="AE15" s="18"/>
      <c r="AF15" s="1">
        <v>90</v>
      </c>
      <c r="AG15" s="1">
        <v>90</v>
      </c>
      <c r="AH15" s="1">
        <v>90</v>
      </c>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229</v>
      </c>
      <c r="FI15" s="43" t="s">
        <v>232</v>
      </c>
      <c r="FJ15" s="41">
        <v>21702</v>
      </c>
      <c r="FK15" s="41">
        <v>21712</v>
      </c>
    </row>
    <row r="16" spans="1:167" x14ac:dyDescent="0.25">
      <c r="A16" s="19">
        <v>6</v>
      </c>
      <c r="B16" s="19">
        <v>69305</v>
      </c>
      <c r="C16" s="19" t="s">
        <v>70</v>
      </c>
      <c r="D16" s="18"/>
      <c r="E16" s="28">
        <f t="shared" si="0"/>
        <v>87</v>
      </c>
      <c r="F16" s="28" t="str">
        <f t="shared" si="1"/>
        <v>A</v>
      </c>
      <c r="G16" s="28">
        <f t="shared" si="2"/>
        <v>87</v>
      </c>
      <c r="H16" s="28" t="str">
        <f t="shared" si="3"/>
        <v>A</v>
      </c>
      <c r="I16" s="36">
        <v>1</v>
      </c>
      <c r="J16" s="28" t="str">
        <f t="shared" si="4"/>
        <v>Memiliki kemampuan dalam menganalisis perjuangan Bangsa Indonesia dalam mempertahankan integrasi Bangsa Indonesia dan Negera Republik Indonesia, serta menjelaskan Indonesia pada awal kemerdekaan dan demokrasi liberal</v>
      </c>
      <c r="K16" s="28">
        <f t="shared" si="5"/>
        <v>88.333333333333329</v>
      </c>
      <c r="L16" s="28" t="str">
        <f t="shared" si="6"/>
        <v>A</v>
      </c>
      <c r="M16" s="28">
        <f t="shared" si="7"/>
        <v>88.333333333333329</v>
      </c>
      <c r="N16" s="28" t="str">
        <f t="shared" si="8"/>
        <v>A</v>
      </c>
      <c r="O16" s="36">
        <v>1</v>
      </c>
      <c r="P16" s="28" t="str">
        <f t="shared" si="9"/>
        <v>Sangat terampil menyajikan bentuk perjuangan bangsa Indonesia dalam mempertahankan integrasi bangsa Indonesia</v>
      </c>
      <c r="Q16" s="39"/>
      <c r="R16" s="39" t="s">
        <v>8</v>
      </c>
      <c r="S16" s="18"/>
      <c r="T16" s="1">
        <v>87</v>
      </c>
      <c r="U16" s="1">
        <v>85</v>
      </c>
      <c r="V16" s="1">
        <v>88</v>
      </c>
      <c r="W16" s="1">
        <v>86</v>
      </c>
      <c r="X16" s="1"/>
      <c r="Y16" s="1"/>
      <c r="Z16" s="1"/>
      <c r="AA16" s="1"/>
      <c r="AB16" s="1"/>
      <c r="AC16" s="1"/>
      <c r="AD16" s="1"/>
      <c r="AE16" s="18"/>
      <c r="AF16" s="1">
        <v>90</v>
      </c>
      <c r="AG16" s="1">
        <v>87</v>
      </c>
      <c r="AH16" s="1">
        <v>88</v>
      </c>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69320</v>
      </c>
      <c r="C17" s="19" t="s">
        <v>71</v>
      </c>
      <c r="D17" s="18"/>
      <c r="E17" s="28">
        <f t="shared" si="0"/>
        <v>88</v>
      </c>
      <c r="F17" s="28" t="str">
        <f t="shared" si="1"/>
        <v>A</v>
      </c>
      <c r="G17" s="28">
        <f t="shared" si="2"/>
        <v>88</v>
      </c>
      <c r="H17" s="28" t="str">
        <f t="shared" si="3"/>
        <v>A</v>
      </c>
      <c r="I17" s="36">
        <v>1</v>
      </c>
      <c r="J17" s="28" t="str">
        <f t="shared" si="4"/>
        <v>Memiliki kemampuan dalam menganalisis perjuangan Bangsa Indonesia dalam mempertahankan integrasi Bangsa Indonesia dan Negera Republik Indonesia, serta menjelaskan Indonesia pada awal kemerdekaan dan demokrasi liberal</v>
      </c>
      <c r="K17" s="28">
        <f t="shared" si="5"/>
        <v>87.666666666666671</v>
      </c>
      <c r="L17" s="28" t="str">
        <f t="shared" si="6"/>
        <v>A</v>
      </c>
      <c r="M17" s="28">
        <f t="shared" si="7"/>
        <v>87.666666666666671</v>
      </c>
      <c r="N17" s="28" t="str">
        <f t="shared" si="8"/>
        <v>A</v>
      </c>
      <c r="O17" s="36">
        <v>1</v>
      </c>
      <c r="P17" s="28" t="str">
        <f t="shared" si="9"/>
        <v>Sangat terampil menyajikan bentuk perjuangan bangsa Indonesia dalam mempertahankan integrasi bangsa Indonesia</v>
      </c>
      <c r="Q17" s="39"/>
      <c r="R17" s="39" t="s">
        <v>8</v>
      </c>
      <c r="S17" s="18"/>
      <c r="T17" s="1">
        <v>86</v>
      </c>
      <c r="U17" s="1">
        <v>87</v>
      </c>
      <c r="V17" s="1">
        <v>90</v>
      </c>
      <c r="W17" s="1">
        <v>88</v>
      </c>
      <c r="X17" s="1"/>
      <c r="Y17" s="1"/>
      <c r="Z17" s="1"/>
      <c r="AA17" s="1"/>
      <c r="AB17" s="1"/>
      <c r="AC17" s="1"/>
      <c r="AD17" s="1"/>
      <c r="AE17" s="18"/>
      <c r="AF17" s="1">
        <v>90</v>
      </c>
      <c r="AG17" s="1">
        <v>86</v>
      </c>
      <c r="AH17" s="1">
        <v>87</v>
      </c>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230</v>
      </c>
      <c r="FI17" s="43" t="s">
        <v>233</v>
      </c>
      <c r="FJ17" s="41">
        <v>21703</v>
      </c>
      <c r="FK17" s="41">
        <v>21713</v>
      </c>
    </row>
    <row r="18" spans="1:167" x14ac:dyDescent="0.25">
      <c r="A18" s="19">
        <v>8</v>
      </c>
      <c r="B18" s="19">
        <v>69335</v>
      </c>
      <c r="C18" s="19" t="s">
        <v>72</v>
      </c>
      <c r="D18" s="18"/>
      <c r="E18" s="28">
        <f t="shared" si="0"/>
        <v>87</v>
      </c>
      <c r="F18" s="28" t="str">
        <f t="shared" si="1"/>
        <v>A</v>
      </c>
      <c r="G18" s="28">
        <f t="shared" si="2"/>
        <v>87</v>
      </c>
      <c r="H18" s="28" t="str">
        <f t="shared" si="3"/>
        <v>A</v>
      </c>
      <c r="I18" s="36">
        <v>1</v>
      </c>
      <c r="J18" s="28" t="str">
        <f t="shared" si="4"/>
        <v>Memiliki kemampuan dalam menganalisis perjuangan Bangsa Indonesia dalam mempertahankan integrasi Bangsa Indonesia dan Negera Republik Indonesia, serta menjelaskan Indonesia pada awal kemerdekaan dan demokrasi liberal</v>
      </c>
      <c r="K18" s="28">
        <f t="shared" si="5"/>
        <v>88.666666666666671</v>
      </c>
      <c r="L18" s="28" t="str">
        <f t="shared" si="6"/>
        <v>A</v>
      </c>
      <c r="M18" s="28">
        <f t="shared" si="7"/>
        <v>88.666666666666671</v>
      </c>
      <c r="N18" s="28" t="str">
        <f t="shared" si="8"/>
        <v>A</v>
      </c>
      <c r="O18" s="36">
        <v>1</v>
      </c>
      <c r="P18" s="28" t="str">
        <f t="shared" si="9"/>
        <v>Sangat terampil menyajikan bentuk perjuangan bangsa Indonesia dalam mempertahankan integrasi bangsa Indonesia</v>
      </c>
      <c r="Q18" s="39"/>
      <c r="R18" s="39" t="s">
        <v>8</v>
      </c>
      <c r="S18" s="18"/>
      <c r="T18" s="1">
        <v>88</v>
      </c>
      <c r="U18" s="1">
        <v>89</v>
      </c>
      <c r="V18" s="1">
        <v>90</v>
      </c>
      <c r="W18" s="1">
        <v>82</v>
      </c>
      <c r="X18" s="1"/>
      <c r="Y18" s="1"/>
      <c r="Z18" s="1"/>
      <c r="AA18" s="1"/>
      <c r="AB18" s="1"/>
      <c r="AC18" s="1"/>
      <c r="AD18" s="1"/>
      <c r="AE18" s="18"/>
      <c r="AF18" s="1">
        <v>90</v>
      </c>
      <c r="AG18" s="1">
        <v>90</v>
      </c>
      <c r="AH18" s="1">
        <v>86</v>
      </c>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79985</v>
      </c>
      <c r="C19" s="19" t="s">
        <v>73</v>
      </c>
      <c r="D19" s="18"/>
      <c r="E19" s="28">
        <f t="shared" si="0"/>
        <v>84</v>
      </c>
      <c r="F19" s="28" t="str">
        <f t="shared" si="1"/>
        <v>B</v>
      </c>
      <c r="G19" s="28">
        <f t="shared" si="2"/>
        <v>84</v>
      </c>
      <c r="H19" s="28" t="str">
        <f t="shared" si="3"/>
        <v>B</v>
      </c>
      <c r="I19" s="36">
        <v>2</v>
      </c>
      <c r="J19" s="28" t="str">
        <f t="shared" si="4"/>
        <v>Memiliki kemampuan dalam menganalisis perjuangan Bangsa Indonesia dalam mempertahankan integrasi Bangsa Indonesia dan Negera Republik Indonesia, serta menjelaskan Indonesia pada awal kemerdekaan dan demokrasi liberal, namun perlu peningkatan pemahaman kehidupan bangsa Indonesia pada masa orde baru</v>
      </c>
      <c r="K19" s="28">
        <f t="shared" si="5"/>
        <v>85.333333333333329</v>
      </c>
      <c r="L19" s="28" t="str">
        <f t="shared" si="6"/>
        <v>A</v>
      </c>
      <c r="M19" s="28">
        <f t="shared" si="7"/>
        <v>85.333333333333329</v>
      </c>
      <c r="N19" s="28" t="str">
        <f t="shared" si="8"/>
        <v>A</v>
      </c>
      <c r="O19" s="36">
        <v>2</v>
      </c>
      <c r="P19" s="28" t="str">
        <f t="shared" si="9"/>
        <v>Sangat terampil membandingkan Indonesia pada awal kemerdekaan dan masa demokrasi liberal</v>
      </c>
      <c r="Q19" s="39"/>
      <c r="R19" s="39" t="s">
        <v>8</v>
      </c>
      <c r="S19" s="18"/>
      <c r="T19" s="1">
        <v>83</v>
      </c>
      <c r="U19" s="1">
        <v>85</v>
      </c>
      <c r="V19" s="1">
        <v>88</v>
      </c>
      <c r="W19" s="1">
        <v>78</v>
      </c>
      <c r="X19" s="1"/>
      <c r="Y19" s="1"/>
      <c r="Z19" s="1"/>
      <c r="AA19" s="1"/>
      <c r="AB19" s="1"/>
      <c r="AC19" s="1"/>
      <c r="AD19" s="1"/>
      <c r="AE19" s="18"/>
      <c r="AF19" s="1">
        <v>85</v>
      </c>
      <c r="AG19" s="1">
        <v>85</v>
      </c>
      <c r="AH19" s="1">
        <v>86</v>
      </c>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c r="FI19" s="43" t="s">
        <v>234</v>
      </c>
      <c r="FJ19" s="41">
        <v>21704</v>
      </c>
      <c r="FK19" s="41">
        <v>21714</v>
      </c>
    </row>
    <row r="20" spans="1:167" x14ac:dyDescent="0.25">
      <c r="A20" s="19">
        <v>10</v>
      </c>
      <c r="B20" s="19">
        <v>69350</v>
      </c>
      <c r="C20" s="19" t="s">
        <v>74</v>
      </c>
      <c r="D20" s="18"/>
      <c r="E20" s="28">
        <f t="shared" si="0"/>
        <v>80</v>
      </c>
      <c r="F20" s="28" t="str">
        <f t="shared" si="1"/>
        <v>B</v>
      </c>
      <c r="G20" s="28">
        <f t="shared" si="2"/>
        <v>80</v>
      </c>
      <c r="H20" s="28" t="str">
        <f t="shared" si="3"/>
        <v>B</v>
      </c>
      <c r="I20" s="36">
        <v>2</v>
      </c>
      <c r="J20" s="28" t="str">
        <f t="shared" si="4"/>
        <v>Memiliki kemampuan dalam menganalisis perjuangan Bangsa Indonesia dalam mempertahankan integrasi Bangsa Indonesia dan Negera Republik Indonesia, serta menjelaskan Indonesia pada awal kemerdekaan dan demokrasi liberal, namun perlu peningkatan pemahaman kehidupan bangsa Indonesia pada masa orde baru</v>
      </c>
      <c r="K20" s="28">
        <f t="shared" si="5"/>
        <v>83.333333333333329</v>
      </c>
      <c r="L20" s="28" t="str">
        <f t="shared" si="6"/>
        <v>B</v>
      </c>
      <c r="M20" s="28">
        <f t="shared" si="7"/>
        <v>83.333333333333329</v>
      </c>
      <c r="N20" s="28" t="str">
        <f t="shared" si="8"/>
        <v>B</v>
      </c>
      <c r="O20" s="36">
        <v>2</v>
      </c>
      <c r="P20" s="28" t="str">
        <f t="shared" si="9"/>
        <v>Sangat terampil membandingkan Indonesia pada awal kemerdekaan dan masa demokrasi liberal</v>
      </c>
      <c r="Q20" s="39"/>
      <c r="R20" s="39" t="s">
        <v>8</v>
      </c>
      <c r="S20" s="18"/>
      <c r="T20" s="1">
        <v>83</v>
      </c>
      <c r="U20" s="1">
        <v>83</v>
      </c>
      <c r="V20" s="1">
        <v>83</v>
      </c>
      <c r="W20" s="1">
        <v>70</v>
      </c>
      <c r="X20" s="1"/>
      <c r="Y20" s="1"/>
      <c r="Z20" s="1"/>
      <c r="AA20" s="1"/>
      <c r="AB20" s="1"/>
      <c r="AC20" s="1"/>
      <c r="AD20" s="1"/>
      <c r="AE20" s="18"/>
      <c r="AF20" s="1">
        <v>80</v>
      </c>
      <c r="AG20" s="1">
        <v>85</v>
      </c>
      <c r="AH20" s="1">
        <v>85</v>
      </c>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69365</v>
      </c>
      <c r="C21" s="19" t="s">
        <v>75</v>
      </c>
      <c r="D21" s="18"/>
      <c r="E21" s="28">
        <f t="shared" si="0"/>
        <v>87</v>
      </c>
      <c r="F21" s="28" t="str">
        <f t="shared" si="1"/>
        <v>A</v>
      </c>
      <c r="G21" s="28">
        <f t="shared" si="2"/>
        <v>87</v>
      </c>
      <c r="H21" s="28" t="str">
        <f t="shared" si="3"/>
        <v>A</v>
      </c>
      <c r="I21" s="36">
        <v>1</v>
      </c>
      <c r="J21" s="28" t="str">
        <f t="shared" si="4"/>
        <v>Memiliki kemampuan dalam menganalisis perjuangan Bangsa Indonesia dalam mempertahankan integrasi Bangsa Indonesia dan Negera Republik Indonesia, serta menjelaskan Indonesia pada awal kemerdekaan dan demokrasi liberal</v>
      </c>
      <c r="K21" s="28">
        <f t="shared" si="5"/>
        <v>90</v>
      </c>
      <c r="L21" s="28" t="str">
        <f t="shared" si="6"/>
        <v>A</v>
      </c>
      <c r="M21" s="28">
        <f t="shared" si="7"/>
        <v>90</v>
      </c>
      <c r="N21" s="28" t="str">
        <f t="shared" si="8"/>
        <v>A</v>
      </c>
      <c r="O21" s="36">
        <v>1</v>
      </c>
      <c r="P21" s="28" t="str">
        <f t="shared" si="9"/>
        <v>Sangat terampil menyajikan bentuk perjuangan bangsa Indonesia dalam mempertahankan integrasi bangsa Indonesia</v>
      </c>
      <c r="Q21" s="39"/>
      <c r="R21" s="39" t="s">
        <v>8</v>
      </c>
      <c r="S21" s="18"/>
      <c r="T21" s="1">
        <v>86</v>
      </c>
      <c r="U21" s="1">
        <v>89</v>
      </c>
      <c r="V21" s="1">
        <v>90</v>
      </c>
      <c r="W21" s="1">
        <v>84</v>
      </c>
      <c r="X21" s="1"/>
      <c r="Y21" s="1"/>
      <c r="Z21" s="1"/>
      <c r="AA21" s="1"/>
      <c r="AB21" s="1"/>
      <c r="AC21" s="1"/>
      <c r="AD21" s="1"/>
      <c r="AE21" s="18"/>
      <c r="AF21" s="1">
        <v>90</v>
      </c>
      <c r="AG21" s="1">
        <v>90</v>
      </c>
      <c r="AH21" s="1">
        <v>90</v>
      </c>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21705</v>
      </c>
      <c r="FK21" s="41">
        <v>21715</v>
      </c>
    </row>
    <row r="22" spans="1:167" x14ac:dyDescent="0.25">
      <c r="A22" s="19">
        <v>12</v>
      </c>
      <c r="B22" s="19">
        <v>69380</v>
      </c>
      <c r="C22" s="19" t="s">
        <v>76</v>
      </c>
      <c r="D22" s="18"/>
      <c r="E22" s="28">
        <f t="shared" si="0"/>
        <v>89</v>
      </c>
      <c r="F22" s="28" t="str">
        <f t="shared" si="1"/>
        <v>A</v>
      </c>
      <c r="G22" s="28">
        <f t="shared" si="2"/>
        <v>89</v>
      </c>
      <c r="H22" s="28" t="str">
        <f t="shared" si="3"/>
        <v>A</v>
      </c>
      <c r="I22" s="36">
        <v>1</v>
      </c>
      <c r="J22" s="28" t="str">
        <f t="shared" si="4"/>
        <v>Memiliki kemampuan dalam menganalisis perjuangan Bangsa Indonesia dalam mempertahankan integrasi Bangsa Indonesia dan Negera Republik Indonesia, serta menjelaskan Indonesia pada awal kemerdekaan dan demokrasi liberal</v>
      </c>
      <c r="K22" s="28">
        <f t="shared" si="5"/>
        <v>89.333333333333329</v>
      </c>
      <c r="L22" s="28" t="str">
        <f t="shared" si="6"/>
        <v>A</v>
      </c>
      <c r="M22" s="28">
        <f t="shared" si="7"/>
        <v>89.333333333333329</v>
      </c>
      <c r="N22" s="28" t="str">
        <f t="shared" si="8"/>
        <v>A</v>
      </c>
      <c r="O22" s="36">
        <v>1</v>
      </c>
      <c r="P22" s="28" t="str">
        <f t="shared" si="9"/>
        <v>Sangat terampil menyajikan bentuk perjuangan bangsa Indonesia dalam mempertahankan integrasi bangsa Indonesia</v>
      </c>
      <c r="Q22" s="39"/>
      <c r="R22" s="39" t="s">
        <v>8</v>
      </c>
      <c r="S22" s="18"/>
      <c r="T22" s="1">
        <v>86</v>
      </c>
      <c r="U22" s="1">
        <v>88</v>
      </c>
      <c r="V22" s="1">
        <v>92</v>
      </c>
      <c r="W22" s="1">
        <v>88</v>
      </c>
      <c r="X22" s="1"/>
      <c r="Y22" s="1"/>
      <c r="Z22" s="1"/>
      <c r="AA22" s="1"/>
      <c r="AB22" s="1"/>
      <c r="AC22" s="1"/>
      <c r="AD22" s="1"/>
      <c r="AE22" s="18"/>
      <c r="AF22" s="1">
        <v>90</v>
      </c>
      <c r="AG22" s="1">
        <v>90</v>
      </c>
      <c r="AH22" s="1">
        <v>88</v>
      </c>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69395</v>
      </c>
      <c r="C23" s="19" t="s">
        <v>77</v>
      </c>
      <c r="D23" s="18"/>
      <c r="E23" s="28">
        <f t="shared" si="0"/>
        <v>89</v>
      </c>
      <c r="F23" s="28" t="str">
        <f t="shared" si="1"/>
        <v>A</v>
      </c>
      <c r="G23" s="28">
        <f t="shared" si="2"/>
        <v>89</v>
      </c>
      <c r="H23" s="28" t="str">
        <f t="shared" si="3"/>
        <v>A</v>
      </c>
      <c r="I23" s="36">
        <v>1</v>
      </c>
      <c r="J23" s="28" t="str">
        <f t="shared" si="4"/>
        <v>Memiliki kemampuan dalam menganalisis perjuangan Bangsa Indonesia dalam mempertahankan integrasi Bangsa Indonesia dan Negera Republik Indonesia, serta menjelaskan Indonesia pada awal kemerdekaan dan demokrasi liberal</v>
      </c>
      <c r="K23" s="28">
        <f t="shared" si="5"/>
        <v>88</v>
      </c>
      <c r="L23" s="28" t="str">
        <f t="shared" si="6"/>
        <v>A</v>
      </c>
      <c r="M23" s="28">
        <f t="shared" si="7"/>
        <v>88</v>
      </c>
      <c r="N23" s="28" t="str">
        <f t="shared" si="8"/>
        <v>A</v>
      </c>
      <c r="O23" s="36">
        <v>1</v>
      </c>
      <c r="P23" s="28" t="str">
        <f t="shared" si="9"/>
        <v>Sangat terampil menyajikan bentuk perjuangan bangsa Indonesia dalam mempertahankan integrasi bangsa Indonesia</v>
      </c>
      <c r="Q23" s="39"/>
      <c r="R23" s="39" t="s">
        <v>8</v>
      </c>
      <c r="S23" s="18"/>
      <c r="T23" s="1">
        <v>89</v>
      </c>
      <c r="U23" s="1">
        <v>89</v>
      </c>
      <c r="V23" s="1">
        <v>90</v>
      </c>
      <c r="W23" s="1">
        <v>88</v>
      </c>
      <c r="X23" s="1"/>
      <c r="Y23" s="1"/>
      <c r="Z23" s="1"/>
      <c r="AA23" s="1"/>
      <c r="AB23" s="1"/>
      <c r="AC23" s="1"/>
      <c r="AD23" s="1"/>
      <c r="AE23" s="18"/>
      <c r="AF23" s="1">
        <v>90</v>
      </c>
      <c r="AG23" s="1">
        <v>86</v>
      </c>
      <c r="AH23" s="1">
        <v>88</v>
      </c>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21706</v>
      </c>
      <c r="FK23" s="41">
        <v>21716</v>
      </c>
    </row>
    <row r="24" spans="1:167" x14ac:dyDescent="0.25">
      <c r="A24" s="19">
        <v>14</v>
      </c>
      <c r="B24" s="19">
        <v>69410</v>
      </c>
      <c r="C24" s="19" t="s">
        <v>78</v>
      </c>
      <c r="D24" s="18"/>
      <c r="E24" s="28">
        <f t="shared" si="0"/>
        <v>88</v>
      </c>
      <c r="F24" s="28" t="str">
        <f t="shared" si="1"/>
        <v>A</v>
      </c>
      <c r="G24" s="28">
        <f t="shared" si="2"/>
        <v>88</v>
      </c>
      <c r="H24" s="28" t="str">
        <f t="shared" si="3"/>
        <v>A</v>
      </c>
      <c r="I24" s="36">
        <v>1</v>
      </c>
      <c r="J24" s="28" t="str">
        <f t="shared" si="4"/>
        <v>Memiliki kemampuan dalam menganalisis perjuangan Bangsa Indonesia dalam mempertahankan integrasi Bangsa Indonesia dan Negera Republik Indonesia, serta menjelaskan Indonesia pada awal kemerdekaan dan demokrasi liberal</v>
      </c>
      <c r="K24" s="28">
        <f t="shared" si="5"/>
        <v>86.666666666666671</v>
      </c>
      <c r="L24" s="28" t="str">
        <f t="shared" si="6"/>
        <v>A</v>
      </c>
      <c r="M24" s="28">
        <f t="shared" si="7"/>
        <v>86.666666666666671</v>
      </c>
      <c r="N24" s="28" t="str">
        <f t="shared" si="8"/>
        <v>A</v>
      </c>
      <c r="O24" s="36">
        <v>1</v>
      </c>
      <c r="P24" s="28" t="str">
        <f t="shared" si="9"/>
        <v>Sangat terampil menyajikan bentuk perjuangan bangsa Indonesia dalam mempertahankan integrasi bangsa Indonesia</v>
      </c>
      <c r="Q24" s="39"/>
      <c r="R24" s="39" t="s">
        <v>8</v>
      </c>
      <c r="S24" s="18"/>
      <c r="T24" s="1">
        <v>89</v>
      </c>
      <c r="U24" s="1">
        <v>90</v>
      </c>
      <c r="V24" s="1">
        <v>90</v>
      </c>
      <c r="W24" s="1">
        <v>82</v>
      </c>
      <c r="X24" s="1"/>
      <c r="Y24" s="1"/>
      <c r="Z24" s="1"/>
      <c r="AA24" s="1"/>
      <c r="AB24" s="1"/>
      <c r="AC24" s="1"/>
      <c r="AD24" s="1"/>
      <c r="AE24" s="18"/>
      <c r="AF24" s="1">
        <v>87</v>
      </c>
      <c r="AG24" s="1">
        <v>86</v>
      </c>
      <c r="AH24" s="1">
        <v>87</v>
      </c>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69425</v>
      </c>
      <c r="C25" s="19" t="s">
        <v>79</v>
      </c>
      <c r="D25" s="18"/>
      <c r="E25" s="28">
        <f t="shared" si="0"/>
        <v>86</v>
      </c>
      <c r="F25" s="28" t="str">
        <f t="shared" si="1"/>
        <v>A</v>
      </c>
      <c r="G25" s="28">
        <f t="shared" si="2"/>
        <v>86</v>
      </c>
      <c r="H25" s="28" t="str">
        <f t="shared" si="3"/>
        <v>A</v>
      </c>
      <c r="I25" s="36">
        <v>1</v>
      </c>
      <c r="J25" s="28" t="str">
        <f t="shared" si="4"/>
        <v>Memiliki kemampuan dalam menganalisis perjuangan Bangsa Indonesia dalam mempertahankan integrasi Bangsa Indonesia dan Negera Republik Indonesia, serta menjelaskan Indonesia pada awal kemerdekaan dan demokrasi liberal</v>
      </c>
      <c r="K25" s="28">
        <f t="shared" si="5"/>
        <v>88</v>
      </c>
      <c r="L25" s="28" t="str">
        <f t="shared" si="6"/>
        <v>A</v>
      </c>
      <c r="M25" s="28">
        <f t="shared" si="7"/>
        <v>88</v>
      </c>
      <c r="N25" s="28" t="str">
        <f t="shared" si="8"/>
        <v>A</v>
      </c>
      <c r="O25" s="36">
        <v>1</v>
      </c>
      <c r="P25" s="28" t="str">
        <f t="shared" si="9"/>
        <v>Sangat terampil menyajikan bentuk perjuangan bangsa Indonesia dalam mempertahankan integrasi bangsa Indonesia</v>
      </c>
      <c r="Q25" s="39"/>
      <c r="R25" s="39" t="s">
        <v>8</v>
      </c>
      <c r="S25" s="18"/>
      <c r="T25" s="1">
        <v>87</v>
      </c>
      <c r="U25" s="1">
        <v>86</v>
      </c>
      <c r="V25" s="1">
        <v>90</v>
      </c>
      <c r="W25" s="1">
        <v>80</v>
      </c>
      <c r="X25" s="1"/>
      <c r="Y25" s="1"/>
      <c r="Z25" s="1"/>
      <c r="AA25" s="1"/>
      <c r="AB25" s="1"/>
      <c r="AC25" s="1"/>
      <c r="AD25" s="1"/>
      <c r="AE25" s="18"/>
      <c r="AF25" s="1">
        <v>90</v>
      </c>
      <c r="AG25" s="1">
        <v>87</v>
      </c>
      <c r="AH25" s="1">
        <v>87</v>
      </c>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80</v>
      </c>
      <c r="FD25" s="68"/>
      <c r="FE25" s="68"/>
      <c r="FG25" s="42">
        <v>7</v>
      </c>
      <c r="FH25" s="43"/>
      <c r="FI25" s="43"/>
      <c r="FJ25" s="41">
        <v>21707</v>
      </c>
      <c r="FK25" s="41">
        <v>21717</v>
      </c>
    </row>
    <row r="26" spans="1:167" x14ac:dyDescent="0.25">
      <c r="A26" s="19">
        <v>16</v>
      </c>
      <c r="B26" s="19">
        <v>69440</v>
      </c>
      <c r="C26" s="19" t="s">
        <v>81</v>
      </c>
      <c r="D26" s="18"/>
      <c r="E26" s="28">
        <f t="shared" si="0"/>
        <v>91</v>
      </c>
      <c r="F26" s="28" t="str">
        <f t="shared" si="1"/>
        <v>A</v>
      </c>
      <c r="G26" s="28">
        <f t="shared" si="2"/>
        <v>91</v>
      </c>
      <c r="H26" s="28" t="str">
        <f t="shared" si="3"/>
        <v>A</v>
      </c>
      <c r="I26" s="36">
        <v>1</v>
      </c>
      <c r="J26" s="28" t="str">
        <f t="shared" si="4"/>
        <v>Memiliki kemampuan dalam menganalisis perjuangan Bangsa Indonesia dalam mempertahankan integrasi Bangsa Indonesia dan Negera Republik Indonesia, serta menjelaskan Indonesia pada awal kemerdekaan dan demokrasi liberal</v>
      </c>
      <c r="K26" s="28">
        <f t="shared" si="5"/>
        <v>90</v>
      </c>
      <c r="L26" s="28" t="str">
        <f t="shared" si="6"/>
        <v>A</v>
      </c>
      <c r="M26" s="28">
        <f t="shared" si="7"/>
        <v>90</v>
      </c>
      <c r="N26" s="28" t="str">
        <f t="shared" si="8"/>
        <v>A</v>
      </c>
      <c r="O26" s="36">
        <v>1</v>
      </c>
      <c r="P26" s="28" t="str">
        <f t="shared" si="9"/>
        <v>Sangat terampil menyajikan bentuk perjuangan bangsa Indonesia dalam mempertahankan integrasi bangsa Indonesia</v>
      </c>
      <c r="Q26" s="39"/>
      <c r="R26" s="39" t="s">
        <v>8</v>
      </c>
      <c r="S26" s="18"/>
      <c r="T26" s="1">
        <v>95</v>
      </c>
      <c r="U26" s="1">
        <v>91</v>
      </c>
      <c r="V26" s="1">
        <v>90</v>
      </c>
      <c r="W26" s="1">
        <v>86</v>
      </c>
      <c r="X26" s="1"/>
      <c r="Y26" s="1"/>
      <c r="Z26" s="1"/>
      <c r="AA26" s="1"/>
      <c r="AB26" s="1"/>
      <c r="AC26" s="1"/>
      <c r="AD26" s="1"/>
      <c r="AE26" s="18"/>
      <c r="AF26" s="1">
        <v>90</v>
      </c>
      <c r="AG26" s="1">
        <v>90</v>
      </c>
      <c r="AH26" s="1">
        <v>90</v>
      </c>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69455</v>
      </c>
      <c r="C27" s="19" t="s">
        <v>82</v>
      </c>
      <c r="D27" s="18"/>
      <c r="E27" s="28">
        <f t="shared" si="0"/>
        <v>89</v>
      </c>
      <c r="F27" s="28" t="str">
        <f t="shared" si="1"/>
        <v>A</v>
      </c>
      <c r="G27" s="28">
        <f t="shared" si="2"/>
        <v>89</v>
      </c>
      <c r="H27" s="28" t="str">
        <f t="shared" si="3"/>
        <v>A</v>
      </c>
      <c r="I27" s="36">
        <v>1</v>
      </c>
      <c r="J27" s="28" t="str">
        <f t="shared" si="4"/>
        <v>Memiliki kemampuan dalam menganalisis perjuangan Bangsa Indonesia dalam mempertahankan integrasi Bangsa Indonesia dan Negera Republik Indonesia, serta menjelaskan Indonesia pada awal kemerdekaan dan demokrasi liberal</v>
      </c>
      <c r="K27" s="28">
        <f t="shared" si="5"/>
        <v>87.333333333333329</v>
      </c>
      <c r="L27" s="28" t="str">
        <f t="shared" si="6"/>
        <v>A</v>
      </c>
      <c r="M27" s="28">
        <f t="shared" si="7"/>
        <v>87.333333333333329</v>
      </c>
      <c r="N27" s="28" t="str">
        <f t="shared" si="8"/>
        <v>A</v>
      </c>
      <c r="O27" s="36">
        <v>1</v>
      </c>
      <c r="P27" s="28" t="str">
        <f t="shared" si="9"/>
        <v>Sangat terampil menyajikan bentuk perjuangan bangsa Indonesia dalam mempertahankan integrasi bangsa Indonesia</v>
      </c>
      <c r="Q27" s="39"/>
      <c r="R27" s="39" t="s">
        <v>8</v>
      </c>
      <c r="S27" s="18"/>
      <c r="T27" s="1">
        <v>93</v>
      </c>
      <c r="U27" s="1">
        <v>90</v>
      </c>
      <c r="V27" s="1">
        <v>88</v>
      </c>
      <c r="W27" s="1">
        <v>85</v>
      </c>
      <c r="X27" s="1"/>
      <c r="Y27" s="1"/>
      <c r="Z27" s="1"/>
      <c r="AA27" s="1"/>
      <c r="AB27" s="1"/>
      <c r="AC27" s="1"/>
      <c r="AD27" s="1"/>
      <c r="AE27" s="18"/>
      <c r="AF27" s="1">
        <v>87</v>
      </c>
      <c r="AG27" s="1">
        <v>88</v>
      </c>
      <c r="AH27" s="1">
        <v>87</v>
      </c>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21708</v>
      </c>
      <c r="FK27" s="41">
        <v>21718</v>
      </c>
    </row>
    <row r="28" spans="1:167" x14ac:dyDescent="0.25">
      <c r="A28" s="19">
        <v>18</v>
      </c>
      <c r="B28" s="19">
        <v>69470</v>
      </c>
      <c r="C28" s="19" t="s">
        <v>83</v>
      </c>
      <c r="D28" s="18"/>
      <c r="E28" s="28">
        <f t="shared" si="0"/>
        <v>85</v>
      </c>
      <c r="F28" s="28" t="str">
        <f t="shared" si="1"/>
        <v>A</v>
      </c>
      <c r="G28" s="28">
        <f t="shared" si="2"/>
        <v>85</v>
      </c>
      <c r="H28" s="28" t="str">
        <f t="shared" si="3"/>
        <v>A</v>
      </c>
      <c r="I28" s="36">
        <v>1</v>
      </c>
      <c r="J28" s="28" t="str">
        <f t="shared" si="4"/>
        <v>Memiliki kemampuan dalam menganalisis perjuangan Bangsa Indonesia dalam mempertahankan integrasi Bangsa Indonesia dan Negera Republik Indonesia, serta menjelaskan Indonesia pada awal kemerdekaan dan demokrasi liberal</v>
      </c>
      <c r="K28" s="28">
        <f t="shared" si="5"/>
        <v>87.333333333333329</v>
      </c>
      <c r="L28" s="28" t="str">
        <f t="shared" si="6"/>
        <v>A</v>
      </c>
      <c r="M28" s="28">
        <f t="shared" si="7"/>
        <v>87.333333333333329</v>
      </c>
      <c r="N28" s="28" t="str">
        <f t="shared" si="8"/>
        <v>A</v>
      </c>
      <c r="O28" s="36">
        <v>1</v>
      </c>
      <c r="P28" s="28" t="str">
        <f t="shared" si="9"/>
        <v>Sangat terampil menyajikan bentuk perjuangan bangsa Indonesia dalam mempertahankan integrasi bangsa Indonesia</v>
      </c>
      <c r="Q28" s="39"/>
      <c r="R28" s="39" t="s">
        <v>8</v>
      </c>
      <c r="S28" s="18"/>
      <c r="T28" s="1">
        <v>86</v>
      </c>
      <c r="U28" s="1">
        <v>87</v>
      </c>
      <c r="V28" s="1">
        <v>86</v>
      </c>
      <c r="W28" s="1">
        <v>79</v>
      </c>
      <c r="X28" s="1"/>
      <c r="Y28" s="1"/>
      <c r="Z28" s="1"/>
      <c r="AA28" s="1"/>
      <c r="AB28" s="1"/>
      <c r="AC28" s="1"/>
      <c r="AD28" s="1"/>
      <c r="AE28" s="18"/>
      <c r="AF28" s="1">
        <v>90</v>
      </c>
      <c r="AG28" s="1">
        <v>86</v>
      </c>
      <c r="AH28" s="1">
        <v>86</v>
      </c>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69485</v>
      </c>
      <c r="C29" s="19" t="s">
        <v>84</v>
      </c>
      <c r="D29" s="18"/>
      <c r="E29" s="28">
        <f t="shared" si="0"/>
        <v>87</v>
      </c>
      <c r="F29" s="28" t="str">
        <f t="shared" si="1"/>
        <v>A</v>
      </c>
      <c r="G29" s="28">
        <f t="shared" si="2"/>
        <v>87</v>
      </c>
      <c r="H29" s="28" t="str">
        <f t="shared" si="3"/>
        <v>A</v>
      </c>
      <c r="I29" s="36">
        <v>1</v>
      </c>
      <c r="J29" s="28" t="str">
        <f t="shared" si="4"/>
        <v>Memiliki kemampuan dalam menganalisis perjuangan Bangsa Indonesia dalam mempertahankan integrasi Bangsa Indonesia dan Negera Republik Indonesia, serta menjelaskan Indonesia pada awal kemerdekaan dan demokrasi liberal</v>
      </c>
      <c r="K29" s="28">
        <f t="shared" si="5"/>
        <v>86.666666666666671</v>
      </c>
      <c r="L29" s="28" t="str">
        <f t="shared" si="6"/>
        <v>A</v>
      </c>
      <c r="M29" s="28">
        <f t="shared" si="7"/>
        <v>86.666666666666671</v>
      </c>
      <c r="N29" s="28" t="str">
        <f t="shared" si="8"/>
        <v>A</v>
      </c>
      <c r="O29" s="36">
        <v>1</v>
      </c>
      <c r="P29" s="28" t="str">
        <f t="shared" si="9"/>
        <v>Sangat terampil menyajikan bentuk perjuangan bangsa Indonesia dalam mempertahankan integrasi bangsa Indonesia</v>
      </c>
      <c r="Q29" s="39"/>
      <c r="R29" s="39" t="s">
        <v>8</v>
      </c>
      <c r="S29" s="18"/>
      <c r="T29" s="1">
        <v>82</v>
      </c>
      <c r="U29" s="1">
        <v>84</v>
      </c>
      <c r="V29" s="1">
        <v>88</v>
      </c>
      <c r="W29" s="1">
        <v>92</v>
      </c>
      <c r="X29" s="1"/>
      <c r="Y29" s="1"/>
      <c r="Z29" s="1"/>
      <c r="AA29" s="1"/>
      <c r="AB29" s="1"/>
      <c r="AC29" s="1"/>
      <c r="AD29" s="1"/>
      <c r="AE29" s="18"/>
      <c r="AF29" s="1">
        <v>85</v>
      </c>
      <c r="AG29" s="1">
        <v>90</v>
      </c>
      <c r="AH29" s="1">
        <v>85</v>
      </c>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21709</v>
      </c>
      <c r="FK29" s="41">
        <v>21719</v>
      </c>
    </row>
    <row r="30" spans="1:167" x14ac:dyDescent="0.25">
      <c r="A30" s="19">
        <v>20</v>
      </c>
      <c r="B30" s="19">
        <v>69500</v>
      </c>
      <c r="C30" s="19" t="s">
        <v>85</v>
      </c>
      <c r="D30" s="18"/>
      <c r="E30" s="28">
        <f t="shared" si="0"/>
        <v>92</v>
      </c>
      <c r="F30" s="28" t="str">
        <f t="shared" si="1"/>
        <v>A</v>
      </c>
      <c r="G30" s="28">
        <f t="shared" si="2"/>
        <v>92</v>
      </c>
      <c r="H30" s="28" t="str">
        <f t="shared" si="3"/>
        <v>A</v>
      </c>
      <c r="I30" s="36">
        <v>1</v>
      </c>
      <c r="J30" s="28" t="str">
        <f t="shared" si="4"/>
        <v>Memiliki kemampuan dalam menganalisis perjuangan Bangsa Indonesia dalam mempertahankan integrasi Bangsa Indonesia dan Negera Republik Indonesia, serta menjelaskan Indonesia pada awal kemerdekaan dan demokrasi liberal</v>
      </c>
      <c r="K30" s="28">
        <f t="shared" si="5"/>
        <v>90</v>
      </c>
      <c r="L30" s="28" t="str">
        <f t="shared" si="6"/>
        <v>A</v>
      </c>
      <c r="M30" s="28">
        <f t="shared" si="7"/>
        <v>90</v>
      </c>
      <c r="N30" s="28" t="str">
        <f t="shared" si="8"/>
        <v>A</v>
      </c>
      <c r="O30" s="36">
        <v>1</v>
      </c>
      <c r="P30" s="28" t="str">
        <f t="shared" si="9"/>
        <v>Sangat terampil menyajikan bentuk perjuangan bangsa Indonesia dalam mempertahankan integrasi bangsa Indonesia</v>
      </c>
      <c r="Q30" s="39"/>
      <c r="R30" s="39" t="s">
        <v>8</v>
      </c>
      <c r="S30" s="18"/>
      <c r="T30" s="1">
        <v>86</v>
      </c>
      <c r="U30" s="1">
        <v>95</v>
      </c>
      <c r="V30" s="1">
        <v>92</v>
      </c>
      <c r="W30" s="1">
        <v>93</v>
      </c>
      <c r="X30" s="1"/>
      <c r="Y30" s="1"/>
      <c r="Z30" s="1"/>
      <c r="AA30" s="1"/>
      <c r="AB30" s="1"/>
      <c r="AC30" s="1"/>
      <c r="AD30" s="1"/>
      <c r="AE30" s="18"/>
      <c r="AF30" s="1">
        <v>90</v>
      </c>
      <c r="AG30" s="1">
        <v>90</v>
      </c>
      <c r="AH30" s="1">
        <v>90</v>
      </c>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69515</v>
      </c>
      <c r="C31" s="19" t="s">
        <v>86</v>
      </c>
      <c r="D31" s="18"/>
      <c r="E31" s="28">
        <f t="shared" si="0"/>
        <v>90</v>
      </c>
      <c r="F31" s="28" t="str">
        <f t="shared" si="1"/>
        <v>A</v>
      </c>
      <c r="G31" s="28">
        <f t="shared" si="2"/>
        <v>90</v>
      </c>
      <c r="H31" s="28" t="str">
        <f t="shared" si="3"/>
        <v>A</v>
      </c>
      <c r="I31" s="36">
        <v>1</v>
      </c>
      <c r="J31" s="28" t="str">
        <f t="shared" si="4"/>
        <v>Memiliki kemampuan dalam menganalisis perjuangan Bangsa Indonesia dalam mempertahankan integrasi Bangsa Indonesia dan Negera Republik Indonesia, serta menjelaskan Indonesia pada awal kemerdekaan dan demokrasi liberal</v>
      </c>
      <c r="K31" s="28">
        <f t="shared" si="5"/>
        <v>87.666666666666671</v>
      </c>
      <c r="L31" s="28" t="str">
        <f t="shared" si="6"/>
        <v>A</v>
      </c>
      <c r="M31" s="28">
        <f t="shared" si="7"/>
        <v>87.666666666666671</v>
      </c>
      <c r="N31" s="28" t="str">
        <f t="shared" si="8"/>
        <v>A</v>
      </c>
      <c r="O31" s="36">
        <v>1</v>
      </c>
      <c r="P31" s="28" t="str">
        <f t="shared" si="9"/>
        <v>Sangat terampil menyajikan bentuk perjuangan bangsa Indonesia dalam mempertahankan integrasi bangsa Indonesia</v>
      </c>
      <c r="Q31" s="39"/>
      <c r="R31" s="39" t="s">
        <v>8</v>
      </c>
      <c r="S31" s="18"/>
      <c r="T31" s="1">
        <v>90</v>
      </c>
      <c r="U31" s="1">
        <v>89</v>
      </c>
      <c r="V31" s="1">
        <v>90</v>
      </c>
      <c r="W31" s="1">
        <v>89</v>
      </c>
      <c r="X31" s="1"/>
      <c r="Y31" s="1"/>
      <c r="Z31" s="1"/>
      <c r="AA31" s="1"/>
      <c r="AB31" s="1"/>
      <c r="AC31" s="1"/>
      <c r="AD31" s="1"/>
      <c r="AE31" s="18"/>
      <c r="AF31" s="1">
        <v>90</v>
      </c>
      <c r="AG31" s="1">
        <v>86</v>
      </c>
      <c r="AH31" s="1">
        <v>87</v>
      </c>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21710</v>
      </c>
      <c r="FK31" s="41">
        <v>21720</v>
      </c>
    </row>
    <row r="32" spans="1:167" x14ac:dyDescent="0.25">
      <c r="A32" s="19">
        <v>22</v>
      </c>
      <c r="B32" s="19">
        <v>69530</v>
      </c>
      <c r="C32" s="19" t="s">
        <v>87</v>
      </c>
      <c r="D32" s="18"/>
      <c r="E32" s="28">
        <f t="shared" si="0"/>
        <v>87</v>
      </c>
      <c r="F32" s="28" t="str">
        <f t="shared" si="1"/>
        <v>A</v>
      </c>
      <c r="G32" s="28">
        <f t="shared" si="2"/>
        <v>87</v>
      </c>
      <c r="H32" s="28" t="str">
        <f t="shared" si="3"/>
        <v>A</v>
      </c>
      <c r="I32" s="36">
        <v>1</v>
      </c>
      <c r="J32" s="28" t="str">
        <f t="shared" si="4"/>
        <v>Memiliki kemampuan dalam menganalisis perjuangan Bangsa Indonesia dalam mempertahankan integrasi Bangsa Indonesia dan Negera Republik Indonesia, serta menjelaskan Indonesia pada awal kemerdekaan dan demokrasi liberal</v>
      </c>
      <c r="K32" s="28">
        <f t="shared" si="5"/>
        <v>87.666666666666671</v>
      </c>
      <c r="L32" s="28" t="str">
        <f t="shared" si="6"/>
        <v>A</v>
      </c>
      <c r="M32" s="28">
        <f t="shared" si="7"/>
        <v>87.666666666666671</v>
      </c>
      <c r="N32" s="28" t="str">
        <f t="shared" si="8"/>
        <v>A</v>
      </c>
      <c r="O32" s="36">
        <v>1</v>
      </c>
      <c r="P32" s="28" t="str">
        <f t="shared" si="9"/>
        <v>Sangat terampil menyajikan bentuk perjuangan bangsa Indonesia dalam mempertahankan integrasi bangsa Indonesia</v>
      </c>
      <c r="Q32" s="39"/>
      <c r="R32" s="39" t="s">
        <v>8</v>
      </c>
      <c r="S32" s="18"/>
      <c r="T32" s="1">
        <v>88</v>
      </c>
      <c r="U32" s="1">
        <v>87</v>
      </c>
      <c r="V32" s="1">
        <v>90</v>
      </c>
      <c r="W32" s="1">
        <v>82</v>
      </c>
      <c r="X32" s="1"/>
      <c r="Y32" s="1"/>
      <c r="Z32" s="1"/>
      <c r="AA32" s="1"/>
      <c r="AB32" s="1"/>
      <c r="AC32" s="1"/>
      <c r="AD32" s="1"/>
      <c r="AE32" s="18"/>
      <c r="AF32" s="1">
        <v>88</v>
      </c>
      <c r="AG32" s="1">
        <v>90</v>
      </c>
      <c r="AH32" s="1">
        <v>85</v>
      </c>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69545</v>
      </c>
      <c r="C33" s="19" t="s">
        <v>88</v>
      </c>
      <c r="D33" s="18"/>
      <c r="E33" s="28">
        <f t="shared" si="0"/>
        <v>88</v>
      </c>
      <c r="F33" s="28" t="str">
        <f t="shared" si="1"/>
        <v>A</v>
      </c>
      <c r="G33" s="28">
        <f t="shared" si="2"/>
        <v>88</v>
      </c>
      <c r="H33" s="28" t="str">
        <f t="shared" si="3"/>
        <v>A</v>
      </c>
      <c r="I33" s="36">
        <v>1</v>
      </c>
      <c r="J33" s="28" t="str">
        <f t="shared" si="4"/>
        <v>Memiliki kemampuan dalam menganalisis perjuangan Bangsa Indonesia dalam mempertahankan integrasi Bangsa Indonesia dan Negera Republik Indonesia, serta menjelaskan Indonesia pada awal kemerdekaan dan demokrasi liberal</v>
      </c>
      <c r="K33" s="28">
        <f t="shared" si="5"/>
        <v>87.333333333333329</v>
      </c>
      <c r="L33" s="28" t="str">
        <f t="shared" si="6"/>
        <v>A</v>
      </c>
      <c r="M33" s="28">
        <f t="shared" si="7"/>
        <v>87.333333333333329</v>
      </c>
      <c r="N33" s="28" t="str">
        <f t="shared" si="8"/>
        <v>A</v>
      </c>
      <c r="O33" s="36">
        <v>1</v>
      </c>
      <c r="P33" s="28" t="str">
        <f t="shared" si="9"/>
        <v>Sangat terampil menyajikan bentuk perjuangan bangsa Indonesia dalam mempertahankan integrasi bangsa Indonesia</v>
      </c>
      <c r="Q33" s="39"/>
      <c r="R33" s="39" t="s">
        <v>8</v>
      </c>
      <c r="S33" s="18"/>
      <c r="T33" s="1">
        <v>86</v>
      </c>
      <c r="U33" s="1">
        <v>88</v>
      </c>
      <c r="V33" s="1">
        <v>92</v>
      </c>
      <c r="W33" s="1">
        <v>87</v>
      </c>
      <c r="X33" s="1"/>
      <c r="Y33" s="1"/>
      <c r="Z33" s="1"/>
      <c r="AA33" s="1"/>
      <c r="AB33" s="1"/>
      <c r="AC33" s="1"/>
      <c r="AD33" s="1"/>
      <c r="AE33" s="18"/>
      <c r="AF33" s="1">
        <v>85</v>
      </c>
      <c r="AG33" s="1">
        <v>90</v>
      </c>
      <c r="AH33" s="1">
        <v>87</v>
      </c>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69560</v>
      </c>
      <c r="C34" s="19" t="s">
        <v>89</v>
      </c>
      <c r="D34" s="18"/>
      <c r="E34" s="28">
        <f t="shared" si="0"/>
        <v>81</v>
      </c>
      <c r="F34" s="28" t="str">
        <f t="shared" si="1"/>
        <v>B</v>
      </c>
      <c r="G34" s="28">
        <f t="shared" si="2"/>
        <v>81</v>
      </c>
      <c r="H34" s="28" t="str">
        <f t="shared" si="3"/>
        <v>B</v>
      </c>
      <c r="I34" s="36">
        <v>2</v>
      </c>
      <c r="J34" s="28" t="str">
        <f t="shared" si="4"/>
        <v>Memiliki kemampuan dalam menganalisis perjuangan Bangsa Indonesia dalam mempertahankan integrasi Bangsa Indonesia dan Negera Republik Indonesia, serta menjelaskan Indonesia pada awal kemerdekaan dan demokrasi liberal, namun perlu peningkatan pemahaman kehidupan bangsa Indonesia pada masa orde baru</v>
      </c>
      <c r="K34" s="28">
        <f t="shared" si="5"/>
        <v>87.666666666666671</v>
      </c>
      <c r="L34" s="28" t="str">
        <f t="shared" si="6"/>
        <v>A</v>
      </c>
      <c r="M34" s="28">
        <f t="shared" si="7"/>
        <v>87.666666666666671</v>
      </c>
      <c r="N34" s="28" t="str">
        <f t="shared" si="8"/>
        <v>A</v>
      </c>
      <c r="O34" s="36">
        <v>2</v>
      </c>
      <c r="P34" s="28" t="str">
        <f t="shared" si="9"/>
        <v>Sangat terampil membandingkan Indonesia pada awal kemerdekaan dan masa demokrasi liberal</v>
      </c>
      <c r="Q34" s="39"/>
      <c r="R34" s="39" t="s">
        <v>8</v>
      </c>
      <c r="S34" s="18"/>
      <c r="T34" s="1">
        <v>86</v>
      </c>
      <c r="U34" s="1">
        <v>82</v>
      </c>
      <c r="V34" s="1">
        <v>85</v>
      </c>
      <c r="W34" s="1">
        <v>70</v>
      </c>
      <c r="X34" s="1"/>
      <c r="Y34" s="1"/>
      <c r="Z34" s="1"/>
      <c r="AA34" s="1"/>
      <c r="AB34" s="1"/>
      <c r="AC34" s="1"/>
      <c r="AD34" s="1"/>
      <c r="AE34" s="18"/>
      <c r="AF34" s="1">
        <v>90</v>
      </c>
      <c r="AG34" s="1">
        <v>86</v>
      </c>
      <c r="AH34" s="1">
        <v>87</v>
      </c>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69575</v>
      </c>
      <c r="C35" s="19" t="s">
        <v>90</v>
      </c>
      <c r="D35" s="18"/>
      <c r="E35" s="28">
        <f t="shared" si="0"/>
        <v>85</v>
      </c>
      <c r="F35" s="28" t="str">
        <f t="shared" si="1"/>
        <v>A</v>
      </c>
      <c r="G35" s="28">
        <f t="shared" si="2"/>
        <v>85</v>
      </c>
      <c r="H35" s="28" t="str">
        <f t="shared" si="3"/>
        <v>A</v>
      </c>
      <c r="I35" s="36">
        <v>1</v>
      </c>
      <c r="J35" s="28" t="str">
        <f t="shared" si="4"/>
        <v>Memiliki kemampuan dalam menganalisis perjuangan Bangsa Indonesia dalam mempertahankan integrasi Bangsa Indonesia dan Negera Republik Indonesia, serta menjelaskan Indonesia pada awal kemerdekaan dan demokrasi liberal</v>
      </c>
      <c r="K35" s="28">
        <f t="shared" si="5"/>
        <v>87</v>
      </c>
      <c r="L35" s="28" t="str">
        <f t="shared" si="6"/>
        <v>A</v>
      </c>
      <c r="M35" s="28">
        <f t="shared" si="7"/>
        <v>87</v>
      </c>
      <c r="N35" s="28" t="str">
        <f t="shared" si="8"/>
        <v>A</v>
      </c>
      <c r="O35" s="36">
        <v>1</v>
      </c>
      <c r="P35" s="28" t="str">
        <f t="shared" si="9"/>
        <v>Sangat terampil menyajikan bentuk perjuangan bangsa Indonesia dalam mempertahankan integrasi bangsa Indonesia</v>
      </c>
      <c r="Q35" s="39"/>
      <c r="R35" s="39" t="s">
        <v>8</v>
      </c>
      <c r="S35" s="18"/>
      <c r="T35" s="1">
        <v>84</v>
      </c>
      <c r="U35" s="1">
        <v>82</v>
      </c>
      <c r="V35" s="1">
        <v>88</v>
      </c>
      <c r="W35" s="1">
        <v>86</v>
      </c>
      <c r="X35" s="1"/>
      <c r="Y35" s="1"/>
      <c r="Z35" s="1"/>
      <c r="AA35" s="1"/>
      <c r="AB35" s="1"/>
      <c r="AC35" s="1"/>
      <c r="AD35" s="1"/>
      <c r="AE35" s="18"/>
      <c r="AF35" s="1">
        <v>87</v>
      </c>
      <c r="AG35" s="1">
        <v>88</v>
      </c>
      <c r="AH35" s="1">
        <v>86</v>
      </c>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69590</v>
      </c>
      <c r="C36" s="19" t="s">
        <v>91</v>
      </c>
      <c r="D36" s="18"/>
      <c r="E36" s="28">
        <f t="shared" si="0"/>
        <v>91</v>
      </c>
      <c r="F36" s="28" t="str">
        <f t="shared" si="1"/>
        <v>A</v>
      </c>
      <c r="G36" s="28">
        <f t="shared" si="2"/>
        <v>91</v>
      </c>
      <c r="H36" s="28" t="str">
        <f t="shared" si="3"/>
        <v>A</v>
      </c>
      <c r="I36" s="36">
        <v>1</v>
      </c>
      <c r="J36" s="28" t="str">
        <f t="shared" si="4"/>
        <v>Memiliki kemampuan dalam menganalisis perjuangan Bangsa Indonesia dalam mempertahankan integrasi Bangsa Indonesia dan Negera Republik Indonesia, serta menjelaskan Indonesia pada awal kemerdekaan dan demokrasi liberal</v>
      </c>
      <c r="K36" s="28">
        <f t="shared" si="5"/>
        <v>90</v>
      </c>
      <c r="L36" s="28" t="str">
        <f t="shared" si="6"/>
        <v>A</v>
      </c>
      <c r="M36" s="28">
        <f t="shared" si="7"/>
        <v>90</v>
      </c>
      <c r="N36" s="28" t="str">
        <f t="shared" si="8"/>
        <v>A</v>
      </c>
      <c r="O36" s="36">
        <v>1</v>
      </c>
      <c r="P36" s="28" t="str">
        <f t="shared" si="9"/>
        <v>Sangat terampil menyajikan bentuk perjuangan bangsa Indonesia dalam mempertahankan integrasi bangsa Indonesia</v>
      </c>
      <c r="Q36" s="39"/>
      <c r="R36" s="39" t="s">
        <v>8</v>
      </c>
      <c r="S36" s="18"/>
      <c r="T36" s="1">
        <v>89</v>
      </c>
      <c r="U36" s="1">
        <v>92</v>
      </c>
      <c r="V36" s="1">
        <v>90</v>
      </c>
      <c r="W36" s="1">
        <v>93</v>
      </c>
      <c r="X36" s="1"/>
      <c r="Y36" s="1"/>
      <c r="Z36" s="1"/>
      <c r="AA36" s="1"/>
      <c r="AB36" s="1"/>
      <c r="AC36" s="1"/>
      <c r="AD36" s="1"/>
      <c r="AE36" s="18"/>
      <c r="AF36" s="1">
        <v>90</v>
      </c>
      <c r="AG36" s="1">
        <v>90</v>
      </c>
      <c r="AH36" s="1">
        <v>90</v>
      </c>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69605</v>
      </c>
      <c r="C37" s="19" t="s">
        <v>92</v>
      </c>
      <c r="D37" s="18"/>
      <c r="E37" s="28">
        <f t="shared" si="0"/>
        <v>88</v>
      </c>
      <c r="F37" s="28" t="str">
        <f t="shared" si="1"/>
        <v>A</v>
      </c>
      <c r="G37" s="28">
        <f t="shared" si="2"/>
        <v>88</v>
      </c>
      <c r="H37" s="28" t="str">
        <f t="shared" si="3"/>
        <v>A</v>
      </c>
      <c r="I37" s="36">
        <v>1</v>
      </c>
      <c r="J37" s="28" t="str">
        <f t="shared" si="4"/>
        <v>Memiliki kemampuan dalam menganalisis perjuangan Bangsa Indonesia dalam mempertahankan integrasi Bangsa Indonesia dan Negera Republik Indonesia, serta menjelaskan Indonesia pada awal kemerdekaan dan demokrasi liberal</v>
      </c>
      <c r="K37" s="28">
        <f t="shared" si="5"/>
        <v>87.333333333333329</v>
      </c>
      <c r="L37" s="28" t="str">
        <f t="shared" si="6"/>
        <v>A</v>
      </c>
      <c r="M37" s="28">
        <f t="shared" si="7"/>
        <v>87.333333333333329</v>
      </c>
      <c r="N37" s="28" t="str">
        <f t="shared" si="8"/>
        <v>A</v>
      </c>
      <c r="O37" s="36">
        <v>1</v>
      </c>
      <c r="P37" s="28" t="str">
        <f t="shared" si="9"/>
        <v>Sangat terampil menyajikan bentuk perjuangan bangsa Indonesia dalam mempertahankan integrasi bangsa Indonesia</v>
      </c>
      <c r="Q37" s="39"/>
      <c r="R37" s="39" t="s">
        <v>8</v>
      </c>
      <c r="S37" s="18"/>
      <c r="T37" s="1">
        <v>88</v>
      </c>
      <c r="U37" s="1">
        <v>90</v>
      </c>
      <c r="V37" s="1">
        <v>87</v>
      </c>
      <c r="W37" s="1">
        <v>88</v>
      </c>
      <c r="X37" s="1"/>
      <c r="Y37" s="1"/>
      <c r="Z37" s="1"/>
      <c r="AA37" s="1"/>
      <c r="AB37" s="1"/>
      <c r="AC37" s="1"/>
      <c r="AD37" s="1"/>
      <c r="AE37" s="18"/>
      <c r="AF37" s="1">
        <v>85</v>
      </c>
      <c r="AG37" s="1">
        <v>90</v>
      </c>
      <c r="AH37" s="1">
        <v>87</v>
      </c>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69620</v>
      </c>
      <c r="C38" s="19" t="s">
        <v>93</v>
      </c>
      <c r="D38" s="18"/>
      <c r="E38" s="28">
        <f t="shared" si="0"/>
        <v>88</v>
      </c>
      <c r="F38" s="28" t="str">
        <f t="shared" si="1"/>
        <v>A</v>
      </c>
      <c r="G38" s="28">
        <f t="shared" si="2"/>
        <v>88</v>
      </c>
      <c r="H38" s="28" t="str">
        <f t="shared" si="3"/>
        <v>A</v>
      </c>
      <c r="I38" s="36">
        <v>1</v>
      </c>
      <c r="J38" s="28" t="str">
        <f t="shared" si="4"/>
        <v>Memiliki kemampuan dalam menganalisis perjuangan Bangsa Indonesia dalam mempertahankan integrasi Bangsa Indonesia dan Negera Republik Indonesia, serta menjelaskan Indonesia pada awal kemerdekaan dan demokrasi liberal</v>
      </c>
      <c r="K38" s="28">
        <f t="shared" si="5"/>
        <v>88.333333333333329</v>
      </c>
      <c r="L38" s="28" t="str">
        <f t="shared" si="6"/>
        <v>A</v>
      </c>
      <c r="M38" s="28">
        <f t="shared" si="7"/>
        <v>88.333333333333329</v>
      </c>
      <c r="N38" s="28" t="str">
        <f t="shared" si="8"/>
        <v>A</v>
      </c>
      <c r="O38" s="36">
        <v>1</v>
      </c>
      <c r="P38" s="28" t="str">
        <f t="shared" si="9"/>
        <v>Sangat terampil menyajikan bentuk perjuangan bangsa Indonesia dalam mempertahankan integrasi bangsa Indonesia</v>
      </c>
      <c r="Q38" s="39"/>
      <c r="R38" s="39" t="s">
        <v>8</v>
      </c>
      <c r="S38" s="18"/>
      <c r="T38" s="1">
        <v>87</v>
      </c>
      <c r="U38" s="1">
        <v>87</v>
      </c>
      <c r="V38" s="1">
        <v>90</v>
      </c>
      <c r="W38" s="1">
        <v>89</v>
      </c>
      <c r="X38" s="1"/>
      <c r="Y38" s="1"/>
      <c r="Z38" s="1"/>
      <c r="AA38" s="1"/>
      <c r="AB38" s="1"/>
      <c r="AC38" s="1"/>
      <c r="AD38" s="1"/>
      <c r="AE38" s="18"/>
      <c r="AF38" s="1">
        <v>90</v>
      </c>
      <c r="AG38" s="1">
        <v>88</v>
      </c>
      <c r="AH38" s="1">
        <v>87</v>
      </c>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69635</v>
      </c>
      <c r="C39" s="19" t="s">
        <v>94</v>
      </c>
      <c r="D39" s="18"/>
      <c r="E39" s="28">
        <f t="shared" si="0"/>
        <v>80</v>
      </c>
      <c r="F39" s="28" t="str">
        <f t="shared" si="1"/>
        <v>B</v>
      </c>
      <c r="G39" s="28">
        <f t="shared" si="2"/>
        <v>80</v>
      </c>
      <c r="H39" s="28" t="str">
        <f t="shared" si="3"/>
        <v>B</v>
      </c>
      <c r="I39" s="36">
        <v>2</v>
      </c>
      <c r="J39" s="28" t="str">
        <f t="shared" si="4"/>
        <v>Memiliki kemampuan dalam menganalisis perjuangan Bangsa Indonesia dalam mempertahankan integrasi Bangsa Indonesia dan Negera Republik Indonesia, serta menjelaskan Indonesia pada awal kemerdekaan dan demokrasi liberal, namun perlu peningkatan pemahaman kehidupan bangsa Indonesia pada masa orde baru</v>
      </c>
      <c r="K39" s="28">
        <f t="shared" si="5"/>
        <v>85.666666666666671</v>
      </c>
      <c r="L39" s="28" t="str">
        <f t="shared" si="6"/>
        <v>A</v>
      </c>
      <c r="M39" s="28">
        <f t="shared" si="7"/>
        <v>85.666666666666671</v>
      </c>
      <c r="N39" s="28" t="str">
        <f t="shared" si="8"/>
        <v>A</v>
      </c>
      <c r="O39" s="36">
        <v>2</v>
      </c>
      <c r="P39" s="28" t="str">
        <f t="shared" si="9"/>
        <v>Sangat terampil membandingkan Indonesia pada awal kemerdekaan dan masa demokrasi liberal</v>
      </c>
      <c r="Q39" s="39"/>
      <c r="R39" s="39" t="s">
        <v>8</v>
      </c>
      <c r="S39" s="18"/>
      <c r="T39" s="1">
        <v>80</v>
      </c>
      <c r="U39" s="1">
        <v>84</v>
      </c>
      <c r="V39" s="1">
        <v>85</v>
      </c>
      <c r="W39" s="1">
        <v>71</v>
      </c>
      <c r="X39" s="1"/>
      <c r="Y39" s="1"/>
      <c r="Z39" s="1"/>
      <c r="AA39" s="1"/>
      <c r="AB39" s="1"/>
      <c r="AC39" s="1"/>
      <c r="AD39" s="1"/>
      <c r="AE39" s="18"/>
      <c r="AF39" s="1">
        <v>85</v>
      </c>
      <c r="AG39" s="1">
        <v>86</v>
      </c>
      <c r="AH39" s="1">
        <v>86</v>
      </c>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69650</v>
      </c>
      <c r="C40" s="19" t="s">
        <v>95</v>
      </c>
      <c r="D40" s="18"/>
      <c r="E40" s="28">
        <f t="shared" si="0"/>
        <v>90</v>
      </c>
      <c r="F40" s="28" t="str">
        <f t="shared" si="1"/>
        <v>A</v>
      </c>
      <c r="G40" s="28">
        <f t="shared" si="2"/>
        <v>90</v>
      </c>
      <c r="H40" s="28" t="str">
        <f t="shared" si="3"/>
        <v>A</v>
      </c>
      <c r="I40" s="36">
        <v>1</v>
      </c>
      <c r="J40" s="28" t="str">
        <f t="shared" si="4"/>
        <v>Memiliki kemampuan dalam menganalisis perjuangan Bangsa Indonesia dalam mempertahankan integrasi Bangsa Indonesia dan Negera Republik Indonesia, serta menjelaskan Indonesia pada awal kemerdekaan dan demokrasi liberal</v>
      </c>
      <c r="K40" s="28">
        <f t="shared" si="5"/>
        <v>88.333333333333329</v>
      </c>
      <c r="L40" s="28" t="str">
        <f t="shared" si="6"/>
        <v>A</v>
      </c>
      <c r="M40" s="28">
        <f t="shared" si="7"/>
        <v>88.333333333333329</v>
      </c>
      <c r="N40" s="28" t="str">
        <f t="shared" si="8"/>
        <v>A</v>
      </c>
      <c r="O40" s="36">
        <v>1</v>
      </c>
      <c r="P40" s="28" t="str">
        <f t="shared" si="9"/>
        <v>Sangat terampil menyajikan bentuk perjuangan bangsa Indonesia dalam mempertahankan integrasi bangsa Indonesia</v>
      </c>
      <c r="Q40" s="39"/>
      <c r="R40" s="39" t="s">
        <v>8</v>
      </c>
      <c r="S40" s="18"/>
      <c r="T40" s="1">
        <v>88</v>
      </c>
      <c r="U40" s="1">
        <v>94</v>
      </c>
      <c r="V40" s="1">
        <v>92</v>
      </c>
      <c r="W40" s="1">
        <v>84</v>
      </c>
      <c r="X40" s="1"/>
      <c r="Y40" s="1"/>
      <c r="Z40" s="1"/>
      <c r="AA40" s="1"/>
      <c r="AB40" s="1"/>
      <c r="AC40" s="1"/>
      <c r="AD40" s="1"/>
      <c r="AE40" s="18"/>
      <c r="AF40" s="1">
        <v>87</v>
      </c>
      <c r="AG40" s="1">
        <v>90</v>
      </c>
      <c r="AH40" s="1">
        <v>88</v>
      </c>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69665</v>
      </c>
      <c r="C41" s="19" t="s">
        <v>96</v>
      </c>
      <c r="D41" s="18"/>
      <c r="E41" s="28">
        <f t="shared" si="0"/>
        <v>90</v>
      </c>
      <c r="F41" s="28" t="str">
        <f t="shared" si="1"/>
        <v>A</v>
      </c>
      <c r="G41" s="28">
        <f t="shared" si="2"/>
        <v>90</v>
      </c>
      <c r="H41" s="28" t="str">
        <f t="shared" si="3"/>
        <v>A</v>
      </c>
      <c r="I41" s="36">
        <v>1</v>
      </c>
      <c r="J41" s="28" t="str">
        <f t="shared" si="4"/>
        <v>Memiliki kemampuan dalam menganalisis perjuangan Bangsa Indonesia dalam mempertahankan integrasi Bangsa Indonesia dan Negera Republik Indonesia, serta menjelaskan Indonesia pada awal kemerdekaan dan demokrasi liberal</v>
      </c>
      <c r="K41" s="28">
        <f t="shared" si="5"/>
        <v>90</v>
      </c>
      <c r="L41" s="28" t="str">
        <f t="shared" si="6"/>
        <v>A</v>
      </c>
      <c r="M41" s="28">
        <f t="shared" si="7"/>
        <v>90</v>
      </c>
      <c r="N41" s="28" t="str">
        <f t="shared" si="8"/>
        <v>A</v>
      </c>
      <c r="O41" s="36">
        <v>1</v>
      </c>
      <c r="P41" s="28" t="str">
        <f t="shared" si="9"/>
        <v>Sangat terampil menyajikan bentuk perjuangan bangsa Indonesia dalam mempertahankan integrasi bangsa Indonesia</v>
      </c>
      <c r="Q41" s="39"/>
      <c r="R41" s="39" t="s">
        <v>8</v>
      </c>
      <c r="S41" s="18"/>
      <c r="T41" s="1">
        <v>90</v>
      </c>
      <c r="U41" s="1">
        <v>90</v>
      </c>
      <c r="V41" s="1">
        <v>90</v>
      </c>
      <c r="W41" s="1">
        <v>88</v>
      </c>
      <c r="X41" s="1"/>
      <c r="Y41" s="1"/>
      <c r="Z41" s="1"/>
      <c r="AA41" s="1"/>
      <c r="AB41" s="1"/>
      <c r="AC41" s="1"/>
      <c r="AD41" s="1"/>
      <c r="AE41" s="18"/>
      <c r="AF41" s="1">
        <v>90</v>
      </c>
      <c r="AG41" s="1">
        <v>90</v>
      </c>
      <c r="AH41" s="1">
        <v>90</v>
      </c>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69680</v>
      </c>
      <c r="C42" s="19" t="s">
        <v>97</v>
      </c>
      <c r="D42" s="18"/>
      <c r="E42" s="28">
        <f t="shared" si="0"/>
        <v>87</v>
      </c>
      <c r="F42" s="28" t="str">
        <f t="shared" si="1"/>
        <v>A</v>
      </c>
      <c r="G42" s="28">
        <f t="shared" si="2"/>
        <v>87</v>
      </c>
      <c r="H42" s="28" t="str">
        <f t="shared" si="3"/>
        <v>A</v>
      </c>
      <c r="I42" s="36">
        <v>1</v>
      </c>
      <c r="J42" s="28" t="str">
        <f t="shared" si="4"/>
        <v>Memiliki kemampuan dalam menganalisis perjuangan Bangsa Indonesia dalam mempertahankan integrasi Bangsa Indonesia dan Negera Republik Indonesia, serta menjelaskan Indonesia pada awal kemerdekaan dan demokrasi liberal</v>
      </c>
      <c r="K42" s="28">
        <f t="shared" si="5"/>
        <v>87.666666666666671</v>
      </c>
      <c r="L42" s="28" t="str">
        <f t="shared" si="6"/>
        <v>A</v>
      </c>
      <c r="M42" s="28">
        <f t="shared" si="7"/>
        <v>87.666666666666671</v>
      </c>
      <c r="N42" s="28" t="str">
        <f t="shared" si="8"/>
        <v>A</v>
      </c>
      <c r="O42" s="36">
        <v>1</v>
      </c>
      <c r="P42" s="28" t="str">
        <f t="shared" si="9"/>
        <v>Sangat terampil menyajikan bentuk perjuangan bangsa Indonesia dalam mempertahankan integrasi bangsa Indonesia</v>
      </c>
      <c r="Q42" s="39"/>
      <c r="R42" s="39" t="s">
        <v>8</v>
      </c>
      <c r="S42" s="18"/>
      <c r="T42" s="1">
        <v>84</v>
      </c>
      <c r="U42" s="1">
        <v>88</v>
      </c>
      <c r="V42" s="1">
        <v>85</v>
      </c>
      <c r="W42" s="1">
        <v>89</v>
      </c>
      <c r="X42" s="1"/>
      <c r="Y42" s="1"/>
      <c r="Z42" s="1"/>
      <c r="AA42" s="1"/>
      <c r="AB42" s="1"/>
      <c r="AC42" s="1"/>
      <c r="AD42" s="1"/>
      <c r="AE42" s="18"/>
      <c r="AF42" s="1">
        <v>85</v>
      </c>
      <c r="AG42" s="1">
        <v>90</v>
      </c>
      <c r="AH42" s="1">
        <v>88</v>
      </c>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69695</v>
      </c>
      <c r="C43" s="19" t="s">
        <v>98</v>
      </c>
      <c r="D43" s="18"/>
      <c r="E43" s="28">
        <f t="shared" si="0"/>
        <v>90</v>
      </c>
      <c r="F43" s="28" t="str">
        <f t="shared" si="1"/>
        <v>A</v>
      </c>
      <c r="G43" s="28">
        <f t="shared" si="2"/>
        <v>90</v>
      </c>
      <c r="H43" s="28" t="str">
        <f t="shared" si="3"/>
        <v>A</v>
      </c>
      <c r="I43" s="36">
        <v>1</v>
      </c>
      <c r="J43" s="28" t="str">
        <f t="shared" si="4"/>
        <v>Memiliki kemampuan dalam menganalisis perjuangan Bangsa Indonesia dalam mempertahankan integrasi Bangsa Indonesia dan Negera Republik Indonesia, serta menjelaskan Indonesia pada awal kemerdekaan dan demokrasi liberal</v>
      </c>
      <c r="K43" s="28">
        <f t="shared" si="5"/>
        <v>88.666666666666671</v>
      </c>
      <c r="L43" s="28" t="str">
        <f t="shared" si="6"/>
        <v>A</v>
      </c>
      <c r="M43" s="28">
        <f t="shared" si="7"/>
        <v>88.666666666666671</v>
      </c>
      <c r="N43" s="28" t="str">
        <f t="shared" si="8"/>
        <v>A</v>
      </c>
      <c r="O43" s="36">
        <v>1</v>
      </c>
      <c r="P43" s="28" t="str">
        <f t="shared" si="9"/>
        <v>Sangat terampil menyajikan bentuk perjuangan bangsa Indonesia dalam mempertahankan integrasi bangsa Indonesia</v>
      </c>
      <c r="Q43" s="39"/>
      <c r="R43" s="39" t="s">
        <v>8</v>
      </c>
      <c r="S43" s="18"/>
      <c r="T43" s="1">
        <v>90</v>
      </c>
      <c r="U43" s="1">
        <v>89</v>
      </c>
      <c r="V43" s="1">
        <v>92</v>
      </c>
      <c r="W43" s="1">
        <v>88</v>
      </c>
      <c r="X43" s="1"/>
      <c r="Y43" s="1"/>
      <c r="Z43" s="1"/>
      <c r="AA43" s="1"/>
      <c r="AB43" s="1"/>
      <c r="AC43" s="1"/>
      <c r="AD43" s="1"/>
      <c r="AE43" s="18"/>
      <c r="AF43" s="1">
        <v>90</v>
      </c>
      <c r="AG43" s="1">
        <v>89</v>
      </c>
      <c r="AH43" s="1">
        <v>87</v>
      </c>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69710</v>
      </c>
      <c r="C44" s="19" t="s">
        <v>99</v>
      </c>
      <c r="D44" s="18"/>
      <c r="E44" s="28">
        <f t="shared" si="0"/>
        <v>90</v>
      </c>
      <c r="F44" s="28" t="str">
        <f t="shared" si="1"/>
        <v>A</v>
      </c>
      <c r="G44" s="28">
        <f t="shared" si="2"/>
        <v>90</v>
      </c>
      <c r="H44" s="28" t="str">
        <f t="shared" si="3"/>
        <v>A</v>
      </c>
      <c r="I44" s="36">
        <v>1</v>
      </c>
      <c r="J44" s="28" t="str">
        <f t="shared" si="4"/>
        <v>Memiliki kemampuan dalam menganalisis perjuangan Bangsa Indonesia dalam mempertahankan integrasi Bangsa Indonesia dan Negera Republik Indonesia, serta menjelaskan Indonesia pada awal kemerdekaan dan demokrasi liberal</v>
      </c>
      <c r="K44" s="28">
        <f t="shared" si="5"/>
        <v>88</v>
      </c>
      <c r="L44" s="28" t="str">
        <f t="shared" si="6"/>
        <v>A</v>
      </c>
      <c r="M44" s="28">
        <f t="shared" si="7"/>
        <v>88</v>
      </c>
      <c r="N44" s="28" t="str">
        <f t="shared" si="8"/>
        <v>A</v>
      </c>
      <c r="O44" s="36">
        <v>1</v>
      </c>
      <c r="P44" s="28" t="str">
        <f t="shared" si="9"/>
        <v>Sangat terampil menyajikan bentuk perjuangan bangsa Indonesia dalam mempertahankan integrasi bangsa Indonesia</v>
      </c>
      <c r="Q44" s="39"/>
      <c r="R44" s="39" t="s">
        <v>8</v>
      </c>
      <c r="S44" s="18"/>
      <c r="T44" s="1">
        <v>89</v>
      </c>
      <c r="U44" s="1">
        <v>87</v>
      </c>
      <c r="V44" s="1">
        <v>92</v>
      </c>
      <c r="W44" s="1">
        <v>90</v>
      </c>
      <c r="X44" s="1"/>
      <c r="Y44" s="1"/>
      <c r="Z44" s="1"/>
      <c r="AA44" s="1"/>
      <c r="AB44" s="1"/>
      <c r="AC44" s="1"/>
      <c r="AD44" s="1"/>
      <c r="AE44" s="18"/>
      <c r="AF44" s="1">
        <v>90</v>
      </c>
      <c r="AG44" s="1">
        <v>86</v>
      </c>
      <c r="AH44" s="1">
        <v>88</v>
      </c>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69725</v>
      </c>
      <c r="C45" s="19" t="s">
        <v>100</v>
      </c>
      <c r="D45" s="18"/>
      <c r="E45" s="28">
        <f t="shared" si="0"/>
        <v>94</v>
      </c>
      <c r="F45" s="28" t="str">
        <f t="shared" si="1"/>
        <v>A</v>
      </c>
      <c r="G45" s="28">
        <f t="shared" si="2"/>
        <v>94</v>
      </c>
      <c r="H45" s="28" t="str">
        <f t="shared" si="3"/>
        <v>A</v>
      </c>
      <c r="I45" s="36">
        <v>1</v>
      </c>
      <c r="J45" s="28" t="str">
        <f t="shared" si="4"/>
        <v>Memiliki kemampuan dalam menganalisis perjuangan Bangsa Indonesia dalam mempertahankan integrasi Bangsa Indonesia dan Negera Republik Indonesia, serta menjelaskan Indonesia pada awal kemerdekaan dan demokrasi liberal</v>
      </c>
      <c r="K45" s="28">
        <f t="shared" si="5"/>
        <v>90</v>
      </c>
      <c r="L45" s="28" t="str">
        <f t="shared" si="6"/>
        <v>A</v>
      </c>
      <c r="M45" s="28">
        <f t="shared" si="7"/>
        <v>90</v>
      </c>
      <c r="N45" s="28" t="str">
        <f t="shared" si="8"/>
        <v>A</v>
      </c>
      <c r="O45" s="36">
        <v>1</v>
      </c>
      <c r="P45" s="28" t="str">
        <f t="shared" si="9"/>
        <v>Sangat terampil menyajikan bentuk perjuangan bangsa Indonesia dalam mempertahankan integrasi bangsa Indonesia</v>
      </c>
      <c r="Q45" s="39"/>
      <c r="R45" s="39" t="s">
        <v>8</v>
      </c>
      <c r="S45" s="18"/>
      <c r="T45" s="1">
        <v>92</v>
      </c>
      <c r="U45" s="1">
        <v>94</v>
      </c>
      <c r="V45" s="1">
        <v>95</v>
      </c>
      <c r="W45" s="1">
        <v>94</v>
      </c>
      <c r="X45" s="1"/>
      <c r="Y45" s="1"/>
      <c r="Z45" s="1"/>
      <c r="AA45" s="1"/>
      <c r="AB45" s="1"/>
      <c r="AC45" s="1"/>
      <c r="AD45" s="1"/>
      <c r="AE45" s="18"/>
      <c r="AF45" s="1">
        <v>90</v>
      </c>
      <c r="AG45" s="1">
        <v>90</v>
      </c>
      <c r="AH45" s="1">
        <v>90</v>
      </c>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101</v>
      </c>
      <c r="D52" s="18"/>
      <c r="E52" s="18"/>
      <c r="F52" s="18" t="s">
        <v>102</v>
      </c>
      <c r="G52" s="18"/>
      <c r="H52" s="18"/>
      <c r="I52" s="38"/>
      <c r="J52" s="30"/>
      <c r="K52" s="18">
        <f>IF(COUNTBLANK($G$11:$G$50)=40,"",MAX($G$11:$G$50))</f>
        <v>94</v>
      </c>
      <c r="L52" s="18"/>
      <c r="M52" s="18"/>
      <c r="N52" s="18"/>
      <c r="O52" s="37"/>
      <c r="P52" s="18"/>
      <c r="Q52" s="37" t="s">
        <v>103</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104</v>
      </c>
      <c r="D53" s="18"/>
      <c r="E53" s="18"/>
      <c r="F53" s="18" t="s">
        <v>105</v>
      </c>
      <c r="G53" s="18"/>
      <c r="H53" s="18"/>
      <c r="I53" s="38"/>
      <c r="J53" s="30"/>
      <c r="K53" s="18">
        <f>IF(COUNTBLANK($G$11:$G$50)=40,"",MIN($G$11:$G$50))</f>
        <v>80</v>
      </c>
      <c r="L53" s="18"/>
      <c r="M53" s="18"/>
      <c r="N53" s="18"/>
      <c r="O53" s="37"/>
      <c r="P53" s="18"/>
      <c r="Q53" s="37" t="s">
        <v>106</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107</v>
      </c>
      <c r="G54" s="18"/>
      <c r="H54" s="18"/>
      <c r="I54" s="38"/>
      <c r="J54" s="30"/>
      <c r="K54" s="18">
        <f>IF(COUNTBLANK($G$11:$G$50)=40,"",AVERAGE($G$11:$G$50))</f>
        <v>87.857142857142861</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108</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109</v>
      </c>
      <c r="D56" s="18"/>
      <c r="E56" s="18"/>
      <c r="F56" s="18"/>
      <c r="G56" s="18"/>
      <c r="H56" s="18"/>
      <c r="I56" s="37"/>
      <c r="J56" s="18"/>
      <c r="K56" s="18"/>
      <c r="L56" s="18"/>
      <c r="M56" s="18"/>
      <c r="N56" s="18"/>
      <c r="O56" s="37"/>
      <c r="P56" s="18"/>
      <c r="Q56" s="37" t="s">
        <v>110</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111</v>
      </c>
      <c r="D57" s="18"/>
      <c r="E57" s="18"/>
      <c r="F57" s="18"/>
      <c r="G57" s="18"/>
      <c r="H57" s="18"/>
      <c r="I57" s="37"/>
      <c r="J57" s="18"/>
      <c r="K57" s="18"/>
      <c r="L57" s="18"/>
      <c r="M57" s="18"/>
      <c r="N57" s="18"/>
      <c r="O57" s="37"/>
      <c r="P57" s="18"/>
      <c r="Q57" s="37" t="s">
        <v>112</v>
      </c>
      <c r="R57" s="37" t="s">
        <v>113</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655" priority="1" operator="between">
      <formula>($C$4-1)</formula>
      <formula>1</formula>
    </cfRule>
  </conditionalFormatting>
  <conditionalFormatting sqref="E12">
    <cfRule type="cellIs" dxfId="654" priority="2" operator="between">
      <formula>($C$4-1)</formula>
      <formula>1</formula>
    </cfRule>
  </conditionalFormatting>
  <conditionalFormatting sqref="E13">
    <cfRule type="cellIs" dxfId="653" priority="3" operator="between">
      <formula>($C$4-1)</formula>
      <formula>1</formula>
    </cfRule>
  </conditionalFormatting>
  <conditionalFormatting sqref="E14">
    <cfRule type="cellIs" dxfId="652" priority="4" operator="between">
      <formula>($C$4-1)</formula>
      <formula>1</formula>
    </cfRule>
  </conditionalFormatting>
  <conditionalFormatting sqref="E15">
    <cfRule type="cellIs" dxfId="651" priority="5" operator="between">
      <formula>($C$4-1)</formula>
      <formula>1</formula>
    </cfRule>
  </conditionalFormatting>
  <conditionalFormatting sqref="E16">
    <cfRule type="cellIs" dxfId="650" priority="6" operator="between">
      <formula>($C$4-1)</formula>
      <formula>1</formula>
    </cfRule>
  </conditionalFormatting>
  <conditionalFormatting sqref="E17">
    <cfRule type="cellIs" dxfId="649" priority="7" operator="between">
      <formula>($C$4-1)</formula>
      <formula>1</formula>
    </cfRule>
  </conditionalFormatting>
  <conditionalFormatting sqref="E18">
    <cfRule type="cellIs" dxfId="648" priority="8" operator="between">
      <formula>($C$4-1)</formula>
      <formula>1</formula>
    </cfRule>
  </conditionalFormatting>
  <conditionalFormatting sqref="E19">
    <cfRule type="cellIs" dxfId="647" priority="9" operator="between">
      <formula>($C$4-1)</formula>
      <formula>1</formula>
    </cfRule>
  </conditionalFormatting>
  <conditionalFormatting sqref="E20">
    <cfRule type="cellIs" dxfId="646" priority="10" operator="between">
      <formula>($C$4-1)</formula>
      <formula>1</formula>
    </cfRule>
  </conditionalFormatting>
  <conditionalFormatting sqref="E21">
    <cfRule type="cellIs" dxfId="645" priority="11" operator="between">
      <formula>($C$4-1)</formula>
      <formula>1</formula>
    </cfRule>
  </conditionalFormatting>
  <conditionalFormatting sqref="E22">
    <cfRule type="cellIs" dxfId="644" priority="12" operator="between">
      <formula>($C$4-1)</formula>
      <formula>1</formula>
    </cfRule>
  </conditionalFormatting>
  <conditionalFormatting sqref="E23">
    <cfRule type="cellIs" dxfId="643" priority="13" operator="between">
      <formula>($C$4-1)</formula>
      <formula>1</formula>
    </cfRule>
  </conditionalFormatting>
  <conditionalFormatting sqref="E24">
    <cfRule type="cellIs" dxfId="642" priority="14" operator="between">
      <formula>($C$4-1)</formula>
      <formula>1</formula>
    </cfRule>
  </conditionalFormatting>
  <conditionalFormatting sqref="E25">
    <cfRule type="cellIs" dxfId="641" priority="15" operator="between">
      <formula>($C$4-1)</formula>
      <formula>1</formula>
    </cfRule>
  </conditionalFormatting>
  <conditionalFormatting sqref="E26">
    <cfRule type="cellIs" dxfId="640" priority="16" operator="between">
      <formula>($C$4-1)</formula>
      <formula>1</formula>
    </cfRule>
  </conditionalFormatting>
  <conditionalFormatting sqref="E27">
    <cfRule type="cellIs" dxfId="639" priority="17" operator="between">
      <formula>($C$4-1)</formula>
      <formula>1</formula>
    </cfRule>
  </conditionalFormatting>
  <conditionalFormatting sqref="E28">
    <cfRule type="cellIs" dxfId="638" priority="18" operator="between">
      <formula>($C$4-1)</formula>
      <formula>1</formula>
    </cfRule>
  </conditionalFormatting>
  <conditionalFormatting sqref="E29">
    <cfRule type="cellIs" dxfId="637" priority="19" operator="between">
      <formula>($C$4-1)</formula>
      <formula>1</formula>
    </cfRule>
  </conditionalFormatting>
  <conditionalFormatting sqref="E30">
    <cfRule type="cellIs" dxfId="636" priority="20" operator="between">
      <formula>($C$4-1)</formula>
      <formula>1</formula>
    </cfRule>
  </conditionalFormatting>
  <conditionalFormatting sqref="E31">
    <cfRule type="cellIs" dxfId="635" priority="21" operator="between">
      <formula>($C$4-1)</formula>
      <formula>1</formula>
    </cfRule>
  </conditionalFormatting>
  <conditionalFormatting sqref="E32">
    <cfRule type="cellIs" dxfId="634" priority="22" operator="between">
      <formula>($C$4-1)</formula>
      <formula>1</formula>
    </cfRule>
  </conditionalFormatting>
  <conditionalFormatting sqref="E33">
    <cfRule type="cellIs" dxfId="633" priority="23" operator="between">
      <formula>($C$4-1)</formula>
      <formula>1</formula>
    </cfRule>
  </conditionalFormatting>
  <conditionalFormatting sqref="E34">
    <cfRule type="cellIs" dxfId="632" priority="24" operator="between">
      <formula>($C$4-1)</formula>
      <formula>1</formula>
    </cfRule>
  </conditionalFormatting>
  <conditionalFormatting sqref="E35">
    <cfRule type="cellIs" dxfId="631" priority="25" operator="between">
      <formula>($C$4-1)</formula>
      <formula>1</formula>
    </cfRule>
  </conditionalFormatting>
  <conditionalFormatting sqref="E36">
    <cfRule type="cellIs" dxfId="630" priority="26" operator="between">
      <formula>($C$4-1)</formula>
      <formula>1</formula>
    </cfRule>
  </conditionalFormatting>
  <conditionalFormatting sqref="E37">
    <cfRule type="cellIs" dxfId="629" priority="27" operator="between">
      <formula>($C$4-1)</formula>
      <formula>1</formula>
    </cfRule>
  </conditionalFormatting>
  <conditionalFormatting sqref="E38">
    <cfRule type="cellIs" dxfId="628" priority="28" operator="between">
      <formula>($C$4-1)</formula>
      <formula>1</formula>
    </cfRule>
  </conditionalFormatting>
  <conditionalFormatting sqref="E39">
    <cfRule type="cellIs" dxfId="627" priority="29" operator="between">
      <formula>($C$4-1)</formula>
      <formula>1</formula>
    </cfRule>
  </conditionalFormatting>
  <conditionalFormatting sqref="E40">
    <cfRule type="cellIs" dxfId="626" priority="30" operator="between">
      <formula>($C$4-1)</formula>
      <formula>1</formula>
    </cfRule>
  </conditionalFormatting>
  <conditionalFormatting sqref="E41">
    <cfRule type="cellIs" dxfId="625" priority="31" operator="between">
      <formula>($C$4-1)</formula>
      <formula>1</formula>
    </cfRule>
  </conditionalFormatting>
  <conditionalFormatting sqref="E42">
    <cfRule type="cellIs" dxfId="624" priority="32" operator="between">
      <formula>($C$4-1)</formula>
      <formula>1</formula>
    </cfRule>
  </conditionalFormatting>
  <conditionalFormatting sqref="E43">
    <cfRule type="cellIs" dxfId="623" priority="33" operator="between">
      <formula>($C$4-1)</formula>
      <formula>1</formula>
    </cfRule>
  </conditionalFormatting>
  <conditionalFormatting sqref="E44">
    <cfRule type="cellIs" dxfId="622" priority="34" operator="between">
      <formula>($C$4-1)</formula>
      <formula>1</formula>
    </cfRule>
  </conditionalFormatting>
  <conditionalFormatting sqref="E45">
    <cfRule type="cellIs" dxfId="621" priority="35" operator="between">
      <formula>($C$4-1)</formula>
      <formula>1</formula>
    </cfRule>
  </conditionalFormatting>
  <conditionalFormatting sqref="E46">
    <cfRule type="cellIs" dxfId="620" priority="36" operator="between">
      <formula>($C$4-1)</formula>
      <formula>1</formula>
    </cfRule>
  </conditionalFormatting>
  <conditionalFormatting sqref="E47">
    <cfRule type="cellIs" dxfId="619" priority="37" operator="between">
      <formula>($C$4-1)</formula>
      <formula>1</formula>
    </cfRule>
  </conditionalFormatting>
  <conditionalFormatting sqref="E48">
    <cfRule type="cellIs" dxfId="618" priority="38" operator="between">
      <formula>($C$4-1)</formula>
      <formula>1</formula>
    </cfRule>
  </conditionalFormatting>
  <conditionalFormatting sqref="E49">
    <cfRule type="cellIs" dxfId="617" priority="39" operator="between">
      <formula>($C$4-1)</formula>
      <formula>1</formula>
    </cfRule>
  </conditionalFormatting>
  <conditionalFormatting sqref="E50">
    <cfRule type="cellIs" dxfId="616" priority="40" operator="between">
      <formula>($C$4-1)</formula>
      <formula>1</formula>
    </cfRule>
  </conditionalFormatting>
  <conditionalFormatting sqref="G11">
    <cfRule type="cellIs" dxfId="615" priority="41" operator="between">
      <formula>($C$4-1)</formula>
      <formula>1</formula>
    </cfRule>
  </conditionalFormatting>
  <conditionalFormatting sqref="G12">
    <cfRule type="cellIs" dxfId="614" priority="42" operator="between">
      <formula>($C$4-1)</formula>
      <formula>1</formula>
    </cfRule>
  </conditionalFormatting>
  <conditionalFormatting sqref="G13">
    <cfRule type="cellIs" dxfId="613" priority="43" operator="between">
      <formula>($C$4-1)</formula>
      <formula>1</formula>
    </cfRule>
  </conditionalFormatting>
  <conditionalFormatting sqref="G14">
    <cfRule type="cellIs" dxfId="612" priority="44" operator="between">
      <formula>($C$4-1)</formula>
      <formula>1</formula>
    </cfRule>
  </conditionalFormatting>
  <conditionalFormatting sqref="G15">
    <cfRule type="cellIs" dxfId="611" priority="45" operator="between">
      <formula>($C$4-1)</formula>
      <formula>1</formula>
    </cfRule>
  </conditionalFormatting>
  <conditionalFormatting sqref="G16">
    <cfRule type="cellIs" dxfId="610" priority="46" operator="between">
      <formula>($C$4-1)</formula>
      <formula>1</formula>
    </cfRule>
  </conditionalFormatting>
  <conditionalFormatting sqref="G17">
    <cfRule type="cellIs" dxfId="609" priority="47" operator="between">
      <formula>($C$4-1)</formula>
      <formula>1</formula>
    </cfRule>
  </conditionalFormatting>
  <conditionalFormatting sqref="G18">
    <cfRule type="cellIs" dxfId="608" priority="48" operator="between">
      <formula>($C$4-1)</formula>
      <formula>1</formula>
    </cfRule>
  </conditionalFormatting>
  <conditionalFormatting sqref="G19">
    <cfRule type="cellIs" dxfId="607" priority="49" operator="between">
      <formula>($C$4-1)</formula>
      <formula>1</formula>
    </cfRule>
  </conditionalFormatting>
  <conditionalFormatting sqref="G20">
    <cfRule type="cellIs" dxfId="606" priority="50" operator="between">
      <formula>($C$4-1)</formula>
      <formula>1</formula>
    </cfRule>
  </conditionalFormatting>
  <conditionalFormatting sqref="G21">
    <cfRule type="cellIs" dxfId="605" priority="51" operator="between">
      <formula>($C$4-1)</formula>
      <formula>1</formula>
    </cfRule>
  </conditionalFormatting>
  <conditionalFormatting sqref="G22">
    <cfRule type="cellIs" dxfId="604" priority="52" operator="between">
      <formula>($C$4-1)</formula>
      <formula>1</formula>
    </cfRule>
  </conditionalFormatting>
  <conditionalFormatting sqref="G23">
    <cfRule type="cellIs" dxfId="603" priority="53" operator="between">
      <formula>($C$4-1)</formula>
      <formula>1</formula>
    </cfRule>
  </conditionalFormatting>
  <conditionalFormatting sqref="G24">
    <cfRule type="cellIs" dxfId="602" priority="54" operator="between">
      <formula>($C$4-1)</formula>
      <formula>1</formula>
    </cfRule>
  </conditionalFormatting>
  <conditionalFormatting sqref="G25">
    <cfRule type="cellIs" dxfId="601" priority="55" operator="between">
      <formula>($C$4-1)</formula>
      <formula>1</formula>
    </cfRule>
  </conditionalFormatting>
  <conditionalFormatting sqref="G26">
    <cfRule type="cellIs" dxfId="600" priority="56" operator="between">
      <formula>($C$4-1)</formula>
      <formula>1</formula>
    </cfRule>
  </conditionalFormatting>
  <conditionalFormatting sqref="G27">
    <cfRule type="cellIs" dxfId="599" priority="57" operator="between">
      <formula>($C$4-1)</formula>
      <formula>1</formula>
    </cfRule>
  </conditionalFormatting>
  <conditionalFormatting sqref="G28">
    <cfRule type="cellIs" dxfId="598" priority="58" operator="between">
      <formula>($C$4-1)</formula>
      <formula>1</formula>
    </cfRule>
  </conditionalFormatting>
  <conditionalFormatting sqref="G29">
    <cfRule type="cellIs" dxfId="597" priority="59" operator="between">
      <formula>($C$4-1)</formula>
      <formula>1</formula>
    </cfRule>
  </conditionalFormatting>
  <conditionalFormatting sqref="G30">
    <cfRule type="cellIs" dxfId="596" priority="60" operator="between">
      <formula>($C$4-1)</formula>
      <formula>1</formula>
    </cfRule>
  </conditionalFormatting>
  <conditionalFormatting sqref="G31">
    <cfRule type="cellIs" dxfId="595" priority="61" operator="between">
      <formula>($C$4-1)</formula>
      <formula>1</formula>
    </cfRule>
  </conditionalFormatting>
  <conditionalFormatting sqref="G32">
    <cfRule type="cellIs" dxfId="594" priority="62" operator="between">
      <formula>($C$4-1)</formula>
      <formula>1</formula>
    </cfRule>
  </conditionalFormatting>
  <conditionalFormatting sqref="G33">
    <cfRule type="cellIs" dxfId="593" priority="63" operator="between">
      <formula>($C$4-1)</formula>
      <formula>1</formula>
    </cfRule>
  </conditionalFormatting>
  <conditionalFormatting sqref="G34">
    <cfRule type="cellIs" dxfId="592" priority="64" operator="between">
      <formula>($C$4-1)</formula>
      <formula>1</formula>
    </cfRule>
  </conditionalFormatting>
  <conditionalFormatting sqref="G35">
    <cfRule type="cellIs" dxfId="591" priority="65" operator="between">
      <formula>($C$4-1)</formula>
      <formula>1</formula>
    </cfRule>
  </conditionalFormatting>
  <conditionalFormatting sqref="G36">
    <cfRule type="cellIs" dxfId="590" priority="66" operator="between">
      <formula>($C$4-1)</formula>
      <formula>1</formula>
    </cfRule>
  </conditionalFormatting>
  <conditionalFormatting sqref="G37">
    <cfRule type="cellIs" dxfId="589" priority="67" operator="between">
      <formula>($C$4-1)</formula>
      <formula>1</formula>
    </cfRule>
  </conditionalFormatting>
  <conditionalFormatting sqref="G38">
    <cfRule type="cellIs" dxfId="588" priority="68" operator="between">
      <formula>($C$4-1)</formula>
      <formula>1</formula>
    </cfRule>
  </conditionalFormatting>
  <conditionalFormatting sqref="G39">
    <cfRule type="cellIs" dxfId="587" priority="69" operator="between">
      <formula>($C$4-1)</formula>
      <formula>1</formula>
    </cfRule>
  </conditionalFormatting>
  <conditionalFormatting sqref="G40">
    <cfRule type="cellIs" dxfId="586" priority="70" operator="between">
      <formula>($C$4-1)</formula>
      <formula>1</formula>
    </cfRule>
  </conditionalFormatting>
  <conditionalFormatting sqref="G41">
    <cfRule type="cellIs" dxfId="585" priority="71" operator="between">
      <formula>($C$4-1)</formula>
      <formula>1</formula>
    </cfRule>
  </conditionalFormatting>
  <conditionalFormatting sqref="G42">
    <cfRule type="cellIs" dxfId="584" priority="72" operator="between">
      <formula>($C$4-1)</formula>
      <formula>1</formula>
    </cfRule>
  </conditionalFormatting>
  <conditionalFormatting sqref="G43">
    <cfRule type="cellIs" dxfId="583" priority="73" operator="between">
      <formula>($C$4-1)</formula>
      <formula>1</formula>
    </cfRule>
  </conditionalFormatting>
  <conditionalFormatting sqref="G44">
    <cfRule type="cellIs" dxfId="582" priority="74" operator="between">
      <formula>($C$4-1)</formula>
      <formula>1</formula>
    </cfRule>
  </conditionalFormatting>
  <conditionalFormatting sqref="G45">
    <cfRule type="cellIs" dxfId="581" priority="75" operator="between">
      <formula>($C$4-1)</formula>
      <formula>1</formula>
    </cfRule>
  </conditionalFormatting>
  <conditionalFormatting sqref="G46">
    <cfRule type="cellIs" dxfId="580" priority="76" operator="between">
      <formula>($C$4-1)</formula>
      <formula>1</formula>
    </cfRule>
  </conditionalFormatting>
  <conditionalFormatting sqref="G47">
    <cfRule type="cellIs" dxfId="579" priority="77" operator="between">
      <formula>($C$4-1)</formula>
      <formula>1</formula>
    </cfRule>
  </conditionalFormatting>
  <conditionalFormatting sqref="G48">
    <cfRule type="cellIs" dxfId="578" priority="78" operator="between">
      <formula>($C$4-1)</formula>
      <formula>1</formula>
    </cfRule>
  </conditionalFormatting>
  <conditionalFormatting sqref="G49">
    <cfRule type="cellIs" dxfId="577" priority="79" operator="between">
      <formula>($C$4-1)</formula>
      <formula>1</formula>
    </cfRule>
  </conditionalFormatting>
  <conditionalFormatting sqref="G50">
    <cfRule type="cellIs" dxfId="576" priority="80" operator="between">
      <formula>($C$4-1)</formula>
      <formula>1</formula>
    </cfRule>
  </conditionalFormatting>
  <conditionalFormatting sqref="K11">
    <cfRule type="cellIs" dxfId="575" priority="81" operator="between">
      <formula>($C$4-1)</formula>
      <formula>1</formula>
    </cfRule>
  </conditionalFormatting>
  <conditionalFormatting sqref="K12">
    <cfRule type="cellIs" dxfId="574" priority="82" operator="between">
      <formula>($C$4-1)</formula>
      <formula>1</formula>
    </cfRule>
  </conditionalFormatting>
  <conditionalFormatting sqref="K13">
    <cfRule type="cellIs" dxfId="573" priority="83" operator="between">
      <formula>($C$4-1)</formula>
      <formula>1</formula>
    </cfRule>
  </conditionalFormatting>
  <conditionalFormatting sqref="K14">
    <cfRule type="cellIs" dxfId="572" priority="84" operator="between">
      <formula>($C$4-1)</formula>
      <formula>1</formula>
    </cfRule>
  </conditionalFormatting>
  <conditionalFormatting sqref="K15">
    <cfRule type="cellIs" dxfId="571" priority="85" operator="between">
      <formula>($C$4-1)</formula>
      <formula>1</formula>
    </cfRule>
  </conditionalFormatting>
  <conditionalFormatting sqref="K16">
    <cfRule type="cellIs" dxfId="570" priority="86" operator="between">
      <formula>($C$4-1)</formula>
      <formula>1</formula>
    </cfRule>
  </conditionalFormatting>
  <conditionalFormatting sqref="K17">
    <cfRule type="cellIs" dxfId="569" priority="87" operator="between">
      <formula>($C$4-1)</formula>
      <formula>1</formula>
    </cfRule>
  </conditionalFormatting>
  <conditionalFormatting sqref="K18">
    <cfRule type="cellIs" dxfId="568" priority="88" operator="between">
      <formula>($C$4-1)</formula>
      <formula>1</formula>
    </cfRule>
  </conditionalFormatting>
  <conditionalFormatting sqref="K19">
    <cfRule type="cellIs" dxfId="567" priority="89" operator="between">
      <formula>($C$4-1)</formula>
      <formula>1</formula>
    </cfRule>
  </conditionalFormatting>
  <conditionalFormatting sqref="K20">
    <cfRule type="cellIs" dxfId="566" priority="90" operator="between">
      <formula>($C$4-1)</formula>
      <formula>1</formula>
    </cfRule>
  </conditionalFormatting>
  <conditionalFormatting sqref="K21">
    <cfRule type="cellIs" dxfId="565" priority="91" operator="between">
      <formula>($C$4-1)</formula>
      <formula>1</formula>
    </cfRule>
  </conditionalFormatting>
  <conditionalFormatting sqref="K22">
    <cfRule type="cellIs" dxfId="564" priority="92" operator="between">
      <formula>($C$4-1)</formula>
      <formula>1</formula>
    </cfRule>
  </conditionalFormatting>
  <conditionalFormatting sqref="K23">
    <cfRule type="cellIs" dxfId="563" priority="93" operator="between">
      <formula>($C$4-1)</formula>
      <formula>1</formula>
    </cfRule>
  </conditionalFormatting>
  <conditionalFormatting sqref="K24">
    <cfRule type="cellIs" dxfId="562" priority="94" operator="between">
      <formula>($C$4-1)</formula>
      <formula>1</formula>
    </cfRule>
  </conditionalFormatting>
  <conditionalFormatting sqref="K25">
    <cfRule type="cellIs" dxfId="561" priority="95" operator="between">
      <formula>($C$4-1)</formula>
      <formula>1</formula>
    </cfRule>
  </conditionalFormatting>
  <conditionalFormatting sqref="K26">
    <cfRule type="cellIs" dxfId="560" priority="96" operator="between">
      <formula>($C$4-1)</formula>
      <formula>1</formula>
    </cfRule>
  </conditionalFormatting>
  <conditionalFormatting sqref="K27">
    <cfRule type="cellIs" dxfId="559" priority="97" operator="between">
      <formula>($C$4-1)</formula>
      <formula>1</formula>
    </cfRule>
  </conditionalFormatting>
  <conditionalFormatting sqref="K28">
    <cfRule type="cellIs" dxfId="558" priority="98" operator="between">
      <formula>($C$4-1)</formula>
      <formula>1</formula>
    </cfRule>
  </conditionalFormatting>
  <conditionalFormatting sqref="K29">
    <cfRule type="cellIs" dxfId="557" priority="99" operator="between">
      <formula>($C$4-1)</formula>
      <formula>1</formula>
    </cfRule>
  </conditionalFormatting>
  <conditionalFormatting sqref="K30">
    <cfRule type="cellIs" dxfId="556" priority="100" operator="between">
      <formula>($C$4-1)</formula>
      <formula>1</formula>
    </cfRule>
  </conditionalFormatting>
  <conditionalFormatting sqref="K31">
    <cfRule type="cellIs" dxfId="555" priority="101" operator="between">
      <formula>($C$4-1)</formula>
      <formula>1</formula>
    </cfRule>
  </conditionalFormatting>
  <conditionalFormatting sqref="K32">
    <cfRule type="cellIs" dxfId="554" priority="102" operator="between">
      <formula>($C$4-1)</formula>
      <formula>1</formula>
    </cfRule>
  </conditionalFormatting>
  <conditionalFormatting sqref="K33">
    <cfRule type="cellIs" dxfId="553" priority="103" operator="between">
      <formula>($C$4-1)</formula>
      <formula>1</formula>
    </cfRule>
  </conditionalFormatting>
  <conditionalFormatting sqref="K34">
    <cfRule type="cellIs" dxfId="552" priority="104" operator="between">
      <formula>($C$4-1)</formula>
      <formula>1</formula>
    </cfRule>
  </conditionalFormatting>
  <conditionalFormatting sqref="K35">
    <cfRule type="cellIs" dxfId="551" priority="105" operator="between">
      <formula>($C$4-1)</formula>
      <formula>1</formula>
    </cfRule>
  </conditionalFormatting>
  <conditionalFormatting sqref="K36">
    <cfRule type="cellIs" dxfId="550" priority="106" operator="between">
      <formula>($C$4-1)</formula>
      <formula>1</formula>
    </cfRule>
  </conditionalFormatting>
  <conditionalFormatting sqref="K37">
    <cfRule type="cellIs" dxfId="549" priority="107" operator="between">
      <formula>($C$4-1)</formula>
      <formula>1</formula>
    </cfRule>
  </conditionalFormatting>
  <conditionalFormatting sqref="K38">
    <cfRule type="cellIs" dxfId="548" priority="108" operator="between">
      <formula>($C$4-1)</formula>
      <formula>1</formula>
    </cfRule>
  </conditionalFormatting>
  <conditionalFormatting sqref="K39">
    <cfRule type="cellIs" dxfId="547" priority="109" operator="between">
      <formula>($C$4-1)</formula>
      <formula>1</formula>
    </cfRule>
  </conditionalFormatting>
  <conditionalFormatting sqref="K40">
    <cfRule type="cellIs" dxfId="546" priority="110" operator="between">
      <formula>($C$4-1)</formula>
      <formula>1</formula>
    </cfRule>
  </conditionalFormatting>
  <conditionalFormatting sqref="K41">
    <cfRule type="cellIs" dxfId="545" priority="111" operator="between">
      <formula>($C$4-1)</formula>
      <formula>1</formula>
    </cfRule>
  </conditionalFormatting>
  <conditionalFormatting sqref="K42">
    <cfRule type="cellIs" dxfId="544" priority="112" operator="between">
      <formula>($C$4-1)</formula>
      <formula>1</formula>
    </cfRule>
  </conditionalFormatting>
  <conditionalFormatting sqref="K43">
    <cfRule type="cellIs" dxfId="543" priority="113" operator="between">
      <formula>($C$4-1)</formula>
      <formula>1</formula>
    </cfRule>
  </conditionalFormatting>
  <conditionalFormatting sqref="K44">
    <cfRule type="cellIs" dxfId="542" priority="114" operator="between">
      <formula>($C$4-1)</formula>
      <formula>1</formula>
    </cfRule>
  </conditionalFormatting>
  <conditionalFormatting sqref="K45">
    <cfRule type="cellIs" dxfId="541" priority="115" operator="between">
      <formula>($C$4-1)</formula>
      <formula>1</formula>
    </cfRule>
  </conditionalFormatting>
  <conditionalFormatting sqref="K46">
    <cfRule type="cellIs" dxfId="540" priority="116" operator="between">
      <formula>($C$4-1)</formula>
      <formula>1</formula>
    </cfRule>
  </conditionalFormatting>
  <conditionalFormatting sqref="K47">
    <cfRule type="cellIs" dxfId="539" priority="117" operator="between">
      <formula>($C$4-1)</formula>
      <formula>1</formula>
    </cfRule>
  </conditionalFormatting>
  <conditionalFormatting sqref="K48">
    <cfRule type="cellIs" dxfId="538" priority="118" operator="between">
      <formula>($C$4-1)</formula>
      <formula>1</formula>
    </cfRule>
  </conditionalFormatting>
  <conditionalFormatting sqref="K49">
    <cfRule type="cellIs" dxfId="537" priority="119" operator="between">
      <formula>($C$4-1)</formula>
      <formula>1</formula>
    </cfRule>
  </conditionalFormatting>
  <conditionalFormatting sqref="K50">
    <cfRule type="cellIs" dxfId="536" priority="120" operator="between">
      <formula>($C$4-1)</formula>
      <formula>1</formula>
    </cfRule>
  </conditionalFormatting>
  <conditionalFormatting sqref="M11">
    <cfRule type="cellIs" dxfId="535" priority="121" operator="between">
      <formula>($C$4-1)</formula>
      <formula>1</formula>
    </cfRule>
  </conditionalFormatting>
  <conditionalFormatting sqref="M12">
    <cfRule type="cellIs" dxfId="534" priority="122" operator="between">
      <formula>($C$4-1)</formula>
      <formula>1</formula>
    </cfRule>
  </conditionalFormatting>
  <conditionalFormatting sqref="M13">
    <cfRule type="cellIs" dxfId="533" priority="123" operator="between">
      <formula>($C$4-1)</formula>
      <formula>1</formula>
    </cfRule>
  </conditionalFormatting>
  <conditionalFormatting sqref="M14">
    <cfRule type="cellIs" dxfId="532" priority="124" operator="between">
      <formula>($C$4-1)</formula>
      <formula>1</formula>
    </cfRule>
  </conditionalFormatting>
  <conditionalFormatting sqref="M15">
    <cfRule type="cellIs" dxfId="531" priority="125" operator="between">
      <formula>($C$4-1)</formula>
      <formula>1</formula>
    </cfRule>
  </conditionalFormatting>
  <conditionalFormatting sqref="M16">
    <cfRule type="cellIs" dxfId="530" priority="126" operator="between">
      <formula>($C$4-1)</formula>
      <formula>1</formula>
    </cfRule>
  </conditionalFormatting>
  <conditionalFormatting sqref="M17">
    <cfRule type="cellIs" dxfId="529" priority="127" operator="between">
      <formula>($C$4-1)</formula>
      <formula>1</formula>
    </cfRule>
  </conditionalFormatting>
  <conditionalFormatting sqref="M18">
    <cfRule type="cellIs" dxfId="528" priority="128" operator="between">
      <formula>($C$4-1)</formula>
      <formula>1</formula>
    </cfRule>
  </conditionalFormatting>
  <conditionalFormatting sqref="M19">
    <cfRule type="cellIs" dxfId="527" priority="129" operator="between">
      <formula>($C$4-1)</formula>
      <formula>1</formula>
    </cfRule>
  </conditionalFormatting>
  <conditionalFormatting sqref="M20">
    <cfRule type="cellIs" dxfId="526" priority="130" operator="between">
      <formula>($C$4-1)</formula>
      <formula>1</formula>
    </cfRule>
  </conditionalFormatting>
  <conditionalFormatting sqref="M21">
    <cfRule type="cellIs" dxfId="525" priority="131" operator="between">
      <formula>($C$4-1)</formula>
      <formula>1</formula>
    </cfRule>
  </conditionalFormatting>
  <conditionalFormatting sqref="M22">
    <cfRule type="cellIs" dxfId="524" priority="132" operator="between">
      <formula>($C$4-1)</formula>
      <formula>1</formula>
    </cfRule>
  </conditionalFormatting>
  <conditionalFormatting sqref="M23">
    <cfRule type="cellIs" dxfId="523" priority="133" operator="between">
      <formula>($C$4-1)</formula>
      <formula>1</formula>
    </cfRule>
  </conditionalFormatting>
  <conditionalFormatting sqref="M24">
    <cfRule type="cellIs" dxfId="522" priority="134" operator="between">
      <formula>($C$4-1)</formula>
      <formula>1</formula>
    </cfRule>
  </conditionalFormatting>
  <conditionalFormatting sqref="M25">
    <cfRule type="cellIs" dxfId="521" priority="135" operator="between">
      <formula>($C$4-1)</formula>
      <formula>1</formula>
    </cfRule>
  </conditionalFormatting>
  <conditionalFormatting sqref="M26">
    <cfRule type="cellIs" dxfId="520" priority="136" operator="between">
      <formula>($C$4-1)</formula>
      <formula>1</formula>
    </cfRule>
  </conditionalFormatting>
  <conditionalFormatting sqref="M27">
    <cfRule type="cellIs" dxfId="519" priority="137" operator="between">
      <formula>($C$4-1)</formula>
      <formula>1</formula>
    </cfRule>
  </conditionalFormatting>
  <conditionalFormatting sqref="M28">
    <cfRule type="cellIs" dxfId="518" priority="138" operator="between">
      <formula>($C$4-1)</formula>
      <formula>1</formula>
    </cfRule>
  </conditionalFormatting>
  <conditionalFormatting sqref="M29">
    <cfRule type="cellIs" dxfId="517" priority="139" operator="between">
      <formula>($C$4-1)</formula>
      <formula>1</formula>
    </cfRule>
  </conditionalFormatting>
  <conditionalFormatting sqref="M30">
    <cfRule type="cellIs" dxfId="516" priority="140" operator="between">
      <formula>($C$4-1)</formula>
      <formula>1</formula>
    </cfRule>
  </conditionalFormatting>
  <conditionalFormatting sqref="M31">
    <cfRule type="cellIs" dxfId="515" priority="141" operator="between">
      <formula>($C$4-1)</formula>
      <formula>1</formula>
    </cfRule>
  </conditionalFormatting>
  <conditionalFormatting sqref="M32">
    <cfRule type="cellIs" dxfId="514" priority="142" operator="between">
      <formula>($C$4-1)</formula>
      <formula>1</formula>
    </cfRule>
  </conditionalFormatting>
  <conditionalFormatting sqref="M33">
    <cfRule type="cellIs" dxfId="513" priority="143" operator="between">
      <formula>($C$4-1)</formula>
      <formula>1</formula>
    </cfRule>
  </conditionalFormatting>
  <conditionalFormatting sqref="M34">
    <cfRule type="cellIs" dxfId="512" priority="144" operator="between">
      <formula>($C$4-1)</formula>
      <formula>1</formula>
    </cfRule>
  </conditionalFormatting>
  <conditionalFormatting sqref="M35">
    <cfRule type="cellIs" dxfId="511" priority="145" operator="between">
      <formula>($C$4-1)</formula>
      <formula>1</formula>
    </cfRule>
  </conditionalFormatting>
  <conditionalFormatting sqref="M36">
    <cfRule type="cellIs" dxfId="510" priority="146" operator="between">
      <formula>($C$4-1)</formula>
      <formula>1</formula>
    </cfRule>
  </conditionalFormatting>
  <conditionalFormatting sqref="M37">
    <cfRule type="cellIs" dxfId="509" priority="147" operator="between">
      <formula>($C$4-1)</formula>
      <formula>1</formula>
    </cfRule>
  </conditionalFormatting>
  <conditionalFormatting sqref="M38">
    <cfRule type="cellIs" dxfId="508" priority="148" operator="between">
      <formula>($C$4-1)</formula>
      <formula>1</formula>
    </cfRule>
  </conditionalFormatting>
  <conditionalFormatting sqref="M39">
    <cfRule type="cellIs" dxfId="507" priority="149" operator="between">
      <formula>($C$4-1)</formula>
      <formula>1</formula>
    </cfRule>
  </conditionalFormatting>
  <conditionalFormatting sqref="M40">
    <cfRule type="cellIs" dxfId="506" priority="150" operator="between">
      <formula>($C$4-1)</formula>
      <formula>1</formula>
    </cfRule>
  </conditionalFormatting>
  <conditionalFormatting sqref="M41">
    <cfRule type="cellIs" dxfId="505" priority="151" operator="between">
      <formula>($C$4-1)</formula>
      <formula>1</formula>
    </cfRule>
  </conditionalFormatting>
  <conditionalFormatting sqref="M42">
    <cfRule type="cellIs" dxfId="504" priority="152" operator="between">
      <formula>($C$4-1)</formula>
      <formula>1</formula>
    </cfRule>
  </conditionalFormatting>
  <conditionalFormatting sqref="M43">
    <cfRule type="cellIs" dxfId="503" priority="153" operator="between">
      <formula>($C$4-1)</formula>
      <formula>1</formula>
    </cfRule>
  </conditionalFormatting>
  <conditionalFormatting sqref="M44">
    <cfRule type="cellIs" dxfId="502" priority="154" operator="between">
      <formula>($C$4-1)</formula>
      <formula>1</formula>
    </cfRule>
  </conditionalFormatting>
  <conditionalFormatting sqref="M45">
    <cfRule type="cellIs" dxfId="501" priority="155" operator="between">
      <formula>($C$4-1)</formula>
      <formula>1</formula>
    </cfRule>
  </conditionalFormatting>
  <conditionalFormatting sqref="M46">
    <cfRule type="cellIs" dxfId="500" priority="156" operator="between">
      <formula>($C$4-1)</formula>
      <formula>1</formula>
    </cfRule>
  </conditionalFormatting>
  <conditionalFormatting sqref="M47">
    <cfRule type="cellIs" dxfId="499" priority="157" operator="between">
      <formula>($C$4-1)</formula>
      <formula>1</formula>
    </cfRule>
  </conditionalFormatting>
  <conditionalFormatting sqref="M48">
    <cfRule type="cellIs" dxfId="498" priority="158" operator="between">
      <formula>($C$4-1)</formula>
      <formula>1</formula>
    </cfRule>
  </conditionalFormatting>
  <conditionalFormatting sqref="M49">
    <cfRule type="cellIs" dxfId="497" priority="159" operator="between">
      <formula>($C$4-1)</formula>
      <formula>1</formula>
    </cfRule>
  </conditionalFormatting>
  <conditionalFormatting sqref="M50">
    <cfRule type="cellIs" dxfId="496" priority="160" operator="between">
      <formula>($C$4-1)</formula>
      <formula>1</formula>
    </cfRule>
  </conditionalFormatting>
  <conditionalFormatting sqref="K52">
    <cfRule type="cellIs" dxfId="495" priority="161" operator="lessThan">
      <formula>$C$4</formula>
    </cfRule>
  </conditionalFormatting>
  <conditionalFormatting sqref="K53">
    <cfRule type="cellIs" dxfId="494" priority="162" operator="lessThan">
      <formula>$C$4</formula>
    </cfRule>
  </conditionalFormatting>
  <conditionalFormatting sqref="K54">
    <cfRule type="cellIs" dxfId="493" priority="163" operator="lessThan">
      <formula>$C$4</formula>
    </cfRule>
  </conditionalFormatting>
  <conditionalFormatting sqref="K55">
    <cfRule type="cellIs" dxfId="492"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0866141732283472" right="0.70866141732283472" top="0.74803149606299213" bottom="0.74803149606299213" header="0.31496062992125984" footer="0.31496062992125984"/>
  <pageSetup paperSize="5" scale="8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L11" activePane="bottomRight" state="frozen"/>
      <selection pane="topRight"/>
      <selection pane="bottomLeft"/>
      <selection pane="bottomRight" activeCell="S12" sqref="S12"/>
    </sheetView>
  </sheetViews>
  <sheetFormatPr defaultRowHeight="15" x14ac:dyDescent="0.25"/>
  <cols>
    <col min="1" max="1" width="6.5703125" customWidth="1"/>
    <col min="2" max="2" width="9.140625" hidden="1" customWidth="1"/>
    <col min="3" max="3" width="24.7109375" customWidth="1"/>
    <col min="4" max="4" width="2.42578125" customWidth="1"/>
    <col min="5" max="5" width="6.7109375" customWidth="1"/>
    <col min="6" max="6" width="4.85546875" customWidth="1"/>
    <col min="7" max="7" width="5" customWidth="1"/>
    <col min="8" max="8" width="5.85546875" customWidth="1"/>
    <col min="9" max="9" width="5.140625" customWidth="1"/>
    <col min="10" max="10" width="15.7109375" customWidth="1"/>
    <col min="11" max="11" width="4.28515625" customWidth="1"/>
    <col min="12" max="12" width="7.7109375" customWidth="1"/>
    <col min="13" max="13" width="3.85546875" customWidth="1"/>
    <col min="14" max="14" width="5.7109375" customWidth="1"/>
    <col min="15" max="15" width="6.7109375" customWidth="1"/>
    <col min="16" max="16" width="8.7109375" customWidth="1"/>
    <col min="17" max="17" width="7.7109375" hidden="1" customWidth="1"/>
    <col min="18" max="18" width="6.28515625" customWidth="1"/>
    <col min="19" max="19" width="4.5703125" customWidth="1"/>
    <col min="20" max="20" width="5" customWidth="1"/>
    <col min="21" max="21" width="3.7109375" customWidth="1"/>
    <col min="22" max="22" width="4.7109375" customWidth="1"/>
    <col min="23" max="23" width="4.85546875" customWidth="1"/>
    <col min="24" max="24" width="3.42578125" customWidth="1"/>
    <col min="25" max="30" width="7.140625" hidden="1" customWidth="1"/>
    <col min="31" max="31" width="2.42578125" customWidth="1"/>
    <col min="32" max="32" width="5.42578125" customWidth="1"/>
    <col min="33" max="33" width="4.28515625" customWidth="1"/>
    <col min="34" max="35" width="3.5703125" customWidth="1"/>
    <col min="36" max="40" width="8.7109375" hidden="1" customWidth="1"/>
    <col min="41" max="41" width="7.140625" hidden="1" customWidth="1"/>
    <col min="42"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644</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114</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644</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172</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69740</v>
      </c>
      <c r="C11" s="19" t="s">
        <v>115</v>
      </c>
      <c r="D11" s="18"/>
      <c r="E11" s="28">
        <f t="shared" ref="E11:E50" si="0">IF((COUNTA(T11:AC11)&gt;0),(ROUND((AVERAGE(T11:AC11)),0)),"")</f>
        <v>84</v>
      </c>
      <c r="F11" s="28" t="str">
        <f t="shared" ref="F11:F50" si="1">IF(AND(ISNUMBER(E11),E11&gt;=1),IF(E11&lt;=$FD$13,$FE$13,IF(E11&lt;=$FD$14,$FE$14,IF(E11&lt;=$FD$15,$FE$15,IF(E11&lt;=$FD$16,$FE$16,)))), "")</f>
        <v>B</v>
      </c>
      <c r="G11" s="28">
        <f t="shared" ref="G11:G50" si="2">IF((COUNTA(T11:AD11)&gt;0),(ROUND((AVERAGE(T11:AD11)),0)),"")</f>
        <v>84</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Memiliki kemampuan dalam menganalisis perjuangan Bangsa Indonesia dalam mempertahankan integrasi Bangsa Indonesia dan Negera Republik Indonesia, serta menjelaskan Indonesia pada awal kemerdekaan dan demokrasi liberal, namun perlu peningkatan pemahaman kehidupan bangsa Indonesia pada masa orde baru</v>
      </c>
      <c r="K11" s="28">
        <f t="shared" ref="K11:K50" si="5">IF((COUNTA(AF11:AO11)&gt;0),AVERAGE(AF11:AO11),"")</f>
        <v>85</v>
      </c>
      <c r="L11" s="28" t="str">
        <f t="shared" ref="L11:L50" si="6">IF(AND(ISNUMBER(K11),K11&gt;=1), IF(K11&lt;=$FD$27,$FE$27,IF(K11&lt;=$FD$28,$FE$28,IF(K11&lt;=$FD$29,$FE$29,IF(K11&lt;=$FD$30,$FE$30,)))), "")</f>
        <v>A</v>
      </c>
      <c r="M11" s="28">
        <f t="shared" ref="M11:M50" si="7">IF((COUNTA(AF11:AO11)&gt;0),AVERAGE(AF11:AO11),"")</f>
        <v>85</v>
      </c>
      <c r="N11" s="28" t="str">
        <f t="shared" ref="N11:N50" si="8">IF(AND(ISNUMBER(M11),M11&gt;=1), IF(M11&lt;=$FD$27,$FE$27,IF(M11&lt;=$FD$28,$FE$28,IF(M11&lt;=$FD$29,$FE$29,IF(M11&lt;=$FD$30,$FE$30,)))), "")</f>
        <v>A</v>
      </c>
      <c r="O11" s="36">
        <v>2</v>
      </c>
      <c r="P11" s="28" t="str">
        <f t="shared" ref="P11:P50" si="9">IF(O11=$FG$13,$FI$13,IF(O11=$FG$15,$FI$15,IF(O11=$FG$17,$FI$17,IF(O11=$FG$19,$FI$19,IF(O11=$FG$21,$FI$21,IF(O11=$FG$23,$FI$23,IF(O11=$FG$25,$FI$25,IF(O11=$FG$27,$FI$27,IF(O11=$FG$29,$FI$29,IF(O11=$FG$31,$FI$31,""))))))))))</f>
        <v>Sangat terampil membandingkan Indonesia pada awal kemerdekaan dan masa demokrasi liberal</v>
      </c>
      <c r="Q11" s="39"/>
      <c r="R11" s="39" t="s">
        <v>8</v>
      </c>
      <c r="S11" s="18"/>
      <c r="T11" s="1">
        <v>84</v>
      </c>
      <c r="U11" s="1">
        <v>84</v>
      </c>
      <c r="V11" s="1">
        <v>88</v>
      </c>
      <c r="W11" s="1">
        <v>80</v>
      </c>
      <c r="X11" s="1"/>
      <c r="Y11" s="1"/>
      <c r="Z11" s="1"/>
      <c r="AA11" s="1"/>
      <c r="AB11" s="1"/>
      <c r="AC11" s="1"/>
      <c r="AD11" s="1"/>
      <c r="AE11" s="18"/>
      <c r="AF11" s="1">
        <v>85</v>
      </c>
      <c r="AG11" s="1">
        <v>85</v>
      </c>
      <c r="AH11" s="1">
        <v>85</v>
      </c>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69755</v>
      </c>
      <c r="C12" s="19" t="s">
        <v>116</v>
      </c>
      <c r="D12" s="18"/>
      <c r="E12" s="28">
        <f t="shared" si="0"/>
        <v>90</v>
      </c>
      <c r="F12" s="28" t="str">
        <f t="shared" si="1"/>
        <v>A</v>
      </c>
      <c r="G12" s="28">
        <f t="shared" si="2"/>
        <v>90</v>
      </c>
      <c r="H12" s="28" t="str">
        <f t="shared" si="3"/>
        <v>A</v>
      </c>
      <c r="I12" s="36">
        <v>1</v>
      </c>
      <c r="J12" s="28" t="str">
        <f t="shared" si="4"/>
        <v>Memiliki kemampuan dalam menganalisis perjuangan Bangsa Indonesia dalam mempertahankan integrasi Bangsa Indonesia dan Negera Republik Indonesia, serta menjelaskan Indonesia pada awal kemerdekaan dan demokrasi liberal</v>
      </c>
      <c r="K12" s="28">
        <f t="shared" si="5"/>
        <v>89.333333333333329</v>
      </c>
      <c r="L12" s="28" t="str">
        <f t="shared" si="6"/>
        <v>A</v>
      </c>
      <c r="M12" s="28">
        <f t="shared" si="7"/>
        <v>89.333333333333329</v>
      </c>
      <c r="N12" s="28" t="str">
        <f t="shared" si="8"/>
        <v>A</v>
      </c>
      <c r="O12" s="36">
        <v>1</v>
      </c>
      <c r="P12" s="28" t="str">
        <f t="shared" si="9"/>
        <v>Sangat terampil menyajikan bentuk perjuangan bangsa Indonesia dalam mempertahankan integrasi bangsa Indonesia</v>
      </c>
      <c r="Q12" s="39"/>
      <c r="R12" s="39" t="s">
        <v>8</v>
      </c>
      <c r="S12" s="18"/>
      <c r="T12" s="1">
        <v>92</v>
      </c>
      <c r="U12" s="1">
        <v>91</v>
      </c>
      <c r="V12" s="1">
        <v>90</v>
      </c>
      <c r="W12" s="1">
        <v>88</v>
      </c>
      <c r="X12" s="1"/>
      <c r="Y12" s="1"/>
      <c r="Z12" s="1"/>
      <c r="AA12" s="1"/>
      <c r="AB12" s="1"/>
      <c r="AC12" s="1"/>
      <c r="AD12" s="1"/>
      <c r="AE12" s="18"/>
      <c r="AF12" s="1">
        <v>90</v>
      </c>
      <c r="AG12" s="1">
        <v>90</v>
      </c>
      <c r="AH12" s="1">
        <v>88</v>
      </c>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69770</v>
      </c>
      <c r="C13" s="19" t="s">
        <v>117</v>
      </c>
      <c r="D13" s="18"/>
      <c r="E13" s="28">
        <f t="shared" si="0"/>
        <v>85</v>
      </c>
      <c r="F13" s="28" t="str">
        <f t="shared" si="1"/>
        <v>A</v>
      </c>
      <c r="G13" s="28">
        <f t="shared" si="2"/>
        <v>85</v>
      </c>
      <c r="H13" s="28" t="str">
        <f t="shared" si="3"/>
        <v>A</v>
      </c>
      <c r="I13" s="36">
        <v>1</v>
      </c>
      <c r="J13" s="28" t="str">
        <f t="shared" si="4"/>
        <v>Memiliki kemampuan dalam menganalisis perjuangan Bangsa Indonesia dalam mempertahankan integrasi Bangsa Indonesia dan Negera Republik Indonesia, serta menjelaskan Indonesia pada awal kemerdekaan dan demokrasi liberal</v>
      </c>
      <c r="K13" s="28">
        <f t="shared" si="5"/>
        <v>85.666666666666671</v>
      </c>
      <c r="L13" s="28" t="str">
        <f t="shared" si="6"/>
        <v>A</v>
      </c>
      <c r="M13" s="28">
        <f t="shared" si="7"/>
        <v>85.666666666666671</v>
      </c>
      <c r="N13" s="28" t="str">
        <f t="shared" si="8"/>
        <v>A</v>
      </c>
      <c r="O13" s="36">
        <v>1</v>
      </c>
      <c r="P13" s="28" t="str">
        <f t="shared" si="9"/>
        <v>Sangat terampil menyajikan bentuk perjuangan bangsa Indonesia dalam mempertahankan integrasi bangsa Indonesia</v>
      </c>
      <c r="Q13" s="39"/>
      <c r="R13" s="39" t="s">
        <v>8</v>
      </c>
      <c r="S13" s="18"/>
      <c r="T13" s="1">
        <v>85</v>
      </c>
      <c r="U13" s="1">
        <v>87</v>
      </c>
      <c r="V13" s="1">
        <v>86</v>
      </c>
      <c r="W13" s="1">
        <v>80</v>
      </c>
      <c r="X13" s="1"/>
      <c r="Y13" s="1"/>
      <c r="Z13" s="1"/>
      <c r="AA13" s="1"/>
      <c r="AB13" s="1"/>
      <c r="AC13" s="1"/>
      <c r="AD13" s="1"/>
      <c r="AE13" s="18"/>
      <c r="AF13" s="1">
        <v>85</v>
      </c>
      <c r="AG13" s="1">
        <v>85</v>
      </c>
      <c r="AH13" s="1">
        <v>87</v>
      </c>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228</v>
      </c>
      <c r="FI13" s="43" t="s">
        <v>231</v>
      </c>
      <c r="FJ13" s="41">
        <v>21721</v>
      </c>
      <c r="FK13" s="41">
        <v>21731</v>
      </c>
    </row>
    <row r="14" spans="1:167" x14ac:dyDescent="0.25">
      <c r="A14" s="19">
        <v>4</v>
      </c>
      <c r="B14" s="19">
        <v>69785</v>
      </c>
      <c r="C14" s="19" t="s">
        <v>118</v>
      </c>
      <c r="D14" s="18"/>
      <c r="E14" s="28">
        <f t="shared" si="0"/>
        <v>89</v>
      </c>
      <c r="F14" s="28" t="str">
        <f t="shared" si="1"/>
        <v>A</v>
      </c>
      <c r="G14" s="28">
        <f t="shared" si="2"/>
        <v>89</v>
      </c>
      <c r="H14" s="28" t="str">
        <f t="shared" si="3"/>
        <v>A</v>
      </c>
      <c r="I14" s="36">
        <v>1</v>
      </c>
      <c r="J14" s="28" t="str">
        <f t="shared" si="4"/>
        <v>Memiliki kemampuan dalam menganalisis perjuangan Bangsa Indonesia dalam mempertahankan integrasi Bangsa Indonesia dan Negera Republik Indonesia, serta menjelaskan Indonesia pada awal kemerdekaan dan demokrasi liberal</v>
      </c>
      <c r="K14" s="28">
        <f t="shared" si="5"/>
        <v>87</v>
      </c>
      <c r="L14" s="28" t="str">
        <f t="shared" si="6"/>
        <v>A</v>
      </c>
      <c r="M14" s="28">
        <f t="shared" si="7"/>
        <v>87</v>
      </c>
      <c r="N14" s="28" t="str">
        <f t="shared" si="8"/>
        <v>A</v>
      </c>
      <c r="O14" s="36">
        <v>1</v>
      </c>
      <c r="P14" s="28" t="str">
        <f t="shared" si="9"/>
        <v>Sangat terampil menyajikan bentuk perjuangan bangsa Indonesia dalam mempertahankan integrasi bangsa Indonesia</v>
      </c>
      <c r="Q14" s="39"/>
      <c r="R14" s="39" t="s">
        <v>8</v>
      </c>
      <c r="S14" s="18"/>
      <c r="T14" s="1">
        <v>89</v>
      </c>
      <c r="U14" s="1">
        <v>94</v>
      </c>
      <c r="V14" s="1">
        <v>88</v>
      </c>
      <c r="W14" s="1">
        <v>86</v>
      </c>
      <c r="X14" s="1"/>
      <c r="Y14" s="1"/>
      <c r="Z14" s="1"/>
      <c r="AA14" s="1"/>
      <c r="AB14" s="1"/>
      <c r="AC14" s="1"/>
      <c r="AD14" s="1"/>
      <c r="AE14" s="18"/>
      <c r="AF14" s="1">
        <v>85</v>
      </c>
      <c r="AG14" s="1">
        <v>90</v>
      </c>
      <c r="AH14" s="1">
        <v>86</v>
      </c>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69800</v>
      </c>
      <c r="C15" s="19" t="s">
        <v>119</v>
      </c>
      <c r="D15" s="18"/>
      <c r="E15" s="28">
        <f t="shared" si="0"/>
        <v>90</v>
      </c>
      <c r="F15" s="28" t="str">
        <f t="shared" si="1"/>
        <v>A</v>
      </c>
      <c r="G15" s="28">
        <f t="shared" si="2"/>
        <v>90</v>
      </c>
      <c r="H15" s="28" t="str">
        <f t="shared" si="3"/>
        <v>A</v>
      </c>
      <c r="I15" s="36">
        <v>1</v>
      </c>
      <c r="J15" s="28" t="str">
        <f t="shared" si="4"/>
        <v>Memiliki kemampuan dalam menganalisis perjuangan Bangsa Indonesia dalam mempertahankan integrasi Bangsa Indonesia dan Negera Republik Indonesia, serta menjelaskan Indonesia pada awal kemerdekaan dan demokrasi liberal</v>
      </c>
      <c r="K15" s="28">
        <f t="shared" si="5"/>
        <v>89.333333333333329</v>
      </c>
      <c r="L15" s="28" t="str">
        <f t="shared" si="6"/>
        <v>A</v>
      </c>
      <c r="M15" s="28">
        <f t="shared" si="7"/>
        <v>89.333333333333329</v>
      </c>
      <c r="N15" s="28" t="str">
        <f t="shared" si="8"/>
        <v>A</v>
      </c>
      <c r="O15" s="36">
        <v>1</v>
      </c>
      <c r="P15" s="28" t="str">
        <f t="shared" si="9"/>
        <v>Sangat terampil menyajikan bentuk perjuangan bangsa Indonesia dalam mempertahankan integrasi bangsa Indonesia</v>
      </c>
      <c r="Q15" s="39"/>
      <c r="R15" s="39" t="s">
        <v>8</v>
      </c>
      <c r="S15" s="18"/>
      <c r="T15" s="1">
        <v>93</v>
      </c>
      <c r="U15" s="1">
        <v>89</v>
      </c>
      <c r="V15" s="1">
        <v>90</v>
      </c>
      <c r="W15" s="1">
        <v>89</v>
      </c>
      <c r="X15" s="1"/>
      <c r="Y15" s="1"/>
      <c r="Z15" s="1"/>
      <c r="AA15" s="1"/>
      <c r="AB15" s="1"/>
      <c r="AC15" s="1"/>
      <c r="AD15" s="1"/>
      <c r="AE15" s="18"/>
      <c r="AF15" s="1">
        <v>90</v>
      </c>
      <c r="AG15" s="1">
        <v>90</v>
      </c>
      <c r="AH15" s="1">
        <v>88</v>
      </c>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229</v>
      </c>
      <c r="FI15" s="43" t="s">
        <v>232</v>
      </c>
      <c r="FJ15" s="41">
        <v>21722</v>
      </c>
      <c r="FK15" s="41">
        <v>21732</v>
      </c>
    </row>
    <row r="16" spans="1:167" x14ac:dyDescent="0.25">
      <c r="A16" s="19">
        <v>6</v>
      </c>
      <c r="B16" s="19">
        <v>69815</v>
      </c>
      <c r="C16" s="19" t="s">
        <v>120</v>
      </c>
      <c r="D16" s="18"/>
      <c r="E16" s="28">
        <f t="shared" si="0"/>
        <v>92</v>
      </c>
      <c r="F16" s="28" t="str">
        <f t="shared" si="1"/>
        <v>A</v>
      </c>
      <c r="G16" s="28">
        <f t="shared" si="2"/>
        <v>92</v>
      </c>
      <c r="H16" s="28" t="str">
        <f t="shared" si="3"/>
        <v>A</v>
      </c>
      <c r="I16" s="36">
        <v>1</v>
      </c>
      <c r="J16" s="28" t="str">
        <f t="shared" si="4"/>
        <v>Memiliki kemampuan dalam menganalisis perjuangan Bangsa Indonesia dalam mempertahankan integrasi Bangsa Indonesia dan Negera Republik Indonesia, serta menjelaskan Indonesia pada awal kemerdekaan dan demokrasi liberal</v>
      </c>
      <c r="K16" s="28">
        <f t="shared" si="5"/>
        <v>90</v>
      </c>
      <c r="L16" s="28" t="str">
        <f t="shared" si="6"/>
        <v>A</v>
      </c>
      <c r="M16" s="28">
        <f t="shared" si="7"/>
        <v>90</v>
      </c>
      <c r="N16" s="28" t="str">
        <f t="shared" si="8"/>
        <v>A</v>
      </c>
      <c r="O16" s="36">
        <v>1</v>
      </c>
      <c r="P16" s="28" t="str">
        <f t="shared" si="9"/>
        <v>Sangat terampil menyajikan bentuk perjuangan bangsa Indonesia dalam mempertahankan integrasi bangsa Indonesia</v>
      </c>
      <c r="Q16" s="39"/>
      <c r="R16" s="39" t="s">
        <v>8</v>
      </c>
      <c r="S16" s="18"/>
      <c r="T16" s="1">
        <v>90</v>
      </c>
      <c r="U16" s="1">
        <v>88</v>
      </c>
      <c r="V16" s="1">
        <v>93</v>
      </c>
      <c r="W16" s="1">
        <v>96</v>
      </c>
      <c r="X16" s="1"/>
      <c r="Y16" s="1"/>
      <c r="Z16" s="1"/>
      <c r="AA16" s="1"/>
      <c r="AB16" s="1"/>
      <c r="AC16" s="1"/>
      <c r="AD16" s="1"/>
      <c r="AE16" s="18"/>
      <c r="AF16" s="1">
        <v>90</v>
      </c>
      <c r="AG16" s="1">
        <v>90</v>
      </c>
      <c r="AH16" s="1">
        <v>90</v>
      </c>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69830</v>
      </c>
      <c r="C17" s="19" t="s">
        <v>121</v>
      </c>
      <c r="D17" s="18"/>
      <c r="E17" s="28">
        <f t="shared" si="0"/>
        <v>92</v>
      </c>
      <c r="F17" s="28" t="str">
        <f t="shared" si="1"/>
        <v>A</v>
      </c>
      <c r="G17" s="28">
        <f t="shared" si="2"/>
        <v>92</v>
      </c>
      <c r="H17" s="28" t="str">
        <f t="shared" si="3"/>
        <v>A</v>
      </c>
      <c r="I17" s="36">
        <v>1</v>
      </c>
      <c r="J17" s="28" t="str">
        <f t="shared" si="4"/>
        <v>Memiliki kemampuan dalam menganalisis perjuangan Bangsa Indonesia dalam mempertahankan integrasi Bangsa Indonesia dan Negera Republik Indonesia, serta menjelaskan Indonesia pada awal kemerdekaan dan demokrasi liberal</v>
      </c>
      <c r="K17" s="28">
        <f t="shared" si="5"/>
        <v>90</v>
      </c>
      <c r="L17" s="28" t="str">
        <f t="shared" si="6"/>
        <v>A</v>
      </c>
      <c r="M17" s="28">
        <f t="shared" si="7"/>
        <v>90</v>
      </c>
      <c r="N17" s="28" t="str">
        <f t="shared" si="8"/>
        <v>A</v>
      </c>
      <c r="O17" s="36">
        <v>1</v>
      </c>
      <c r="P17" s="28" t="str">
        <f t="shared" si="9"/>
        <v>Sangat terampil menyajikan bentuk perjuangan bangsa Indonesia dalam mempertahankan integrasi bangsa Indonesia</v>
      </c>
      <c r="Q17" s="39"/>
      <c r="R17" s="39" t="s">
        <v>8</v>
      </c>
      <c r="S17" s="18"/>
      <c r="T17" s="1">
        <v>92</v>
      </c>
      <c r="U17" s="1">
        <v>89</v>
      </c>
      <c r="V17" s="1">
        <v>95</v>
      </c>
      <c r="W17" s="1">
        <v>91</v>
      </c>
      <c r="X17" s="1"/>
      <c r="Y17" s="1"/>
      <c r="Z17" s="1"/>
      <c r="AA17" s="1"/>
      <c r="AB17" s="1"/>
      <c r="AC17" s="1"/>
      <c r="AD17" s="1"/>
      <c r="AE17" s="18"/>
      <c r="AF17" s="1">
        <v>90</v>
      </c>
      <c r="AG17" s="1">
        <v>90</v>
      </c>
      <c r="AH17" s="1">
        <v>90</v>
      </c>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230</v>
      </c>
      <c r="FI17" s="43" t="s">
        <v>233</v>
      </c>
      <c r="FJ17" s="41">
        <v>21723</v>
      </c>
      <c r="FK17" s="41">
        <v>21733</v>
      </c>
    </row>
    <row r="18" spans="1:167" x14ac:dyDescent="0.25">
      <c r="A18" s="19">
        <v>8</v>
      </c>
      <c r="B18" s="19">
        <v>69845</v>
      </c>
      <c r="C18" s="19" t="s">
        <v>122</v>
      </c>
      <c r="D18" s="18"/>
      <c r="E18" s="28">
        <f t="shared" si="0"/>
        <v>88</v>
      </c>
      <c r="F18" s="28" t="str">
        <f t="shared" si="1"/>
        <v>A</v>
      </c>
      <c r="G18" s="28">
        <f t="shared" si="2"/>
        <v>88</v>
      </c>
      <c r="H18" s="28" t="str">
        <f t="shared" si="3"/>
        <v>A</v>
      </c>
      <c r="I18" s="36">
        <v>1</v>
      </c>
      <c r="J18" s="28" t="str">
        <f t="shared" si="4"/>
        <v>Memiliki kemampuan dalam menganalisis perjuangan Bangsa Indonesia dalam mempertahankan integrasi Bangsa Indonesia dan Negera Republik Indonesia, serta menjelaskan Indonesia pada awal kemerdekaan dan demokrasi liberal</v>
      </c>
      <c r="K18" s="28">
        <f t="shared" si="5"/>
        <v>87.333333333333329</v>
      </c>
      <c r="L18" s="28" t="str">
        <f t="shared" si="6"/>
        <v>A</v>
      </c>
      <c r="M18" s="28">
        <f t="shared" si="7"/>
        <v>87.333333333333329</v>
      </c>
      <c r="N18" s="28" t="str">
        <f t="shared" si="8"/>
        <v>A</v>
      </c>
      <c r="O18" s="36">
        <v>1</v>
      </c>
      <c r="P18" s="28" t="str">
        <f t="shared" si="9"/>
        <v>Sangat terampil menyajikan bentuk perjuangan bangsa Indonesia dalam mempertahankan integrasi bangsa Indonesia</v>
      </c>
      <c r="Q18" s="39"/>
      <c r="R18" s="39" t="s">
        <v>8</v>
      </c>
      <c r="S18" s="18"/>
      <c r="T18" s="1">
        <v>89</v>
      </c>
      <c r="U18" s="1">
        <v>85</v>
      </c>
      <c r="V18" s="1">
        <v>92</v>
      </c>
      <c r="W18" s="1">
        <v>86</v>
      </c>
      <c r="X18" s="1"/>
      <c r="Y18" s="1"/>
      <c r="Z18" s="1"/>
      <c r="AA18" s="1"/>
      <c r="AB18" s="1"/>
      <c r="AC18" s="1"/>
      <c r="AD18" s="1"/>
      <c r="AE18" s="18"/>
      <c r="AF18" s="1">
        <v>85</v>
      </c>
      <c r="AG18" s="1">
        <v>90</v>
      </c>
      <c r="AH18" s="1">
        <v>87</v>
      </c>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69860</v>
      </c>
      <c r="C19" s="19" t="s">
        <v>123</v>
      </c>
      <c r="D19" s="18"/>
      <c r="E19" s="28">
        <f t="shared" si="0"/>
        <v>85</v>
      </c>
      <c r="F19" s="28" t="str">
        <f t="shared" si="1"/>
        <v>A</v>
      </c>
      <c r="G19" s="28">
        <f t="shared" si="2"/>
        <v>85</v>
      </c>
      <c r="H19" s="28" t="str">
        <f t="shared" si="3"/>
        <v>A</v>
      </c>
      <c r="I19" s="36">
        <v>1</v>
      </c>
      <c r="J19" s="28" t="str">
        <f t="shared" si="4"/>
        <v>Memiliki kemampuan dalam menganalisis perjuangan Bangsa Indonesia dalam mempertahankan integrasi Bangsa Indonesia dan Negera Republik Indonesia, serta menjelaskan Indonesia pada awal kemerdekaan dan demokrasi liberal</v>
      </c>
      <c r="K19" s="28">
        <f t="shared" si="5"/>
        <v>87</v>
      </c>
      <c r="L19" s="28" t="str">
        <f t="shared" si="6"/>
        <v>A</v>
      </c>
      <c r="M19" s="28">
        <f t="shared" si="7"/>
        <v>87</v>
      </c>
      <c r="N19" s="28" t="str">
        <f t="shared" si="8"/>
        <v>A</v>
      </c>
      <c r="O19" s="36">
        <v>1</v>
      </c>
      <c r="P19" s="28" t="str">
        <f t="shared" si="9"/>
        <v>Sangat terampil menyajikan bentuk perjuangan bangsa Indonesia dalam mempertahankan integrasi bangsa Indonesia</v>
      </c>
      <c r="Q19" s="39"/>
      <c r="R19" s="39" t="s">
        <v>8</v>
      </c>
      <c r="S19" s="18"/>
      <c r="T19" s="1">
        <v>88</v>
      </c>
      <c r="U19" s="1">
        <v>88</v>
      </c>
      <c r="V19" s="1">
        <v>90</v>
      </c>
      <c r="W19" s="1">
        <v>75</v>
      </c>
      <c r="X19" s="1"/>
      <c r="Y19" s="1"/>
      <c r="Z19" s="1"/>
      <c r="AA19" s="1"/>
      <c r="AB19" s="1"/>
      <c r="AC19" s="1"/>
      <c r="AD19" s="1"/>
      <c r="AE19" s="18"/>
      <c r="AF19" s="1">
        <v>90</v>
      </c>
      <c r="AG19" s="1">
        <v>85</v>
      </c>
      <c r="AH19" s="1">
        <v>86</v>
      </c>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c r="FI19" s="43" t="s">
        <v>234</v>
      </c>
      <c r="FJ19" s="41">
        <v>21724</v>
      </c>
      <c r="FK19" s="41">
        <v>21734</v>
      </c>
    </row>
    <row r="20" spans="1:167" x14ac:dyDescent="0.25">
      <c r="A20" s="19">
        <v>10</v>
      </c>
      <c r="B20" s="19">
        <v>69875</v>
      </c>
      <c r="C20" s="19" t="s">
        <v>124</v>
      </c>
      <c r="D20" s="18"/>
      <c r="E20" s="28">
        <f t="shared" si="0"/>
        <v>90</v>
      </c>
      <c r="F20" s="28" t="str">
        <f t="shared" si="1"/>
        <v>A</v>
      </c>
      <c r="G20" s="28">
        <f t="shared" si="2"/>
        <v>90</v>
      </c>
      <c r="H20" s="28" t="str">
        <f t="shared" si="3"/>
        <v>A</v>
      </c>
      <c r="I20" s="36">
        <v>1</v>
      </c>
      <c r="J20" s="28" t="str">
        <f t="shared" si="4"/>
        <v>Memiliki kemampuan dalam menganalisis perjuangan Bangsa Indonesia dalam mempertahankan integrasi Bangsa Indonesia dan Negera Republik Indonesia, serta menjelaskan Indonesia pada awal kemerdekaan dan demokrasi liberal</v>
      </c>
      <c r="K20" s="28">
        <f t="shared" si="5"/>
        <v>88.666666666666671</v>
      </c>
      <c r="L20" s="28" t="str">
        <f t="shared" si="6"/>
        <v>A</v>
      </c>
      <c r="M20" s="28">
        <f t="shared" si="7"/>
        <v>88.666666666666671</v>
      </c>
      <c r="N20" s="28" t="str">
        <f t="shared" si="8"/>
        <v>A</v>
      </c>
      <c r="O20" s="36">
        <v>1</v>
      </c>
      <c r="P20" s="28" t="str">
        <f t="shared" si="9"/>
        <v>Sangat terampil menyajikan bentuk perjuangan bangsa Indonesia dalam mempertahankan integrasi bangsa Indonesia</v>
      </c>
      <c r="Q20" s="39"/>
      <c r="R20" s="39" t="s">
        <v>8</v>
      </c>
      <c r="S20" s="18"/>
      <c r="T20" s="1">
        <v>90</v>
      </c>
      <c r="U20" s="1">
        <v>93</v>
      </c>
      <c r="V20" s="1">
        <v>90</v>
      </c>
      <c r="W20" s="1">
        <v>88</v>
      </c>
      <c r="X20" s="1"/>
      <c r="Y20" s="1"/>
      <c r="Z20" s="1"/>
      <c r="AA20" s="1"/>
      <c r="AB20" s="1"/>
      <c r="AC20" s="1"/>
      <c r="AD20" s="1"/>
      <c r="AE20" s="18"/>
      <c r="AF20" s="1">
        <v>90</v>
      </c>
      <c r="AG20" s="1">
        <v>90</v>
      </c>
      <c r="AH20" s="1">
        <v>86</v>
      </c>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69890</v>
      </c>
      <c r="C21" s="19" t="s">
        <v>125</v>
      </c>
      <c r="D21" s="18"/>
      <c r="E21" s="28">
        <f t="shared" si="0"/>
        <v>90</v>
      </c>
      <c r="F21" s="28" t="str">
        <f t="shared" si="1"/>
        <v>A</v>
      </c>
      <c r="G21" s="28">
        <f t="shared" si="2"/>
        <v>90</v>
      </c>
      <c r="H21" s="28" t="str">
        <f t="shared" si="3"/>
        <v>A</v>
      </c>
      <c r="I21" s="36">
        <v>1</v>
      </c>
      <c r="J21" s="28" t="str">
        <f t="shared" si="4"/>
        <v>Memiliki kemampuan dalam menganalisis perjuangan Bangsa Indonesia dalam mempertahankan integrasi Bangsa Indonesia dan Negera Republik Indonesia, serta menjelaskan Indonesia pada awal kemerdekaan dan demokrasi liberal</v>
      </c>
      <c r="K21" s="28">
        <f t="shared" si="5"/>
        <v>88.333333333333329</v>
      </c>
      <c r="L21" s="28" t="str">
        <f t="shared" si="6"/>
        <v>A</v>
      </c>
      <c r="M21" s="28">
        <f t="shared" si="7"/>
        <v>88.333333333333329</v>
      </c>
      <c r="N21" s="28" t="str">
        <f t="shared" si="8"/>
        <v>A</v>
      </c>
      <c r="O21" s="36">
        <v>1</v>
      </c>
      <c r="P21" s="28" t="str">
        <f t="shared" si="9"/>
        <v>Sangat terampil menyajikan bentuk perjuangan bangsa Indonesia dalam mempertahankan integrasi bangsa Indonesia</v>
      </c>
      <c r="Q21" s="39"/>
      <c r="R21" s="39" t="s">
        <v>8</v>
      </c>
      <c r="S21" s="18"/>
      <c r="T21" s="1">
        <v>87</v>
      </c>
      <c r="U21" s="1">
        <v>88</v>
      </c>
      <c r="V21" s="1">
        <v>90</v>
      </c>
      <c r="W21" s="1">
        <v>94</v>
      </c>
      <c r="X21" s="1"/>
      <c r="Y21" s="1"/>
      <c r="Z21" s="1"/>
      <c r="AA21" s="1"/>
      <c r="AB21" s="1"/>
      <c r="AC21" s="1"/>
      <c r="AD21" s="1"/>
      <c r="AE21" s="18"/>
      <c r="AF21" s="1">
        <v>90</v>
      </c>
      <c r="AG21" s="1">
        <v>85</v>
      </c>
      <c r="AH21" s="1">
        <v>90</v>
      </c>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21725</v>
      </c>
      <c r="FK21" s="41">
        <v>21735</v>
      </c>
    </row>
    <row r="22" spans="1:167" x14ac:dyDescent="0.25">
      <c r="A22" s="19">
        <v>12</v>
      </c>
      <c r="B22" s="19">
        <v>69905</v>
      </c>
      <c r="C22" s="19" t="s">
        <v>126</v>
      </c>
      <c r="D22" s="18"/>
      <c r="E22" s="28">
        <f t="shared" si="0"/>
        <v>83</v>
      </c>
      <c r="F22" s="28" t="str">
        <f t="shared" si="1"/>
        <v>B</v>
      </c>
      <c r="G22" s="28">
        <f t="shared" si="2"/>
        <v>83</v>
      </c>
      <c r="H22" s="28" t="str">
        <f t="shared" si="3"/>
        <v>B</v>
      </c>
      <c r="I22" s="36">
        <v>2</v>
      </c>
      <c r="J22" s="28" t="str">
        <f t="shared" si="4"/>
        <v>Memiliki kemampuan dalam menganalisis perjuangan Bangsa Indonesia dalam mempertahankan integrasi Bangsa Indonesia dan Negera Republik Indonesia, serta menjelaskan Indonesia pada awal kemerdekaan dan demokrasi liberal, namun perlu peningkatan pemahaman kehidupan bangsa Indonesia pada masa orde baru</v>
      </c>
      <c r="K22" s="28">
        <f t="shared" si="5"/>
        <v>85</v>
      </c>
      <c r="L22" s="28" t="str">
        <f t="shared" si="6"/>
        <v>A</v>
      </c>
      <c r="M22" s="28">
        <f t="shared" si="7"/>
        <v>85</v>
      </c>
      <c r="N22" s="28" t="str">
        <f t="shared" si="8"/>
        <v>A</v>
      </c>
      <c r="O22" s="36">
        <v>2</v>
      </c>
      <c r="P22" s="28" t="str">
        <f t="shared" si="9"/>
        <v>Sangat terampil membandingkan Indonesia pada awal kemerdekaan dan masa demokrasi liberal</v>
      </c>
      <c r="Q22" s="39"/>
      <c r="R22" s="39" t="s">
        <v>8</v>
      </c>
      <c r="S22" s="18"/>
      <c r="T22" s="1">
        <v>82</v>
      </c>
      <c r="U22" s="1">
        <v>80</v>
      </c>
      <c r="V22" s="1">
        <v>85</v>
      </c>
      <c r="W22" s="1">
        <v>84</v>
      </c>
      <c r="X22" s="1"/>
      <c r="Y22" s="1"/>
      <c r="Z22" s="1"/>
      <c r="AA22" s="1"/>
      <c r="AB22" s="1"/>
      <c r="AC22" s="1"/>
      <c r="AD22" s="1"/>
      <c r="AE22" s="18"/>
      <c r="AF22" s="1">
        <v>85</v>
      </c>
      <c r="AG22" s="1">
        <v>85</v>
      </c>
      <c r="AH22" s="1">
        <v>85</v>
      </c>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69920</v>
      </c>
      <c r="C23" s="19" t="s">
        <v>127</v>
      </c>
      <c r="D23" s="18"/>
      <c r="E23" s="28">
        <f t="shared" si="0"/>
        <v>85</v>
      </c>
      <c r="F23" s="28" t="str">
        <f t="shared" si="1"/>
        <v>A</v>
      </c>
      <c r="G23" s="28">
        <f t="shared" si="2"/>
        <v>85</v>
      </c>
      <c r="H23" s="28" t="str">
        <f t="shared" si="3"/>
        <v>A</v>
      </c>
      <c r="I23" s="36">
        <v>1</v>
      </c>
      <c r="J23" s="28" t="str">
        <f t="shared" si="4"/>
        <v>Memiliki kemampuan dalam menganalisis perjuangan Bangsa Indonesia dalam mempertahankan integrasi Bangsa Indonesia dan Negera Republik Indonesia, serta menjelaskan Indonesia pada awal kemerdekaan dan demokrasi liberal</v>
      </c>
      <c r="K23" s="28">
        <f t="shared" si="5"/>
        <v>89</v>
      </c>
      <c r="L23" s="28" t="str">
        <f t="shared" si="6"/>
        <v>A</v>
      </c>
      <c r="M23" s="28">
        <f t="shared" si="7"/>
        <v>89</v>
      </c>
      <c r="N23" s="28" t="str">
        <f t="shared" si="8"/>
        <v>A</v>
      </c>
      <c r="O23" s="36">
        <v>1</v>
      </c>
      <c r="P23" s="28" t="str">
        <f t="shared" si="9"/>
        <v>Sangat terampil menyajikan bentuk perjuangan bangsa Indonesia dalam mempertahankan integrasi bangsa Indonesia</v>
      </c>
      <c r="Q23" s="39"/>
      <c r="R23" s="39" t="s">
        <v>8</v>
      </c>
      <c r="S23" s="18"/>
      <c r="T23" s="1">
        <v>88</v>
      </c>
      <c r="U23" s="1">
        <v>84</v>
      </c>
      <c r="V23" s="1">
        <v>90</v>
      </c>
      <c r="W23" s="1">
        <v>76</v>
      </c>
      <c r="X23" s="1"/>
      <c r="Y23" s="1"/>
      <c r="Z23" s="1"/>
      <c r="AA23" s="1"/>
      <c r="AB23" s="1"/>
      <c r="AC23" s="1"/>
      <c r="AD23" s="1"/>
      <c r="AE23" s="18"/>
      <c r="AF23" s="1">
        <v>90</v>
      </c>
      <c r="AG23" s="1">
        <v>90</v>
      </c>
      <c r="AH23" s="1">
        <v>87</v>
      </c>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21726</v>
      </c>
      <c r="FK23" s="41">
        <v>21736</v>
      </c>
    </row>
    <row r="24" spans="1:167" x14ac:dyDescent="0.25">
      <c r="A24" s="19">
        <v>14</v>
      </c>
      <c r="B24" s="19">
        <v>69935</v>
      </c>
      <c r="C24" s="19" t="s">
        <v>128</v>
      </c>
      <c r="D24" s="18"/>
      <c r="E24" s="28">
        <f t="shared" si="0"/>
        <v>91</v>
      </c>
      <c r="F24" s="28" t="str">
        <f t="shared" si="1"/>
        <v>A</v>
      </c>
      <c r="G24" s="28">
        <f t="shared" si="2"/>
        <v>91</v>
      </c>
      <c r="H24" s="28" t="str">
        <f t="shared" si="3"/>
        <v>A</v>
      </c>
      <c r="I24" s="36">
        <v>1</v>
      </c>
      <c r="J24" s="28" t="str">
        <f t="shared" si="4"/>
        <v>Memiliki kemampuan dalam menganalisis perjuangan Bangsa Indonesia dalam mempertahankan integrasi Bangsa Indonesia dan Negera Republik Indonesia, serta menjelaskan Indonesia pada awal kemerdekaan dan demokrasi liberal</v>
      </c>
      <c r="K24" s="28">
        <f t="shared" si="5"/>
        <v>90</v>
      </c>
      <c r="L24" s="28" t="str">
        <f t="shared" si="6"/>
        <v>A</v>
      </c>
      <c r="M24" s="28">
        <f t="shared" si="7"/>
        <v>90</v>
      </c>
      <c r="N24" s="28" t="str">
        <f t="shared" si="8"/>
        <v>A</v>
      </c>
      <c r="O24" s="36">
        <v>1</v>
      </c>
      <c r="P24" s="28" t="str">
        <f t="shared" si="9"/>
        <v>Sangat terampil menyajikan bentuk perjuangan bangsa Indonesia dalam mempertahankan integrasi bangsa Indonesia</v>
      </c>
      <c r="Q24" s="39"/>
      <c r="R24" s="39" t="s">
        <v>8</v>
      </c>
      <c r="S24" s="18"/>
      <c r="T24" s="1">
        <v>85</v>
      </c>
      <c r="U24" s="1">
        <v>90</v>
      </c>
      <c r="V24" s="1">
        <v>87</v>
      </c>
      <c r="W24" s="1">
        <v>100</v>
      </c>
      <c r="X24" s="1"/>
      <c r="Y24" s="1"/>
      <c r="Z24" s="1"/>
      <c r="AA24" s="1"/>
      <c r="AB24" s="1"/>
      <c r="AC24" s="1"/>
      <c r="AD24" s="1"/>
      <c r="AE24" s="18"/>
      <c r="AF24" s="1">
        <v>90</v>
      </c>
      <c r="AG24" s="1">
        <v>90</v>
      </c>
      <c r="AH24" s="1">
        <v>90</v>
      </c>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69950</v>
      </c>
      <c r="C25" s="19" t="s">
        <v>129</v>
      </c>
      <c r="D25" s="18"/>
      <c r="E25" s="28">
        <f t="shared" si="0"/>
        <v>82</v>
      </c>
      <c r="F25" s="28" t="str">
        <f t="shared" si="1"/>
        <v>B</v>
      </c>
      <c r="G25" s="28">
        <f t="shared" si="2"/>
        <v>82</v>
      </c>
      <c r="H25" s="28" t="str">
        <f t="shared" si="3"/>
        <v>B</v>
      </c>
      <c r="I25" s="36">
        <v>2</v>
      </c>
      <c r="J25" s="28" t="str">
        <f t="shared" si="4"/>
        <v>Memiliki kemampuan dalam menganalisis perjuangan Bangsa Indonesia dalam mempertahankan integrasi Bangsa Indonesia dan Negera Republik Indonesia, serta menjelaskan Indonesia pada awal kemerdekaan dan demokrasi liberal, namun perlu peningkatan pemahaman kehidupan bangsa Indonesia pada masa orde baru</v>
      </c>
      <c r="K25" s="28">
        <f t="shared" si="5"/>
        <v>85</v>
      </c>
      <c r="L25" s="28" t="str">
        <f t="shared" si="6"/>
        <v>A</v>
      </c>
      <c r="M25" s="28">
        <f t="shared" si="7"/>
        <v>85</v>
      </c>
      <c r="N25" s="28" t="str">
        <f t="shared" si="8"/>
        <v>A</v>
      </c>
      <c r="O25" s="36">
        <v>2</v>
      </c>
      <c r="P25" s="28" t="str">
        <f t="shared" si="9"/>
        <v>Sangat terampil membandingkan Indonesia pada awal kemerdekaan dan masa demokrasi liberal</v>
      </c>
      <c r="Q25" s="39"/>
      <c r="R25" s="39" t="s">
        <v>8</v>
      </c>
      <c r="S25" s="18"/>
      <c r="T25" s="1">
        <v>85</v>
      </c>
      <c r="U25" s="1">
        <v>81</v>
      </c>
      <c r="V25" s="1">
        <v>86</v>
      </c>
      <c r="W25" s="1">
        <v>76</v>
      </c>
      <c r="X25" s="1"/>
      <c r="Y25" s="1"/>
      <c r="Z25" s="1"/>
      <c r="AA25" s="1"/>
      <c r="AB25" s="1"/>
      <c r="AC25" s="1"/>
      <c r="AD25" s="1"/>
      <c r="AE25" s="18"/>
      <c r="AF25" s="1">
        <v>85</v>
      </c>
      <c r="AG25" s="1">
        <v>85</v>
      </c>
      <c r="AH25" s="1">
        <v>85</v>
      </c>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80</v>
      </c>
      <c r="FD25" s="68"/>
      <c r="FE25" s="68"/>
      <c r="FG25" s="42">
        <v>7</v>
      </c>
      <c r="FH25" s="43"/>
      <c r="FI25" s="43"/>
      <c r="FJ25" s="41">
        <v>21727</v>
      </c>
      <c r="FK25" s="41">
        <v>21737</v>
      </c>
    </row>
    <row r="26" spans="1:167" x14ac:dyDescent="0.25">
      <c r="A26" s="19">
        <v>16</v>
      </c>
      <c r="B26" s="19">
        <v>69965</v>
      </c>
      <c r="C26" s="19" t="s">
        <v>130</v>
      </c>
      <c r="D26" s="18"/>
      <c r="E26" s="28">
        <f t="shared" si="0"/>
        <v>88</v>
      </c>
      <c r="F26" s="28" t="str">
        <f t="shared" si="1"/>
        <v>A</v>
      </c>
      <c r="G26" s="28">
        <f t="shared" si="2"/>
        <v>88</v>
      </c>
      <c r="H26" s="28" t="str">
        <f t="shared" si="3"/>
        <v>A</v>
      </c>
      <c r="I26" s="36">
        <v>1</v>
      </c>
      <c r="J26" s="28" t="str">
        <f t="shared" si="4"/>
        <v>Memiliki kemampuan dalam menganalisis perjuangan Bangsa Indonesia dalam mempertahankan integrasi Bangsa Indonesia dan Negera Republik Indonesia, serta menjelaskan Indonesia pada awal kemerdekaan dan demokrasi liberal</v>
      </c>
      <c r="K26" s="28">
        <f t="shared" si="5"/>
        <v>89.333333333333329</v>
      </c>
      <c r="L26" s="28" t="str">
        <f t="shared" si="6"/>
        <v>A</v>
      </c>
      <c r="M26" s="28">
        <f t="shared" si="7"/>
        <v>89.333333333333329</v>
      </c>
      <c r="N26" s="28" t="str">
        <f t="shared" si="8"/>
        <v>A</v>
      </c>
      <c r="O26" s="36">
        <v>1</v>
      </c>
      <c r="P26" s="28" t="str">
        <f t="shared" si="9"/>
        <v>Sangat terampil menyajikan bentuk perjuangan bangsa Indonesia dalam mempertahankan integrasi bangsa Indonesia</v>
      </c>
      <c r="Q26" s="39"/>
      <c r="R26" s="39" t="s">
        <v>8</v>
      </c>
      <c r="S26" s="18"/>
      <c r="T26" s="1">
        <v>92</v>
      </c>
      <c r="U26" s="1">
        <v>86</v>
      </c>
      <c r="V26" s="1">
        <v>90</v>
      </c>
      <c r="W26" s="1">
        <v>85</v>
      </c>
      <c r="X26" s="1"/>
      <c r="Y26" s="1"/>
      <c r="Z26" s="1"/>
      <c r="AA26" s="1"/>
      <c r="AB26" s="1"/>
      <c r="AC26" s="1"/>
      <c r="AD26" s="1"/>
      <c r="AE26" s="18"/>
      <c r="AF26" s="1">
        <v>90</v>
      </c>
      <c r="AG26" s="1">
        <v>90</v>
      </c>
      <c r="AH26" s="1">
        <v>88</v>
      </c>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69980</v>
      </c>
      <c r="C27" s="19" t="s">
        <v>131</v>
      </c>
      <c r="D27" s="18"/>
      <c r="E27" s="28">
        <f t="shared" si="0"/>
        <v>85</v>
      </c>
      <c r="F27" s="28" t="str">
        <f t="shared" si="1"/>
        <v>A</v>
      </c>
      <c r="G27" s="28">
        <f t="shared" si="2"/>
        <v>85</v>
      </c>
      <c r="H27" s="28" t="str">
        <f t="shared" si="3"/>
        <v>A</v>
      </c>
      <c r="I27" s="36">
        <v>1</v>
      </c>
      <c r="J27" s="28" t="str">
        <f t="shared" si="4"/>
        <v>Memiliki kemampuan dalam menganalisis perjuangan Bangsa Indonesia dalam mempertahankan integrasi Bangsa Indonesia dan Negera Republik Indonesia, serta menjelaskan Indonesia pada awal kemerdekaan dan demokrasi liberal</v>
      </c>
      <c r="K27" s="28">
        <f t="shared" si="5"/>
        <v>88.333333333333329</v>
      </c>
      <c r="L27" s="28" t="str">
        <f t="shared" si="6"/>
        <v>A</v>
      </c>
      <c r="M27" s="28">
        <f t="shared" si="7"/>
        <v>88.333333333333329</v>
      </c>
      <c r="N27" s="28" t="str">
        <f t="shared" si="8"/>
        <v>A</v>
      </c>
      <c r="O27" s="36">
        <v>1</v>
      </c>
      <c r="P27" s="28" t="str">
        <f t="shared" si="9"/>
        <v>Sangat terampil menyajikan bentuk perjuangan bangsa Indonesia dalam mempertahankan integrasi bangsa Indonesia</v>
      </c>
      <c r="Q27" s="39"/>
      <c r="R27" s="39" t="s">
        <v>8</v>
      </c>
      <c r="S27" s="18"/>
      <c r="T27" s="1">
        <v>86</v>
      </c>
      <c r="U27" s="1">
        <v>86</v>
      </c>
      <c r="V27" s="1">
        <v>86</v>
      </c>
      <c r="W27" s="1">
        <v>83</v>
      </c>
      <c r="X27" s="1"/>
      <c r="Y27" s="1"/>
      <c r="Z27" s="1"/>
      <c r="AA27" s="1"/>
      <c r="AB27" s="1"/>
      <c r="AC27" s="1"/>
      <c r="AD27" s="1"/>
      <c r="AE27" s="18"/>
      <c r="AF27" s="1">
        <v>90</v>
      </c>
      <c r="AG27" s="1">
        <v>90</v>
      </c>
      <c r="AH27" s="1">
        <v>85</v>
      </c>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21728</v>
      </c>
      <c r="FK27" s="41">
        <v>21738</v>
      </c>
    </row>
    <row r="28" spans="1:167" x14ac:dyDescent="0.25">
      <c r="A28" s="19">
        <v>18</v>
      </c>
      <c r="B28" s="19">
        <v>69995</v>
      </c>
      <c r="C28" s="19" t="s">
        <v>132</v>
      </c>
      <c r="D28" s="18"/>
      <c r="E28" s="28">
        <f t="shared" si="0"/>
        <v>86</v>
      </c>
      <c r="F28" s="28" t="str">
        <f t="shared" si="1"/>
        <v>A</v>
      </c>
      <c r="G28" s="28">
        <f t="shared" si="2"/>
        <v>86</v>
      </c>
      <c r="H28" s="28" t="str">
        <f t="shared" si="3"/>
        <v>A</v>
      </c>
      <c r="I28" s="36">
        <v>1</v>
      </c>
      <c r="J28" s="28" t="str">
        <f t="shared" si="4"/>
        <v>Memiliki kemampuan dalam menganalisis perjuangan Bangsa Indonesia dalam mempertahankan integrasi Bangsa Indonesia dan Negera Republik Indonesia, serta menjelaskan Indonesia pada awal kemerdekaan dan demokrasi liberal</v>
      </c>
      <c r="K28" s="28">
        <f t="shared" si="5"/>
        <v>87</v>
      </c>
      <c r="L28" s="28" t="str">
        <f t="shared" si="6"/>
        <v>A</v>
      </c>
      <c r="M28" s="28">
        <f t="shared" si="7"/>
        <v>87</v>
      </c>
      <c r="N28" s="28" t="str">
        <f t="shared" si="8"/>
        <v>A</v>
      </c>
      <c r="O28" s="36">
        <v>1</v>
      </c>
      <c r="P28" s="28" t="str">
        <f t="shared" si="9"/>
        <v>Sangat terampil menyajikan bentuk perjuangan bangsa Indonesia dalam mempertahankan integrasi bangsa Indonesia</v>
      </c>
      <c r="Q28" s="39"/>
      <c r="R28" s="39" t="s">
        <v>8</v>
      </c>
      <c r="S28" s="18"/>
      <c r="T28" s="1">
        <v>84</v>
      </c>
      <c r="U28" s="1">
        <v>88</v>
      </c>
      <c r="V28" s="1">
        <v>85</v>
      </c>
      <c r="W28" s="1">
        <v>86</v>
      </c>
      <c r="X28" s="1"/>
      <c r="Y28" s="1"/>
      <c r="Z28" s="1"/>
      <c r="AA28" s="1"/>
      <c r="AB28" s="1"/>
      <c r="AC28" s="1"/>
      <c r="AD28" s="1"/>
      <c r="AE28" s="18"/>
      <c r="AF28" s="1">
        <v>85</v>
      </c>
      <c r="AG28" s="1">
        <v>90</v>
      </c>
      <c r="AH28" s="1">
        <v>86</v>
      </c>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70010</v>
      </c>
      <c r="C29" s="19" t="s">
        <v>133</v>
      </c>
      <c r="D29" s="18"/>
      <c r="E29" s="28">
        <f t="shared" si="0"/>
        <v>87</v>
      </c>
      <c r="F29" s="28" t="str">
        <f t="shared" si="1"/>
        <v>A</v>
      </c>
      <c r="G29" s="28">
        <f t="shared" si="2"/>
        <v>87</v>
      </c>
      <c r="H29" s="28" t="str">
        <f t="shared" si="3"/>
        <v>A</v>
      </c>
      <c r="I29" s="36">
        <v>1</v>
      </c>
      <c r="J29" s="28" t="str">
        <f t="shared" si="4"/>
        <v>Memiliki kemampuan dalam menganalisis perjuangan Bangsa Indonesia dalam mempertahankan integrasi Bangsa Indonesia dan Negera Republik Indonesia, serta menjelaskan Indonesia pada awal kemerdekaan dan demokrasi liberal</v>
      </c>
      <c r="K29" s="28">
        <f t="shared" si="5"/>
        <v>90</v>
      </c>
      <c r="L29" s="28" t="str">
        <f t="shared" si="6"/>
        <v>A</v>
      </c>
      <c r="M29" s="28">
        <f t="shared" si="7"/>
        <v>90</v>
      </c>
      <c r="N29" s="28" t="str">
        <f t="shared" si="8"/>
        <v>A</v>
      </c>
      <c r="O29" s="36">
        <v>1</v>
      </c>
      <c r="P29" s="28" t="str">
        <f t="shared" si="9"/>
        <v>Sangat terampil menyajikan bentuk perjuangan bangsa Indonesia dalam mempertahankan integrasi bangsa Indonesia</v>
      </c>
      <c r="Q29" s="39"/>
      <c r="R29" s="39" t="s">
        <v>8</v>
      </c>
      <c r="S29" s="18"/>
      <c r="T29" s="1">
        <v>88</v>
      </c>
      <c r="U29" s="1">
        <v>88</v>
      </c>
      <c r="V29" s="1">
        <v>90</v>
      </c>
      <c r="W29" s="1">
        <v>82</v>
      </c>
      <c r="X29" s="1"/>
      <c r="Y29" s="1"/>
      <c r="Z29" s="1"/>
      <c r="AA29" s="1"/>
      <c r="AB29" s="1"/>
      <c r="AC29" s="1"/>
      <c r="AD29" s="1"/>
      <c r="AE29" s="18"/>
      <c r="AF29" s="1">
        <v>90</v>
      </c>
      <c r="AG29" s="1">
        <v>90</v>
      </c>
      <c r="AH29" s="1">
        <v>90</v>
      </c>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21729</v>
      </c>
      <c r="FK29" s="41">
        <v>21739</v>
      </c>
    </row>
    <row r="30" spans="1:167" x14ac:dyDescent="0.25">
      <c r="A30" s="19">
        <v>20</v>
      </c>
      <c r="B30" s="19">
        <v>70025</v>
      </c>
      <c r="C30" s="19" t="s">
        <v>134</v>
      </c>
      <c r="D30" s="18"/>
      <c r="E30" s="28">
        <f t="shared" si="0"/>
        <v>89</v>
      </c>
      <c r="F30" s="28" t="str">
        <f t="shared" si="1"/>
        <v>A</v>
      </c>
      <c r="G30" s="28">
        <f t="shared" si="2"/>
        <v>89</v>
      </c>
      <c r="H30" s="28" t="str">
        <f t="shared" si="3"/>
        <v>A</v>
      </c>
      <c r="I30" s="36">
        <v>1</v>
      </c>
      <c r="J30" s="28" t="str">
        <f t="shared" si="4"/>
        <v>Memiliki kemampuan dalam menganalisis perjuangan Bangsa Indonesia dalam mempertahankan integrasi Bangsa Indonesia dan Negera Republik Indonesia, serta menjelaskan Indonesia pada awal kemerdekaan dan demokrasi liberal</v>
      </c>
      <c r="K30" s="28">
        <f t="shared" si="5"/>
        <v>89</v>
      </c>
      <c r="L30" s="28" t="str">
        <f t="shared" si="6"/>
        <v>A</v>
      </c>
      <c r="M30" s="28">
        <f t="shared" si="7"/>
        <v>89</v>
      </c>
      <c r="N30" s="28" t="str">
        <f t="shared" si="8"/>
        <v>A</v>
      </c>
      <c r="O30" s="36">
        <v>1</v>
      </c>
      <c r="P30" s="28" t="str">
        <f t="shared" si="9"/>
        <v>Sangat terampil menyajikan bentuk perjuangan bangsa Indonesia dalam mempertahankan integrasi bangsa Indonesia</v>
      </c>
      <c r="Q30" s="39"/>
      <c r="R30" s="39" t="s">
        <v>8</v>
      </c>
      <c r="S30" s="18"/>
      <c r="T30" s="1">
        <v>90</v>
      </c>
      <c r="U30" s="1">
        <v>89</v>
      </c>
      <c r="V30" s="1">
        <v>92</v>
      </c>
      <c r="W30" s="1">
        <v>86</v>
      </c>
      <c r="X30" s="1"/>
      <c r="Y30" s="1"/>
      <c r="Z30" s="1"/>
      <c r="AA30" s="1"/>
      <c r="AB30" s="1"/>
      <c r="AC30" s="1"/>
      <c r="AD30" s="1"/>
      <c r="AE30" s="18"/>
      <c r="AF30" s="1">
        <v>90</v>
      </c>
      <c r="AG30" s="1">
        <v>90</v>
      </c>
      <c r="AH30" s="1">
        <v>87</v>
      </c>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70040</v>
      </c>
      <c r="C31" s="19" t="s">
        <v>135</v>
      </c>
      <c r="D31" s="18"/>
      <c r="E31" s="28">
        <f t="shared" si="0"/>
        <v>90</v>
      </c>
      <c r="F31" s="28" t="str">
        <f t="shared" si="1"/>
        <v>A</v>
      </c>
      <c r="G31" s="28">
        <f t="shared" si="2"/>
        <v>90</v>
      </c>
      <c r="H31" s="28" t="str">
        <f t="shared" si="3"/>
        <v>A</v>
      </c>
      <c r="I31" s="36">
        <v>1</v>
      </c>
      <c r="J31" s="28" t="str">
        <f t="shared" si="4"/>
        <v>Memiliki kemampuan dalam menganalisis perjuangan Bangsa Indonesia dalam mempertahankan integrasi Bangsa Indonesia dan Negera Republik Indonesia, serta menjelaskan Indonesia pada awal kemerdekaan dan demokrasi liberal</v>
      </c>
      <c r="K31" s="28">
        <f t="shared" si="5"/>
        <v>90</v>
      </c>
      <c r="L31" s="28" t="str">
        <f t="shared" si="6"/>
        <v>A</v>
      </c>
      <c r="M31" s="28">
        <f t="shared" si="7"/>
        <v>90</v>
      </c>
      <c r="N31" s="28" t="str">
        <f t="shared" si="8"/>
        <v>A</v>
      </c>
      <c r="O31" s="36">
        <v>1</v>
      </c>
      <c r="P31" s="28" t="str">
        <f t="shared" si="9"/>
        <v>Sangat terampil menyajikan bentuk perjuangan bangsa Indonesia dalam mempertahankan integrasi bangsa Indonesia</v>
      </c>
      <c r="Q31" s="39"/>
      <c r="R31" s="39" t="s">
        <v>8</v>
      </c>
      <c r="S31" s="18"/>
      <c r="T31" s="1">
        <v>90</v>
      </c>
      <c r="U31" s="1">
        <v>90</v>
      </c>
      <c r="V31" s="1">
        <v>90</v>
      </c>
      <c r="W31" s="1">
        <v>89</v>
      </c>
      <c r="X31" s="1"/>
      <c r="Y31" s="1"/>
      <c r="Z31" s="1"/>
      <c r="AA31" s="1"/>
      <c r="AB31" s="1"/>
      <c r="AC31" s="1"/>
      <c r="AD31" s="1"/>
      <c r="AE31" s="18"/>
      <c r="AF31" s="1">
        <v>90</v>
      </c>
      <c r="AG31" s="1">
        <v>90</v>
      </c>
      <c r="AH31" s="1">
        <v>90</v>
      </c>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21730</v>
      </c>
      <c r="FK31" s="41">
        <v>21740</v>
      </c>
    </row>
    <row r="32" spans="1:167" x14ac:dyDescent="0.25">
      <c r="A32" s="19">
        <v>22</v>
      </c>
      <c r="B32" s="19">
        <v>70055</v>
      </c>
      <c r="C32" s="19" t="s">
        <v>136</v>
      </c>
      <c r="D32" s="18"/>
      <c r="E32" s="28">
        <f t="shared" si="0"/>
        <v>85</v>
      </c>
      <c r="F32" s="28" t="str">
        <f t="shared" si="1"/>
        <v>A</v>
      </c>
      <c r="G32" s="28">
        <f t="shared" si="2"/>
        <v>85</v>
      </c>
      <c r="H32" s="28" t="str">
        <f t="shared" si="3"/>
        <v>A</v>
      </c>
      <c r="I32" s="36">
        <v>1</v>
      </c>
      <c r="J32" s="28" t="str">
        <f t="shared" si="4"/>
        <v>Memiliki kemampuan dalam menganalisis perjuangan Bangsa Indonesia dalam mempertahankan integrasi Bangsa Indonesia dan Negera Republik Indonesia, serta menjelaskan Indonesia pada awal kemerdekaan dan demokrasi liberal</v>
      </c>
      <c r="K32" s="28">
        <f t="shared" si="5"/>
        <v>87</v>
      </c>
      <c r="L32" s="28" t="str">
        <f t="shared" si="6"/>
        <v>A</v>
      </c>
      <c r="M32" s="28">
        <f t="shared" si="7"/>
        <v>87</v>
      </c>
      <c r="N32" s="28" t="str">
        <f t="shared" si="8"/>
        <v>A</v>
      </c>
      <c r="O32" s="36">
        <v>1</v>
      </c>
      <c r="P32" s="28" t="str">
        <f t="shared" si="9"/>
        <v>Sangat terampil menyajikan bentuk perjuangan bangsa Indonesia dalam mempertahankan integrasi bangsa Indonesia</v>
      </c>
      <c r="Q32" s="39"/>
      <c r="R32" s="39" t="s">
        <v>8</v>
      </c>
      <c r="S32" s="18"/>
      <c r="T32" s="1">
        <v>85</v>
      </c>
      <c r="U32" s="1">
        <v>84</v>
      </c>
      <c r="V32" s="1">
        <v>85</v>
      </c>
      <c r="W32" s="1">
        <v>86</v>
      </c>
      <c r="X32" s="1"/>
      <c r="Y32" s="1"/>
      <c r="Z32" s="1"/>
      <c r="AA32" s="1"/>
      <c r="AB32" s="1"/>
      <c r="AC32" s="1"/>
      <c r="AD32" s="1"/>
      <c r="AE32" s="18"/>
      <c r="AF32" s="1">
        <v>85</v>
      </c>
      <c r="AG32" s="1">
        <v>90</v>
      </c>
      <c r="AH32" s="1">
        <v>86</v>
      </c>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70070</v>
      </c>
      <c r="C33" s="19" t="s">
        <v>137</v>
      </c>
      <c r="D33" s="18"/>
      <c r="E33" s="28">
        <f t="shared" si="0"/>
        <v>90</v>
      </c>
      <c r="F33" s="28" t="str">
        <f t="shared" si="1"/>
        <v>A</v>
      </c>
      <c r="G33" s="28">
        <f t="shared" si="2"/>
        <v>90</v>
      </c>
      <c r="H33" s="28" t="str">
        <f t="shared" si="3"/>
        <v>A</v>
      </c>
      <c r="I33" s="36">
        <v>1</v>
      </c>
      <c r="J33" s="28" t="str">
        <f t="shared" si="4"/>
        <v>Memiliki kemampuan dalam menganalisis perjuangan Bangsa Indonesia dalam mempertahankan integrasi Bangsa Indonesia dan Negera Republik Indonesia, serta menjelaskan Indonesia pada awal kemerdekaan dan demokrasi liberal</v>
      </c>
      <c r="K33" s="28">
        <f t="shared" si="5"/>
        <v>90</v>
      </c>
      <c r="L33" s="28" t="str">
        <f t="shared" si="6"/>
        <v>A</v>
      </c>
      <c r="M33" s="28">
        <f t="shared" si="7"/>
        <v>90</v>
      </c>
      <c r="N33" s="28" t="str">
        <f t="shared" si="8"/>
        <v>A</v>
      </c>
      <c r="O33" s="36">
        <v>1</v>
      </c>
      <c r="P33" s="28" t="str">
        <f t="shared" si="9"/>
        <v>Sangat terampil menyajikan bentuk perjuangan bangsa Indonesia dalam mempertahankan integrasi bangsa Indonesia</v>
      </c>
      <c r="Q33" s="39"/>
      <c r="R33" s="39" t="s">
        <v>8</v>
      </c>
      <c r="S33" s="18"/>
      <c r="T33" s="1">
        <v>90</v>
      </c>
      <c r="U33" s="1">
        <v>89</v>
      </c>
      <c r="V33" s="1">
        <v>93</v>
      </c>
      <c r="W33" s="1">
        <v>88</v>
      </c>
      <c r="X33" s="1"/>
      <c r="Y33" s="1"/>
      <c r="Z33" s="1"/>
      <c r="AA33" s="1"/>
      <c r="AB33" s="1"/>
      <c r="AC33" s="1"/>
      <c r="AD33" s="1"/>
      <c r="AE33" s="18"/>
      <c r="AF33" s="1">
        <v>90</v>
      </c>
      <c r="AG33" s="1">
        <v>90</v>
      </c>
      <c r="AH33" s="1">
        <v>90</v>
      </c>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70085</v>
      </c>
      <c r="C34" s="19" t="s">
        <v>138</v>
      </c>
      <c r="D34" s="18"/>
      <c r="E34" s="28">
        <f t="shared" si="0"/>
        <v>90</v>
      </c>
      <c r="F34" s="28" t="str">
        <f t="shared" si="1"/>
        <v>A</v>
      </c>
      <c r="G34" s="28">
        <f t="shared" si="2"/>
        <v>90</v>
      </c>
      <c r="H34" s="28" t="str">
        <f t="shared" si="3"/>
        <v>A</v>
      </c>
      <c r="I34" s="36">
        <v>1</v>
      </c>
      <c r="J34" s="28" t="str">
        <f t="shared" si="4"/>
        <v>Memiliki kemampuan dalam menganalisis perjuangan Bangsa Indonesia dalam mempertahankan integrasi Bangsa Indonesia dan Negera Republik Indonesia, serta menjelaskan Indonesia pada awal kemerdekaan dan demokrasi liberal</v>
      </c>
      <c r="K34" s="28">
        <f t="shared" si="5"/>
        <v>90</v>
      </c>
      <c r="L34" s="28" t="str">
        <f t="shared" si="6"/>
        <v>A</v>
      </c>
      <c r="M34" s="28">
        <f t="shared" si="7"/>
        <v>90</v>
      </c>
      <c r="N34" s="28" t="str">
        <f t="shared" si="8"/>
        <v>A</v>
      </c>
      <c r="O34" s="36">
        <v>1</v>
      </c>
      <c r="P34" s="28" t="str">
        <f t="shared" si="9"/>
        <v>Sangat terampil menyajikan bentuk perjuangan bangsa Indonesia dalam mempertahankan integrasi bangsa Indonesia</v>
      </c>
      <c r="Q34" s="39"/>
      <c r="R34" s="39" t="s">
        <v>8</v>
      </c>
      <c r="S34" s="18"/>
      <c r="T34" s="1">
        <v>90</v>
      </c>
      <c r="U34" s="1">
        <v>90</v>
      </c>
      <c r="V34" s="1">
        <v>90</v>
      </c>
      <c r="W34" s="1">
        <v>88</v>
      </c>
      <c r="X34" s="1"/>
      <c r="Y34" s="1"/>
      <c r="Z34" s="1"/>
      <c r="AA34" s="1"/>
      <c r="AB34" s="1"/>
      <c r="AC34" s="1"/>
      <c r="AD34" s="1"/>
      <c r="AE34" s="18"/>
      <c r="AF34" s="1">
        <v>90</v>
      </c>
      <c r="AG34" s="1">
        <v>90</v>
      </c>
      <c r="AH34" s="1">
        <v>90</v>
      </c>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70100</v>
      </c>
      <c r="C35" s="19" t="s">
        <v>139</v>
      </c>
      <c r="D35" s="18"/>
      <c r="E35" s="28">
        <f t="shared" si="0"/>
        <v>76</v>
      </c>
      <c r="F35" s="28" t="str">
        <f t="shared" si="1"/>
        <v>B</v>
      </c>
      <c r="G35" s="28">
        <f t="shared" si="2"/>
        <v>76</v>
      </c>
      <c r="H35" s="28" t="str">
        <f t="shared" si="3"/>
        <v>B</v>
      </c>
      <c r="I35" s="36">
        <v>2</v>
      </c>
      <c r="J35" s="28" t="str">
        <f t="shared" si="4"/>
        <v>Memiliki kemampuan dalam menganalisis perjuangan Bangsa Indonesia dalam mempertahankan integrasi Bangsa Indonesia dan Negera Republik Indonesia, serta menjelaskan Indonesia pada awal kemerdekaan dan demokrasi liberal, namun perlu peningkatan pemahaman kehidupan bangsa Indonesia pada masa orde baru</v>
      </c>
      <c r="K35" s="28">
        <f t="shared" si="5"/>
        <v>80</v>
      </c>
      <c r="L35" s="28" t="str">
        <f t="shared" si="6"/>
        <v>B</v>
      </c>
      <c r="M35" s="28">
        <f t="shared" si="7"/>
        <v>80</v>
      </c>
      <c r="N35" s="28" t="str">
        <f t="shared" si="8"/>
        <v>B</v>
      </c>
      <c r="O35" s="36">
        <v>2</v>
      </c>
      <c r="P35" s="28" t="str">
        <f t="shared" si="9"/>
        <v>Sangat terampil membandingkan Indonesia pada awal kemerdekaan dan masa demokrasi liberal</v>
      </c>
      <c r="Q35" s="39"/>
      <c r="R35" s="39" t="s">
        <v>8</v>
      </c>
      <c r="S35" s="18"/>
      <c r="T35" s="1">
        <v>80</v>
      </c>
      <c r="U35" s="1">
        <v>79</v>
      </c>
      <c r="V35" s="1">
        <v>76</v>
      </c>
      <c r="W35" s="1">
        <v>70</v>
      </c>
      <c r="X35" s="1"/>
      <c r="Y35" s="1"/>
      <c r="Z35" s="1"/>
      <c r="AA35" s="1"/>
      <c r="AB35" s="1"/>
      <c r="AC35" s="1"/>
      <c r="AD35" s="1"/>
      <c r="AE35" s="18"/>
      <c r="AF35" s="1">
        <v>80</v>
      </c>
      <c r="AG35" s="1">
        <v>80</v>
      </c>
      <c r="AH35" s="1">
        <v>80</v>
      </c>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70115</v>
      </c>
      <c r="C36" s="19" t="s">
        <v>140</v>
      </c>
      <c r="D36" s="18"/>
      <c r="E36" s="28">
        <f t="shared" si="0"/>
        <v>90</v>
      </c>
      <c r="F36" s="28" t="str">
        <f t="shared" si="1"/>
        <v>A</v>
      </c>
      <c r="G36" s="28">
        <f t="shared" si="2"/>
        <v>90</v>
      </c>
      <c r="H36" s="28" t="str">
        <f t="shared" si="3"/>
        <v>A</v>
      </c>
      <c r="I36" s="36">
        <v>1</v>
      </c>
      <c r="J36" s="28" t="str">
        <f t="shared" si="4"/>
        <v>Memiliki kemampuan dalam menganalisis perjuangan Bangsa Indonesia dalam mempertahankan integrasi Bangsa Indonesia dan Negera Republik Indonesia, serta menjelaskan Indonesia pada awal kemerdekaan dan demokrasi liberal</v>
      </c>
      <c r="K36" s="28">
        <f t="shared" si="5"/>
        <v>88.666666666666671</v>
      </c>
      <c r="L36" s="28" t="str">
        <f t="shared" si="6"/>
        <v>A</v>
      </c>
      <c r="M36" s="28">
        <f t="shared" si="7"/>
        <v>88.666666666666671</v>
      </c>
      <c r="N36" s="28" t="str">
        <f t="shared" si="8"/>
        <v>A</v>
      </c>
      <c r="O36" s="36">
        <v>1</v>
      </c>
      <c r="P36" s="28" t="str">
        <f t="shared" si="9"/>
        <v>Sangat terampil menyajikan bentuk perjuangan bangsa Indonesia dalam mempertahankan integrasi bangsa Indonesia</v>
      </c>
      <c r="Q36" s="39"/>
      <c r="R36" s="39" t="s">
        <v>8</v>
      </c>
      <c r="S36" s="18"/>
      <c r="T36" s="1">
        <v>92</v>
      </c>
      <c r="U36" s="1">
        <v>89</v>
      </c>
      <c r="V36" s="1">
        <v>89</v>
      </c>
      <c r="W36" s="1">
        <v>90</v>
      </c>
      <c r="X36" s="1"/>
      <c r="Y36" s="1"/>
      <c r="Z36" s="1"/>
      <c r="AA36" s="1"/>
      <c r="AB36" s="1"/>
      <c r="AC36" s="1"/>
      <c r="AD36" s="1"/>
      <c r="AE36" s="18"/>
      <c r="AF36" s="1">
        <v>90</v>
      </c>
      <c r="AG36" s="1">
        <v>90</v>
      </c>
      <c r="AH36" s="1">
        <v>86</v>
      </c>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70130</v>
      </c>
      <c r="C37" s="19" t="s">
        <v>141</v>
      </c>
      <c r="D37" s="18"/>
      <c r="E37" s="28">
        <f t="shared" si="0"/>
        <v>90</v>
      </c>
      <c r="F37" s="28" t="str">
        <f t="shared" si="1"/>
        <v>A</v>
      </c>
      <c r="G37" s="28">
        <f t="shared" si="2"/>
        <v>90</v>
      </c>
      <c r="H37" s="28" t="str">
        <f t="shared" si="3"/>
        <v>A</v>
      </c>
      <c r="I37" s="36">
        <v>1</v>
      </c>
      <c r="J37" s="28" t="str">
        <f t="shared" si="4"/>
        <v>Memiliki kemampuan dalam menganalisis perjuangan Bangsa Indonesia dalam mempertahankan integrasi Bangsa Indonesia dan Negera Republik Indonesia, serta menjelaskan Indonesia pada awal kemerdekaan dan demokrasi liberal</v>
      </c>
      <c r="K37" s="28">
        <f t="shared" si="5"/>
        <v>89</v>
      </c>
      <c r="L37" s="28" t="str">
        <f t="shared" si="6"/>
        <v>A</v>
      </c>
      <c r="M37" s="28">
        <f t="shared" si="7"/>
        <v>89</v>
      </c>
      <c r="N37" s="28" t="str">
        <f t="shared" si="8"/>
        <v>A</v>
      </c>
      <c r="O37" s="36">
        <v>1</v>
      </c>
      <c r="P37" s="28" t="str">
        <f t="shared" si="9"/>
        <v>Sangat terampil menyajikan bentuk perjuangan bangsa Indonesia dalam mempertahankan integrasi bangsa Indonesia</v>
      </c>
      <c r="Q37" s="39"/>
      <c r="R37" s="39" t="s">
        <v>8</v>
      </c>
      <c r="S37" s="18"/>
      <c r="T37" s="1">
        <v>90</v>
      </c>
      <c r="U37" s="1">
        <v>94</v>
      </c>
      <c r="V37" s="1">
        <v>90</v>
      </c>
      <c r="W37" s="1">
        <v>85</v>
      </c>
      <c r="X37" s="1"/>
      <c r="Y37" s="1"/>
      <c r="Z37" s="1"/>
      <c r="AA37" s="1"/>
      <c r="AB37" s="1"/>
      <c r="AC37" s="1"/>
      <c r="AD37" s="1"/>
      <c r="AE37" s="18"/>
      <c r="AF37" s="1">
        <v>90</v>
      </c>
      <c r="AG37" s="1">
        <v>90</v>
      </c>
      <c r="AH37" s="1">
        <v>87</v>
      </c>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70145</v>
      </c>
      <c r="C38" s="19" t="s">
        <v>142</v>
      </c>
      <c r="D38" s="18"/>
      <c r="E38" s="28">
        <f t="shared" si="0"/>
        <v>87</v>
      </c>
      <c r="F38" s="28" t="str">
        <f t="shared" si="1"/>
        <v>A</v>
      </c>
      <c r="G38" s="28">
        <f t="shared" si="2"/>
        <v>87</v>
      </c>
      <c r="H38" s="28" t="str">
        <f t="shared" si="3"/>
        <v>A</v>
      </c>
      <c r="I38" s="36">
        <v>1</v>
      </c>
      <c r="J38" s="28" t="str">
        <f t="shared" si="4"/>
        <v>Memiliki kemampuan dalam menganalisis perjuangan Bangsa Indonesia dalam mempertahankan integrasi Bangsa Indonesia dan Negera Republik Indonesia, serta menjelaskan Indonesia pada awal kemerdekaan dan demokrasi liberal</v>
      </c>
      <c r="K38" s="28">
        <f t="shared" si="5"/>
        <v>90</v>
      </c>
      <c r="L38" s="28" t="str">
        <f t="shared" si="6"/>
        <v>A</v>
      </c>
      <c r="M38" s="28">
        <f t="shared" si="7"/>
        <v>90</v>
      </c>
      <c r="N38" s="28" t="str">
        <f t="shared" si="8"/>
        <v>A</v>
      </c>
      <c r="O38" s="36">
        <v>1</v>
      </c>
      <c r="P38" s="28" t="str">
        <f t="shared" si="9"/>
        <v>Sangat terampil menyajikan bentuk perjuangan bangsa Indonesia dalam mempertahankan integrasi bangsa Indonesia</v>
      </c>
      <c r="Q38" s="39"/>
      <c r="R38" s="39" t="s">
        <v>8</v>
      </c>
      <c r="S38" s="18"/>
      <c r="T38" s="1">
        <v>89</v>
      </c>
      <c r="U38" s="1">
        <v>88</v>
      </c>
      <c r="V38" s="1">
        <v>90</v>
      </c>
      <c r="W38" s="1">
        <v>81</v>
      </c>
      <c r="X38" s="1"/>
      <c r="Y38" s="1"/>
      <c r="Z38" s="1"/>
      <c r="AA38" s="1"/>
      <c r="AB38" s="1"/>
      <c r="AC38" s="1"/>
      <c r="AD38" s="1"/>
      <c r="AE38" s="18"/>
      <c r="AF38" s="1">
        <v>90</v>
      </c>
      <c r="AG38" s="1">
        <v>90</v>
      </c>
      <c r="AH38" s="1">
        <v>90</v>
      </c>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70160</v>
      </c>
      <c r="C39" s="19" t="s">
        <v>143</v>
      </c>
      <c r="D39" s="18"/>
      <c r="E39" s="28">
        <f t="shared" si="0"/>
        <v>90</v>
      </c>
      <c r="F39" s="28" t="str">
        <f t="shared" si="1"/>
        <v>A</v>
      </c>
      <c r="G39" s="28">
        <f t="shared" si="2"/>
        <v>90</v>
      </c>
      <c r="H39" s="28" t="str">
        <f t="shared" si="3"/>
        <v>A</v>
      </c>
      <c r="I39" s="36">
        <v>1</v>
      </c>
      <c r="J39" s="28" t="str">
        <f t="shared" si="4"/>
        <v>Memiliki kemampuan dalam menganalisis perjuangan Bangsa Indonesia dalam mempertahankan integrasi Bangsa Indonesia dan Negera Republik Indonesia, serta menjelaskan Indonesia pada awal kemerdekaan dan demokrasi liberal</v>
      </c>
      <c r="K39" s="28">
        <f t="shared" si="5"/>
        <v>90</v>
      </c>
      <c r="L39" s="28" t="str">
        <f t="shared" si="6"/>
        <v>A</v>
      </c>
      <c r="M39" s="28">
        <f t="shared" si="7"/>
        <v>90</v>
      </c>
      <c r="N39" s="28" t="str">
        <f t="shared" si="8"/>
        <v>A</v>
      </c>
      <c r="O39" s="36">
        <v>1</v>
      </c>
      <c r="P39" s="28" t="str">
        <f t="shared" si="9"/>
        <v>Sangat terampil menyajikan bentuk perjuangan bangsa Indonesia dalam mempertahankan integrasi bangsa Indonesia</v>
      </c>
      <c r="Q39" s="39"/>
      <c r="R39" s="39" t="s">
        <v>8</v>
      </c>
      <c r="S39" s="18"/>
      <c r="T39" s="1">
        <v>90</v>
      </c>
      <c r="U39" s="1">
        <v>90</v>
      </c>
      <c r="V39" s="1">
        <v>90</v>
      </c>
      <c r="W39" s="1">
        <v>90</v>
      </c>
      <c r="X39" s="1"/>
      <c r="Y39" s="1"/>
      <c r="Z39" s="1"/>
      <c r="AA39" s="1"/>
      <c r="AB39" s="1"/>
      <c r="AC39" s="1"/>
      <c r="AD39" s="1"/>
      <c r="AE39" s="18"/>
      <c r="AF39" s="1">
        <v>90</v>
      </c>
      <c r="AG39" s="1">
        <v>90</v>
      </c>
      <c r="AH39" s="1">
        <v>90</v>
      </c>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70175</v>
      </c>
      <c r="C40" s="19" t="s">
        <v>144</v>
      </c>
      <c r="D40" s="18"/>
      <c r="E40" s="28">
        <f t="shared" si="0"/>
        <v>85</v>
      </c>
      <c r="F40" s="28" t="str">
        <f t="shared" si="1"/>
        <v>A</v>
      </c>
      <c r="G40" s="28">
        <f t="shared" si="2"/>
        <v>85</v>
      </c>
      <c r="H40" s="28" t="str">
        <f t="shared" si="3"/>
        <v>A</v>
      </c>
      <c r="I40" s="36">
        <v>1</v>
      </c>
      <c r="J40" s="28" t="str">
        <f t="shared" si="4"/>
        <v>Memiliki kemampuan dalam menganalisis perjuangan Bangsa Indonesia dalam mempertahankan integrasi Bangsa Indonesia dan Negera Republik Indonesia, serta menjelaskan Indonesia pada awal kemerdekaan dan demokrasi liberal</v>
      </c>
      <c r="K40" s="28">
        <f t="shared" si="5"/>
        <v>87</v>
      </c>
      <c r="L40" s="28" t="str">
        <f t="shared" si="6"/>
        <v>A</v>
      </c>
      <c r="M40" s="28">
        <f t="shared" si="7"/>
        <v>87</v>
      </c>
      <c r="N40" s="28" t="str">
        <f t="shared" si="8"/>
        <v>A</v>
      </c>
      <c r="O40" s="36">
        <v>1</v>
      </c>
      <c r="P40" s="28" t="str">
        <f t="shared" si="9"/>
        <v>Sangat terampil menyajikan bentuk perjuangan bangsa Indonesia dalam mempertahankan integrasi bangsa Indonesia</v>
      </c>
      <c r="Q40" s="39"/>
      <c r="R40" s="39" t="s">
        <v>8</v>
      </c>
      <c r="S40" s="18"/>
      <c r="T40" s="1">
        <v>83</v>
      </c>
      <c r="U40" s="1">
        <v>88</v>
      </c>
      <c r="V40" s="1">
        <v>86</v>
      </c>
      <c r="W40" s="1">
        <v>82</v>
      </c>
      <c r="X40" s="1"/>
      <c r="Y40" s="1"/>
      <c r="Z40" s="1"/>
      <c r="AA40" s="1"/>
      <c r="AB40" s="1"/>
      <c r="AC40" s="1"/>
      <c r="AD40" s="1"/>
      <c r="AE40" s="18"/>
      <c r="AF40" s="1">
        <v>90</v>
      </c>
      <c r="AG40" s="1">
        <v>85</v>
      </c>
      <c r="AH40" s="1">
        <v>86</v>
      </c>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70190</v>
      </c>
      <c r="C41" s="19" t="s">
        <v>145</v>
      </c>
      <c r="D41" s="18"/>
      <c r="E41" s="28">
        <f t="shared" si="0"/>
        <v>86</v>
      </c>
      <c r="F41" s="28" t="str">
        <f t="shared" si="1"/>
        <v>A</v>
      </c>
      <c r="G41" s="28">
        <f t="shared" si="2"/>
        <v>86</v>
      </c>
      <c r="H41" s="28" t="str">
        <f t="shared" si="3"/>
        <v>A</v>
      </c>
      <c r="I41" s="36">
        <v>1</v>
      </c>
      <c r="J41" s="28" t="str">
        <f t="shared" si="4"/>
        <v>Memiliki kemampuan dalam menganalisis perjuangan Bangsa Indonesia dalam mempertahankan integrasi Bangsa Indonesia dan Negera Republik Indonesia, serta menjelaskan Indonesia pada awal kemerdekaan dan demokrasi liberal</v>
      </c>
      <c r="K41" s="28">
        <f t="shared" si="5"/>
        <v>88.333333333333329</v>
      </c>
      <c r="L41" s="28" t="str">
        <f t="shared" si="6"/>
        <v>A</v>
      </c>
      <c r="M41" s="28">
        <f t="shared" si="7"/>
        <v>88.333333333333329</v>
      </c>
      <c r="N41" s="28" t="str">
        <f t="shared" si="8"/>
        <v>A</v>
      </c>
      <c r="O41" s="36">
        <v>1</v>
      </c>
      <c r="P41" s="28" t="str">
        <f t="shared" si="9"/>
        <v>Sangat terampil menyajikan bentuk perjuangan bangsa Indonesia dalam mempertahankan integrasi bangsa Indonesia</v>
      </c>
      <c r="Q41" s="39"/>
      <c r="R41" s="39" t="s">
        <v>8</v>
      </c>
      <c r="S41" s="18"/>
      <c r="T41" s="1">
        <v>84</v>
      </c>
      <c r="U41" s="1">
        <v>86</v>
      </c>
      <c r="V41" s="1">
        <v>90</v>
      </c>
      <c r="W41" s="1">
        <v>85</v>
      </c>
      <c r="X41" s="1"/>
      <c r="Y41" s="1"/>
      <c r="Z41" s="1"/>
      <c r="AA41" s="1"/>
      <c r="AB41" s="1"/>
      <c r="AC41" s="1"/>
      <c r="AD41" s="1"/>
      <c r="AE41" s="18"/>
      <c r="AF41" s="1">
        <v>85</v>
      </c>
      <c r="AG41" s="1">
        <v>90</v>
      </c>
      <c r="AH41" s="1">
        <v>90</v>
      </c>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70205</v>
      </c>
      <c r="C42" s="19" t="s">
        <v>146</v>
      </c>
      <c r="D42" s="18"/>
      <c r="E42" s="28">
        <f t="shared" si="0"/>
        <v>85</v>
      </c>
      <c r="F42" s="28" t="str">
        <f t="shared" si="1"/>
        <v>A</v>
      </c>
      <c r="G42" s="28">
        <f t="shared" si="2"/>
        <v>85</v>
      </c>
      <c r="H42" s="28" t="str">
        <f t="shared" si="3"/>
        <v>A</v>
      </c>
      <c r="I42" s="36">
        <v>1</v>
      </c>
      <c r="J42" s="28" t="str">
        <f t="shared" si="4"/>
        <v>Memiliki kemampuan dalam menganalisis perjuangan Bangsa Indonesia dalam mempertahankan integrasi Bangsa Indonesia dan Negera Republik Indonesia, serta menjelaskan Indonesia pada awal kemerdekaan dan demokrasi liberal</v>
      </c>
      <c r="K42" s="28">
        <f t="shared" si="5"/>
        <v>87.666666666666671</v>
      </c>
      <c r="L42" s="28" t="str">
        <f t="shared" si="6"/>
        <v>A</v>
      </c>
      <c r="M42" s="28">
        <f t="shared" si="7"/>
        <v>87.666666666666671</v>
      </c>
      <c r="N42" s="28" t="str">
        <f t="shared" si="8"/>
        <v>A</v>
      </c>
      <c r="O42" s="36">
        <v>1</v>
      </c>
      <c r="P42" s="28" t="str">
        <f t="shared" si="9"/>
        <v>Sangat terampil menyajikan bentuk perjuangan bangsa Indonesia dalam mempertahankan integrasi bangsa Indonesia</v>
      </c>
      <c r="Q42" s="39"/>
      <c r="R42" s="39" t="s">
        <v>8</v>
      </c>
      <c r="S42" s="18"/>
      <c r="T42" s="1">
        <v>88</v>
      </c>
      <c r="U42" s="1">
        <v>86</v>
      </c>
      <c r="V42" s="1">
        <v>86</v>
      </c>
      <c r="W42" s="1">
        <v>78</v>
      </c>
      <c r="X42" s="1"/>
      <c r="Y42" s="1"/>
      <c r="Z42" s="1"/>
      <c r="AA42" s="1"/>
      <c r="AB42" s="1"/>
      <c r="AC42" s="1"/>
      <c r="AD42" s="1"/>
      <c r="AE42" s="18"/>
      <c r="AF42" s="1">
        <v>86</v>
      </c>
      <c r="AG42" s="1">
        <v>90</v>
      </c>
      <c r="AH42" s="1">
        <v>87</v>
      </c>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74675</v>
      </c>
      <c r="C43" s="19" t="s">
        <v>147</v>
      </c>
      <c r="D43" s="18"/>
      <c r="E43" s="28">
        <f t="shared" si="0"/>
        <v>85</v>
      </c>
      <c r="F43" s="28" t="str">
        <f t="shared" si="1"/>
        <v>A</v>
      </c>
      <c r="G43" s="28">
        <f t="shared" si="2"/>
        <v>85</v>
      </c>
      <c r="H43" s="28" t="str">
        <f t="shared" si="3"/>
        <v>A</v>
      </c>
      <c r="I43" s="36">
        <v>1</v>
      </c>
      <c r="J43" s="28" t="str">
        <f t="shared" si="4"/>
        <v>Memiliki kemampuan dalam menganalisis perjuangan Bangsa Indonesia dalam mempertahankan integrasi Bangsa Indonesia dan Negera Republik Indonesia, serta menjelaskan Indonesia pada awal kemerdekaan dan demokrasi liberal</v>
      </c>
      <c r="K43" s="28">
        <f t="shared" si="5"/>
        <v>89.333333333333329</v>
      </c>
      <c r="L43" s="28" t="str">
        <f t="shared" si="6"/>
        <v>A</v>
      </c>
      <c r="M43" s="28">
        <f t="shared" si="7"/>
        <v>89.333333333333329</v>
      </c>
      <c r="N43" s="28" t="str">
        <f t="shared" si="8"/>
        <v>A</v>
      </c>
      <c r="O43" s="36">
        <v>1</v>
      </c>
      <c r="P43" s="28" t="str">
        <f t="shared" si="9"/>
        <v>Sangat terampil menyajikan bentuk perjuangan bangsa Indonesia dalam mempertahankan integrasi bangsa Indonesia</v>
      </c>
      <c r="Q43" s="39"/>
      <c r="R43" s="39" t="s">
        <v>8</v>
      </c>
      <c r="S43" s="18"/>
      <c r="T43" s="1">
        <v>89</v>
      </c>
      <c r="U43" s="1">
        <v>87</v>
      </c>
      <c r="V43" s="1">
        <v>89</v>
      </c>
      <c r="W43" s="1">
        <v>76</v>
      </c>
      <c r="X43" s="1"/>
      <c r="Y43" s="1"/>
      <c r="Z43" s="1"/>
      <c r="AA43" s="1"/>
      <c r="AB43" s="1"/>
      <c r="AC43" s="1"/>
      <c r="AD43" s="1"/>
      <c r="AE43" s="18"/>
      <c r="AF43" s="1">
        <v>90</v>
      </c>
      <c r="AG43" s="1">
        <v>90</v>
      </c>
      <c r="AH43" s="1">
        <v>88</v>
      </c>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70220</v>
      </c>
      <c r="C44" s="19" t="s">
        <v>148</v>
      </c>
      <c r="D44" s="18"/>
      <c r="E44" s="28">
        <f t="shared" si="0"/>
        <v>90</v>
      </c>
      <c r="F44" s="28" t="str">
        <f t="shared" si="1"/>
        <v>A</v>
      </c>
      <c r="G44" s="28">
        <f t="shared" si="2"/>
        <v>90</v>
      </c>
      <c r="H44" s="28" t="str">
        <f t="shared" si="3"/>
        <v>A</v>
      </c>
      <c r="I44" s="36">
        <v>1</v>
      </c>
      <c r="J44" s="28" t="str">
        <f t="shared" si="4"/>
        <v>Memiliki kemampuan dalam menganalisis perjuangan Bangsa Indonesia dalam mempertahankan integrasi Bangsa Indonesia dan Negera Republik Indonesia, serta menjelaskan Indonesia pada awal kemerdekaan dan demokrasi liberal</v>
      </c>
      <c r="K44" s="28">
        <f t="shared" si="5"/>
        <v>87.666666666666671</v>
      </c>
      <c r="L44" s="28" t="str">
        <f t="shared" si="6"/>
        <v>A</v>
      </c>
      <c r="M44" s="28">
        <f t="shared" si="7"/>
        <v>87.666666666666671</v>
      </c>
      <c r="N44" s="28" t="str">
        <f t="shared" si="8"/>
        <v>A</v>
      </c>
      <c r="O44" s="36">
        <v>1</v>
      </c>
      <c r="P44" s="28" t="str">
        <f t="shared" si="9"/>
        <v>Sangat terampil menyajikan bentuk perjuangan bangsa Indonesia dalam mempertahankan integrasi bangsa Indonesia</v>
      </c>
      <c r="Q44" s="39"/>
      <c r="R44" s="39" t="s">
        <v>8</v>
      </c>
      <c r="S44" s="18"/>
      <c r="T44" s="1">
        <v>92</v>
      </c>
      <c r="U44" s="1">
        <v>85</v>
      </c>
      <c r="V44" s="1">
        <v>90</v>
      </c>
      <c r="W44" s="1">
        <v>93</v>
      </c>
      <c r="X44" s="1"/>
      <c r="Y44" s="1"/>
      <c r="Z44" s="1"/>
      <c r="AA44" s="1"/>
      <c r="AB44" s="1"/>
      <c r="AC44" s="1"/>
      <c r="AD44" s="1"/>
      <c r="AE44" s="18"/>
      <c r="AF44" s="1">
        <v>88</v>
      </c>
      <c r="AG44" s="1">
        <v>88</v>
      </c>
      <c r="AH44" s="1">
        <v>87</v>
      </c>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70235</v>
      </c>
      <c r="C45" s="19" t="s">
        <v>149</v>
      </c>
      <c r="D45" s="18"/>
      <c r="E45" s="28">
        <f t="shared" si="0"/>
        <v>89</v>
      </c>
      <c r="F45" s="28" t="str">
        <f t="shared" si="1"/>
        <v>A</v>
      </c>
      <c r="G45" s="28">
        <f t="shared" si="2"/>
        <v>89</v>
      </c>
      <c r="H45" s="28" t="str">
        <f t="shared" si="3"/>
        <v>A</v>
      </c>
      <c r="I45" s="36">
        <v>1</v>
      </c>
      <c r="J45" s="28" t="str">
        <f t="shared" si="4"/>
        <v>Memiliki kemampuan dalam menganalisis perjuangan Bangsa Indonesia dalam mempertahankan integrasi Bangsa Indonesia dan Negera Republik Indonesia, serta menjelaskan Indonesia pada awal kemerdekaan dan demokrasi liberal</v>
      </c>
      <c r="K45" s="28">
        <f t="shared" si="5"/>
        <v>89.333333333333329</v>
      </c>
      <c r="L45" s="28" t="str">
        <f t="shared" si="6"/>
        <v>A</v>
      </c>
      <c r="M45" s="28">
        <f t="shared" si="7"/>
        <v>89.333333333333329</v>
      </c>
      <c r="N45" s="28" t="str">
        <f t="shared" si="8"/>
        <v>A</v>
      </c>
      <c r="O45" s="36">
        <v>1</v>
      </c>
      <c r="P45" s="28" t="str">
        <f t="shared" si="9"/>
        <v>Sangat terampil menyajikan bentuk perjuangan bangsa Indonesia dalam mempertahankan integrasi bangsa Indonesia</v>
      </c>
      <c r="Q45" s="39"/>
      <c r="R45" s="39" t="s">
        <v>8</v>
      </c>
      <c r="S45" s="18"/>
      <c r="T45" s="1">
        <v>92</v>
      </c>
      <c r="U45" s="1">
        <v>88</v>
      </c>
      <c r="V45" s="1">
        <v>90</v>
      </c>
      <c r="W45" s="1">
        <v>85</v>
      </c>
      <c r="X45" s="1"/>
      <c r="Y45" s="1"/>
      <c r="Z45" s="1"/>
      <c r="AA45" s="1"/>
      <c r="AB45" s="1"/>
      <c r="AC45" s="1"/>
      <c r="AD45" s="1"/>
      <c r="AE45" s="18"/>
      <c r="AF45" s="1">
        <v>90</v>
      </c>
      <c r="AG45" s="1">
        <v>90</v>
      </c>
      <c r="AH45" s="1">
        <v>88</v>
      </c>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70250</v>
      </c>
      <c r="C46" s="19" t="s">
        <v>150</v>
      </c>
      <c r="D46" s="18"/>
      <c r="E46" s="28">
        <f t="shared" si="0"/>
        <v>90</v>
      </c>
      <c r="F46" s="28" t="str">
        <f t="shared" si="1"/>
        <v>A</v>
      </c>
      <c r="G46" s="28">
        <f t="shared" si="2"/>
        <v>90</v>
      </c>
      <c r="H46" s="28" t="str">
        <f t="shared" si="3"/>
        <v>A</v>
      </c>
      <c r="I46" s="36">
        <v>1</v>
      </c>
      <c r="J46" s="28" t="str">
        <f t="shared" si="4"/>
        <v>Memiliki kemampuan dalam menganalisis perjuangan Bangsa Indonesia dalam mempertahankan integrasi Bangsa Indonesia dan Negera Republik Indonesia, serta menjelaskan Indonesia pada awal kemerdekaan dan demokrasi liberal</v>
      </c>
      <c r="K46" s="28">
        <f t="shared" si="5"/>
        <v>90</v>
      </c>
      <c r="L46" s="28" t="str">
        <f t="shared" si="6"/>
        <v>A</v>
      </c>
      <c r="M46" s="28">
        <f t="shared" si="7"/>
        <v>90</v>
      </c>
      <c r="N46" s="28" t="str">
        <f t="shared" si="8"/>
        <v>A</v>
      </c>
      <c r="O46" s="36">
        <v>1</v>
      </c>
      <c r="P46" s="28" t="str">
        <f t="shared" si="9"/>
        <v>Sangat terampil menyajikan bentuk perjuangan bangsa Indonesia dalam mempertahankan integrasi bangsa Indonesia</v>
      </c>
      <c r="Q46" s="39"/>
      <c r="R46" s="39" t="s">
        <v>8</v>
      </c>
      <c r="S46" s="18"/>
      <c r="T46" s="1">
        <v>92</v>
      </c>
      <c r="U46" s="1">
        <v>87</v>
      </c>
      <c r="V46" s="1">
        <v>90</v>
      </c>
      <c r="W46" s="1">
        <v>90</v>
      </c>
      <c r="X46" s="1"/>
      <c r="Y46" s="1"/>
      <c r="Z46" s="1"/>
      <c r="AA46" s="1"/>
      <c r="AB46" s="1"/>
      <c r="AC46" s="1"/>
      <c r="AD46" s="1"/>
      <c r="AE46" s="18"/>
      <c r="AF46" s="1">
        <v>90</v>
      </c>
      <c r="AG46" s="1">
        <v>90</v>
      </c>
      <c r="AH46" s="1">
        <v>90</v>
      </c>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v>37</v>
      </c>
      <c r="B47" s="19">
        <v>70265</v>
      </c>
      <c r="C47" s="19" t="s">
        <v>151</v>
      </c>
      <c r="D47" s="18"/>
      <c r="E47" s="28">
        <f t="shared" si="0"/>
        <v>85</v>
      </c>
      <c r="F47" s="28" t="str">
        <f t="shared" si="1"/>
        <v>A</v>
      </c>
      <c r="G47" s="28">
        <f t="shared" si="2"/>
        <v>85</v>
      </c>
      <c r="H47" s="28" t="str">
        <f t="shared" si="3"/>
        <v>A</v>
      </c>
      <c r="I47" s="36">
        <v>1</v>
      </c>
      <c r="J47" s="28" t="str">
        <f t="shared" si="4"/>
        <v>Memiliki kemampuan dalam menganalisis perjuangan Bangsa Indonesia dalam mempertahankan integrasi Bangsa Indonesia dan Negera Republik Indonesia, serta menjelaskan Indonesia pada awal kemerdekaan dan demokrasi liberal</v>
      </c>
      <c r="K47" s="28">
        <f t="shared" si="5"/>
        <v>86.666666666666671</v>
      </c>
      <c r="L47" s="28" t="str">
        <f t="shared" si="6"/>
        <v>A</v>
      </c>
      <c r="M47" s="28">
        <f t="shared" si="7"/>
        <v>86.666666666666671</v>
      </c>
      <c r="N47" s="28" t="str">
        <f t="shared" si="8"/>
        <v>A</v>
      </c>
      <c r="O47" s="36">
        <v>1</v>
      </c>
      <c r="P47" s="28" t="str">
        <f t="shared" si="9"/>
        <v>Sangat terampil menyajikan bentuk perjuangan bangsa Indonesia dalam mempertahankan integrasi bangsa Indonesia</v>
      </c>
      <c r="Q47" s="39"/>
      <c r="R47" s="39" t="s">
        <v>8</v>
      </c>
      <c r="S47" s="18"/>
      <c r="T47" s="1">
        <v>83</v>
      </c>
      <c r="U47" s="1">
        <v>86</v>
      </c>
      <c r="V47" s="1">
        <v>87</v>
      </c>
      <c r="W47" s="1">
        <v>84</v>
      </c>
      <c r="X47" s="1"/>
      <c r="Y47" s="1"/>
      <c r="Z47" s="1"/>
      <c r="AA47" s="1"/>
      <c r="AB47" s="1"/>
      <c r="AC47" s="1"/>
      <c r="AD47" s="1"/>
      <c r="AE47" s="18"/>
      <c r="AF47" s="1">
        <v>85</v>
      </c>
      <c r="AG47" s="1">
        <v>90</v>
      </c>
      <c r="AH47" s="1">
        <v>85</v>
      </c>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101</v>
      </c>
      <c r="D52" s="18"/>
      <c r="E52" s="18"/>
      <c r="F52" s="18" t="s">
        <v>102</v>
      </c>
      <c r="G52" s="18"/>
      <c r="H52" s="18"/>
      <c r="I52" s="38"/>
      <c r="J52" s="30"/>
      <c r="K52" s="18">
        <f>IF(COUNTBLANK($G$11:$G$50)=40,"",MAX($G$11:$G$50))</f>
        <v>92</v>
      </c>
      <c r="L52" s="18"/>
      <c r="M52" s="18"/>
      <c r="N52" s="18"/>
      <c r="O52" s="37"/>
      <c r="P52" s="18"/>
      <c r="Q52" s="37" t="s">
        <v>103</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104</v>
      </c>
      <c r="D53" s="18"/>
      <c r="E53" s="18"/>
      <c r="F53" s="18" t="s">
        <v>105</v>
      </c>
      <c r="G53" s="18"/>
      <c r="H53" s="18"/>
      <c r="I53" s="38"/>
      <c r="J53" s="30"/>
      <c r="K53" s="18">
        <f>IF(COUNTBLANK($G$11:$G$50)=40,"",MIN($G$11:$G$50))</f>
        <v>76</v>
      </c>
      <c r="L53" s="18"/>
      <c r="M53" s="18"/>
      <c r="N53" s="18"/>
      <c r="O53" s="37"/>
      <c r="P53" s="18"/>
      <c r="Q53" s="37" t="s">
        <v>106</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107</v>
      </c>
      <c r="G54" s="18"/>
      <c r="H54" s="18"/>
      <c r="I54" s="38"/>
      <c r="J54" s="30"/>
      <c r="K54" s="18">
        <f>IF(COUNTBLANK($G$11:$G$50)=40,"",AVERAGE($G$11:$G$50))</f>
        <v>87.405405405405403</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108</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109</v>
      </c>
      <c r="D56" s="18"/>
      <c r="E56" s="18"/>
      <c r="F56" s="18"/>
      <c r="G56" s="18"/>
      <c r="H56" s="18"/>
      <c r="I56" s="37"/>
      <c r="J56" s="18"/>
      <c r="K56" s="18"/>
      <c r="L56" s="18"/>
      <c r="M56" s="18"/>
      <c r="N56" s="18"/>
      <c r="O56" s="37"/>
      <c r="P56" s="18"/>
      <c r="Q56" s="37" t="s">
        <v>110</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111</v>
      </c>
      <c r="D57" s="18"/>
      <c r="E57" s="18"/>
      <c r="F57" s="18"/>
      <c r="G57" s="18"/>
      <c r="H57" s="18"/>
      <c r="I57" s="37"/>
      <c r="J57" s="18"/>
      <c r="K57" s="18"/>
      <c r="L57" s="18"/>
      <c r="M57" s="18"/>
      <c r="N57" s="18"/>
      <c r="O57" s="37"/>
      <c r="P57" s="18"/>
      <c r="Q57" s="37" t="s">
        <v>112</v>
      </c>
      <c r="R57" s="37" t="s">
        <v>113</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491" priority="1" operator="between">
      <formula>($C$4-1)</formula>
      <formula>1</formula>
    </cfRule>
  </conditionalFormatting>
  <conditionalFormatting sqref="E12">
    <cfRule type="cellIs" dxfId="490" priority="2" operator="between">
      <formula>($C$4-1)</formula>
      <formula>1</formula>
    </cfRule>
  </conditionalFormatting>
  <conditionalFormatting sqref="E13">
    <cfRule type="cellIs" dxfId="489" priority="3" operator="between">
      <formula>($C$4-1)</formula>
      <formula>1</formula>
    </cfRule>
  </conditionalFormatting>
  <conditionalFormatting sqref="E14">
    <cfRule type="cellIs" dxfId="488" priority="4" operator="between">
      <formula>($C$4-1)</formula>
      <formula>1</formula>
    </cfRule>
  </conditionalFormatting>
  <conditionalFormatting sqref="E15">
    <cfRule type="cellIs" dxfId="487" priority="5" operator="between">
      <formula>($C$4-1)</formula>
      <formula>1</formula>
    </cfRule>
  </conditionalFormatting>
  <conditionalFormatting sqref="E16">
    <cfRule type="cellIs" dxfId="486" priority="6" operator="between">
      <formula>($C$4-1)</formula>
      <formula>1</formula>
    </cfRule>
  </conditionalFormatting>
  <conditionalFormatting sqref="E17">
    <cfRule type="cellIs" dxfId="485" priority="7" operator="between">
      <formula>($C$4-1)</formula>
      <formula>1</formula>
    </cfRule>
  </conditionalFormatting>
  <conditionalFormatting sqref="E18">
    <cfRule type="cellIs" dxfId="484" priority="8" operator="between">
      <formula>($C$4-1)</formula>
      <formula>1</formula>
    </cfRule>
  </conditionalFormatting>
  <conditionalFormatting sqref="E19">
    <cfRule type="cellIs" dxfId="483" priority="9" operator="between">
      <formula>($C$4-1)</formula>
      <formula>1</formula>
    </cfRule>
  </conditionalFormatting>
  <conditionalFormatting sqref="E20">
    <cfRule type="cellIs" dxfId="482" priority="10" operator="between">
      <formula>($C$4-1)</formula>
      <formula>1</formula>
    </cfRule>
  </conditionalFormatting>
  <conditionalFormatting sqref="E21">
    <cfRule type="cellIs" dxfId="481" priority="11" operator="between">
      <formula>($C$4-1)</formula>
      <formula>1</formula>
    </cfRule>
  </conditionalFormatting>
  <conditionalFormatting sqref="E22">
    <cfRule type="cellIs" dxfId="480" priority="12" operator="between">
      <formula>($C$4-1)</formula>
      <formula>1</formula>
    </cfRule>
  </conditionalFormatting>
  <conditionalFormatting sqref="E23">
    <cfRule type="cellIs" dxfId="479" priority="13" operator="between">
      <formula>($C$4-1)</formula>
      <formula>1</formula>
    </cfRule>
  </conditionalFormatting>
  <conditionalFormatting sqref="E24">
    <cfRule type="cellIs" dxfId="478" priority="14" operator="between">
      <formula>($C$4-1)</formula>
      <formula>1</formula>
    </cfRule>
  </conditionalFormatting>
  <conditionalFormatting sqref="E25">
    <cfRule type="cellIs" dxfId="477" priority="15" operator="between">
      <formula>($C$4-1)</formula>
      <formula>1</formula>
    </cfRule>
  </conditionalFormatting>
  <conditionalFormatting sqref="E26">
    <cfRule type="cellIs" dxfId="476" priority="16" operator="between">
      <formula>($C$4-1)</formula>
      <formula>1</formula>
    </cfRule>
  </conditionalFormatting>
  <conditionalFormatting sqref="E27">
    <cfRule type="cellIs" dxfId="475" priority="17" operator="between">
      <formula>($C$4-1)</formula>
      <formula>1</formula>
    </cfRule>
  </conditionalFormatting>
  <conditionalFormatting sqref="E28">
    <cfRule type="cellIs" dxfId="474" priority="18" operator="between">
      <formula>($C$4-1)</formula>
      <formula>1</formula>
    </cfRule>
  </conditionalFormatting>
  <conditionalFormatting sqref="E29">
    <cfRule type="cellIs" dxfId="473" priority="19" operator="between">
      <formula>($C$4-1)</formula>
      <formula>1</formula>
    </cfRule>
  </conditionalFormatting>
  <conditionalFormatting sqref="E30">
    <cfRule type="cellIs" dxfId="472" priority="20" operator="between">
      <formula>($C$4-1)</formula>
      <formula>1</formula>
    </cfRule>
  </conditionalFormatting>
  <conditionalFormatting sqref="E31">
    <cfRule type="cellIs" dxfId="471" priority="21" operator="between">
      <formula>($C$4-1)</formula>
      <formula>1</formula>
    </cfRule>
  </conditionalFormatting>
  <conditionalFormatting sqref="E32">
    <cfRule type="cellIs" dxfId="470" priority="22" operator="between">
      <formula>($C$4-1)</formula>
      <formula>1</formula>
    </cfRule>
  </conditionalFormatting>
  <conditionalFormatting sqref="E33">
    <cfRule type="cellIs" dxfId="469" priority="23" operator="between">
      <formula>($C$4-1)</formula>
      <formula>1</formula>
    </cfRule>
  </conditionalFormatting>
  <conditionalFormatting sqref="E34">
    <cfRule type="cellIs" dxfId="468" priority="24" operator="between">
      <formula>($C$4-1)</formula>
      <formula>1</formula>
    </cfRule>
  </conditionalFormatting>
  <conditionalFormatting sqref="E35">
    <cfRule type="cellIs" dxfId="467" priority="25" operator="between">
      <formula>($C$4-1)</formula>
      <formula>1</formula>
    </cfRule>
  </conditionalFormatting>
  <conditionalFormatting sqref="E36">
    <cfRule type="cellIs" dxfId="466" priority="26" operator="between">
      <formula>($C$4-1)</formula>
      <formula>1</formula>
    </cfRule>
  </conditionalFormatting>
  <conditionalFormatting sqref="E37">
    <cfRule type="cellIs" dxfId="465" priority="27" operator="between">
      <formula>($C$4-1)</formula>
      <formula>1</formula>
    </cfRule>
  </conditionalFormatting>
  <conditionalFormatting sqref="E38">
    <cfRule type="cellIs" dxfId="464" priority="28" operator="between">
      <formula>($C$4-1)</formula>
      <formula>1</formula>
    </cfRule>
  </conditionalFormatting>
  <conditionalFormatting sqref="E39">
    <cfRule type="cellIs" dxfId="463" priority="29" operator="between">
      <formula>($C$4-1)</formula>
      <formula>1</formula>
    </cfRule>
  </conditionalFormatting>
  <conditionalFormatting sqref="E40">
    <cfRule type="cellIs" dxfId="462" priority="30" operator="between">
      <formula>($C$4-1)</formula>
      <formula>1</formula>
    </cfRule>
  </conditionalFormatting>
  <conditionalFormatting sqref="E41">
    <cfRule type="cellIs" dxfId="461" priority="31" operator="between">
      <formula>($C$4-1)</formula>
      <formula>1</formula>
    </cfRule>
  </conditionalFormatting>
  <conditionalFormatting sqref="E42">
    <cfRule type="cellIs" dxfId="460" priority="32" operator="between">
      <formula>($C$4-1)</formula>
      <formula>1</formula>
    </cfRule>
  </conditionalFormatting>
  <conditionalFormatting sqref="E43">
    <cfRule type="cellIs" dxfId="459" priority="33" operator="between">
      <formula>($C$4-1)</formula>
      <formula>1</formula>
    </cfRule>
  </conditionalFormatting>
  <conditionalFormatting sqref="E44">
    <cfRule type="cellIs" dxfId="458" priority="34" operator="between">
      <formula>($C$4-1)</formula>
      <formula>1</formula>
    </cfRule>
  </conditionalFormatting>
  <conditionalFormatting sqref="E45">
    <cfRule type="cellIs" dxfId="457" priority="35" operator="between">
      <formula>($C$4-1)</formula>
      <formula>1</formula>
    </cfRule>
  </conditionalFormatting>
  <conditionalFormatting sqref="E46">
    <cfRule type="cellIs" dxfId="456" priority="36" operator="between">
      <formula>($C$4-1)</formula>
      <formula>1</formula>
    </cfRule>
  </conditionalFormatting>
  <conditionalFormatting sqref="E47">
    <cfRule type="cellIs" dxfId="455" priority="37" operator="between">
      <formula>($C$4-1)</formula>
      <formula>1</formula>
    </cfRule>
  </conditionalFormatting>
  <conditionalFormatting sqref="E48">
    <cfRule type="cellIs" dxfId="454" priority="38" operator="between">
      <formula>($C$4-1)</formula>
      <formula>1</formula>
    </cfRule>
  </conditionalFormatting>
  <conditionalFormatting sqref="E49">
    <cfRule type="cellIs" dxfId="453" priority="39" operator="between">
      <formula>($C$4-1)</formula>
      <formula>1</formula>
    </cfRule>
  </conditionalFormatting>
  <conditionalFormatting sqref="E50">
    <cfRule type="cellIs" dxfId="452" priority="40" operator="between">
      <formula>($C$4-1)</formula>
      <formula>1</formula>
    </cfRule>
  </conditionalFormatting>
  <conditionalFormatting sqref="G11">
    <cfRule type="cellIs" dxfId="451" priority="41" operator="between">
      <formula>($C$4-1)</formula>
      <formula>1</formula>
    </cfRule>
  </conditionalFormatting>
  <conditionalFormatting sqref="G12">
    <cfRule type="cellIs" dxfId="450" priority="42" operator="between">
      <formula>($C$4-1)</formula>
      <formula>1</formula>
    </cfRule>
  </conditionalFormatting>
  <conditionalFormatting sqref="G13">
    <cfRule type="cellIs" dxfId="449" priority="43" operator="between">
      <formula>($C$4-1)</formula>
      <formula>1</formula>
    </cfRule>
  </conditionalFormatting>
  <conditionalFormatting sqref="G14">
    <cfRule type="cellIs" dxfId="448" priority="44" operator="between">
      <formula>($C$4-1)</formula>
      <formula>1</formula>
    </cfRule>
  </conditionalFormatting>
  <conditionalFormatting sqref="G15">
    <cfRule type="cellIs" dxfId="447" priority="45" operator="between">
      <formula>($C$4-1)</formula>
      <formula>1</formula>
    </cfRule>
  </conditionalFormatting>
  <conditionalFormatting sqref="G16">
    <cfRule type="cellIs" dxfId="446" priority="46" operator="between">
      <formula>($C$4-1)</formula>
      <formula>1</formula>
    </cfRule>
  </conditionalFormatting>
  <conditionalFormatting sqref="G17">
    <cfRule type="cellIs" dxfId="445" priority="47" operator="between">
      <formula>($C$4-1)</formula>
      <formula>1</formula>
    </cfRule>
  </conditionalFormatting>
  <conditionalFormatting sqref="G18">
    <cfRule type="cellIs" dxfId="444" priority="48" operator="between">
      <formula>($C$4-1)</formula>
      <formula>1</formula>
    </cfRule>
  </conditionalFormatting>
  <conditionalFormatting sqref="G19">
    <cfRule type="cellIs" dxfId="443" priority="49" operator="between">
      <formula>($C$4-1)</formula>
      <formula>1</formula>
    </cfRule>
  </conditionalFormatting>
  <conditionalFormatting sqref="G20">
    <cfRule type="cellIs" dxfId="442" priority="50" operator="between">
      <formula>($C$4-1)</formula>
      <formula>1</formula>
    </cfRule>
  </conditionalFormatting>
  <conditionalFormatting sqref="G21">
    <cfRule type="cellIs" dxfId="441" priority="51" operator="between">
      <formula>($C$4-1)</formula>
      <formula>1</formula>
    </cfRule>
  </conditionalFormatting>
  <conditionalFormatting sqref="G22">
    <cfRule type="cellIs" dxfId="440" priority="52" operator="between">
      <formula>($C$4-1)</formula>
      <formula>1</formula>
    </cfRule>
  </conditionalFormatting>
  <conditionalFormatting sqref="G23">
    <cfRule type="cellIs" dxfId="439" priority="53" operator="between">
      <formula>($C$4-1)</formula>
      <formula>1</formula>
    </cfRule>
  </conditionalFormatting>
  <conditionalFormatting sqref="G24">
    <cfRule type="cellIs" dxfId="438" priority="54" operator="between">
      <formula>($C$4-1)</formula>
      <formula>1</formula>
    </cfRule>
  </conditionalFormatting>
  <conditionalFormatting sqref="G25">
    <cfRule type="cellIs" dxfId="437" priority="55" operator="between">
      <formula>($C$4-1)</formula>
      <formula>1</formula>
    </cfRule>
  </conditionalFormatting>
  <conditionalFormatting sqref="G26">
    <cfRule type="cellIs" dxfId="436" priority="56" operator="between">
      <formula>($C$4-1)</formula>
      <formula>1</formula>
    </cfRule>
  </conditionalFormatting>
  <conditionalFormatting sqref="G27">
    <cfRule type="cellIs" dxfId="435" priority="57" operator="between">
      <formula>($C$4-1)</formula>
      <formula>1</formula>
    </cfRule>
  </conditionalFormatting>
  <conditionalFormatting sqref="G28">
    <cfRule type="cellIs" dxfId="434" priority="58" operator="between">
      <formula>($C$4-1)</formula>
      <formula>1</formula>
    </cfRule>
  </conditionalFormatting>
  <conditionalFormatting sqref="G29">
    <cfRule type="cellIs" dxfId="433" priority="59" operator="between">
      <formula>($C$4-1)</formula>
      <formula>1</formula>
    </cfRule>
  </conditionalFormatting>
  <conditionalFormatting sqref="G30">
    <cfRule type="cellIs" dxfId="432" priority="60" operator="between">
      <formula>($C$4-1)</formula>
      <formula>1</formula>
    </cfRule>
  </conditionalFormatting>
  <conditionalFormatting sqref="G31">
    <cfRule type="cellIs" dxfId="431" priority="61" operator="between">
      <formula>($C$4-1)</formula>
      <formula>1</formula>
    </cfRule>
  </conditionalFormatting>
  <conditionalFormatting sqref="G32">
    <cfRule type="cellIs" dxfId="430" priority="62" operator="between">
      <formula>($C$4-1)</formula>
      <formula>1</formula>
    </cfRule>
  </conditionalFormatting>
  <conditionalFormatting sqref="G33">
    <cfRule type="cellIs" dxfId="429" priority="63" operator="between">
      <formula>($C$4-1)</formula>
      <formula>1</formula>
    </cfRule>
  </conditionalFormatting>
  <conditionalFormatting sqref="G34">
    <cfRule type="cellIs" dxfId="428" priority="64" operator="between">
      <formula>($C$4-1)</formula>
      <formula>1</formula>
    </cfRule>
  </conditionalFormatting>
  <conditionalFormatting sqref="G35">
    <cfRule type="cellIs" dxfId="427" priority="65" operator="between">
      <formula>($C$4-1)</formula>
      <formula>1</formula>
    </cfRule>
  </conditionalFormatting>
  <conditionalFormatting sqref="G36">
    <cfRule type="cellIs" dxfId="426" priority="66" operator="between">
      <formula>($C$4-1)</formula>
      <formula>1</formula>
    </cfRule>
  </conditionalFormatting>
  <conditionalFormatting sqref="G37">
    <cfRule type="cellIs" dxfId="425" priority="67" operator="between">
      <formula>($C$4-1)</formula>
      <formula>1</formula>
    </cfRule>
  </conditionalFormatting>
  <conditionalFormatting sqref="G38">
    <cfRule type="cellIs" dxfId="424" priority="68" operator="between">
      <formula>($C$4-1)</formula>
      <formula>1</formula>
    </cfRule>
  </conditionalFormatting>
  <conditionalFormatting sqref="G39">
    <cfRule type="cellIs" dxfId="423" priority="69" operator="between">
      <formula>($C$4-1)</formula>
      <formula>1</formula>
    </cfRule>
  </conditionalFormatting>
  <conditionalFormatting sqref="G40">
    <cfRule type="cellIs" dxfId="422" priority="70" operator="between">
      <formula>($C$4-1)</formula>
      <formula>1</formula>
    </cfRule>
  </conditionalFormatting>
  <conditionalFormatting sqref="G41">
    <cfRule type="cellIs" dxfId="421" priority="71" operator="between">
      <formula>($C$4-1)</formula>
      <formula>1</formula>
    </cfRule>
  </conditionalFormatting>
  <conditionalFormatting sqref="G42">
    <cfRule type="cellIs" dxfId="420" priority="72" operator="between">
      <formula>($C$4-1)</formula>
      <formula>1</formula>
    </cfRule>
  </conditionalFormatting>
  <conditionalFormatting sqref="G43">
    <cfRule type="cellIs" dxfId="419" priority="73" operator="between">
      <formula>($C$4-1)</formula>
      <formula>1</formula>
    </cfRule>
  </conditionalFormatting>
  <conditionalFormatting sqref="G44">
    <cfRule type="cellIs" dxfId="418" priority="74" operator="between">
      <formula>($C$4-1)</formula>
      <formula>1</formula>
    </cfRule>
  </conditionalFormatting>
  <conditionalFormatting sqref="G45">
    <cfRule type="cellIs" dxfId="417" priority="75" operator="between">
      <formula>($C$4-1)</formula>
      <formula>1</formula>
    </cfRule>
  </conditionalFormatting>
  <conditionalFormatting sqref="G46">
    <cfRule type="cellIs" dxfId="416" priority="76" operator="between">
      <formula>($C$4-1)</formula>
      <formula>1</formula>
    </cfRule>
  </conditionalFormatting>
  <conditionalFormatting sqref="G47">
    <cfRule type="cellIs" dxfId="415" priority="77" operator="between">
      <formula>($C$4-1)</formula>
      <formula>1</formula>
    </cfRule>
  </conditionalFormatting>
  <conditionalFormatting sqref="G48">
    <cfRule type="cellIs" dxfId="414" priority="78" operator="between">
      <formula>($C$4-1)</formula>
      <formula>1</formula>
    </cfRule>
  </conditionalFormatting>
  <conditionalFormatting sqref="G49">
    <cfRule type="cellIs" dxfId="413" priority="79" operator="between">
      <formula>($C$4-1)</formula>
      <formula>1</formula>
    </cfRule>
  </conditionalFormatting>
  <conditionalFormatting sqref="G50">
    <cfRule type="cellIs" dxfId="412" priority="80" operator="between">
      <formula>($C$4-1)</formula>
      <formula>1</formula>
    </cfRule>
  </conditionalFormatting>
  <conditionalFormatting sqref="K11">
    <cfRule type="cellIs" dxfId="411" priority="81" operator="between">
      <formula>($C$4-1)</formula>
      <formula>1</formula>
    </cfRule>
  </conditionalFormatting>
  <conditionalFormatting sqref="K12">
    <cfRule type="cellIs" dxfId="410" priority="82" operator="between">
      <formula>($C$4-1)</formula>
      <formula>1</formula>
    </cfRule>
  </conditionalFormatting>
  <conditionalFormatting sqref="K13">
    <cfRule type="cellIs" dxfId="409" priority="83" operator="between">
      <formula>($C$4-1)</formula>
      <formula>1</formula>
    </cfRule>
  </conditionalFormatting>
  <conditionalFormatting sqref="K14">
    <cfRule type="cellIs" dxfId="408" priority="84" operator="between">
      <formula>($C$4-1)</formula>
      <formula>1</formula>
    </cfRule>
  </conditionalFormatting>
  <conditionalFormatting sqref="K15">
    <cfRule type="cellIs" dxfId="407" priority="85" operator="between">
      <formula>($C$4-1)</formula>
      <formula>1</formula>
    </cfRule>
  </conditionalFormatting>
  <conditionalFormatting sqref="K16">
    <cfRule type="cellIs" dxfId="406" priority="86" operator="between">
      <formula>($C$4-1)</formula>
      <formula>1</formula>
    </cfRule>
  </conditionalFormatting>
  <conditionalFormatting sqref="K17">
    <cfRule type="cellIs" dxfId="405" priority="87" operator="between">
      <formula>($C$4-1)</formula>
      <formula>1</formula>
    </cfRule>
  </conditionalFormatting>
  <conditionalFormatting sqref="K18">
    <cfRule type="cellIs" dxfId="404" priority="88" operator="between">
      <formula>($C$4-1)</formula>
      <formula>1</formula>
    </cfRule>
  </conditionalFormatting>
  <conditionalFormatting sqref="K19">
    <cfRule type="cellIs" dxfId="403" priority="89" operator="between">
      <formula>($C$4-1)</formula>
      <formula>1</formula>
    </cfRule>
  </conditionalFormatting>
  <conditionalFormatting sqref="K20">
    <cfRule type="cellIs" dxfId="402" priority="90" operator="between">
      <formula>($C$4-1)</formula>
      <formula>1</formula>
    </cfRule>
  </conditionalFormatting>
  <conditionalFormatting sqref="K21">
    <cfRule type="cellIs" dxfId="401" priority="91" operator="between">
      <formula>($C$4-1)</formula>
      <formula>1</formula>
    </cfRule>
  </conditionalFormatting>
  <conditionalFormatting sqref="K22">
    <cfRule type="cellIs" dxfId="400" priority="92" operator="between">
      <formula>($C$4-1)</formula>
      <formula>1</formula>
    </cfRule>
  </conditionalFormatting>
  <conditionalFormatting sqref="K23">
    <cfRule type="cellIs" dxfId="399" priority="93" operator="between">
      <formula>($C$4-1)</formula>
      <formula>1</formula>
    </cfRule>
  </conditionalFormatting>
  <conditionalFormatting sqref="K24">
    <cfRule type="cellIs" dxfId="398" priority="94" operator="between">
      <formula>($C$4-1)</formula>
      <formula>1</formula>
    </cfRule>
  </conditionalFormatting>
  <conditionalFormatting sqref="K25">
    <cfRule type="cellIs" dxfId="397" priority="95" operator="between">
      <formula>($C$4-1)</formula>
      <formula>1</formula>
    </cfRule>
  </conditionalFormatting>
  <conditionalFormatting sqref="K26">
    <cfRule type="cellIs" dxfId="396" priority="96" operator="between">
      <formula>($C$4-1)</formula>
      <formula>1</formula>
    </cfRule>
  </conditionalFormatting>
  <conditionalFormatting sqref="K27">
    <cfRule type="cellIs" dxfId="395" priority="97" operator="between">
      <formula>($C$4-1)</formula>
      <formula>1</formula>
    </cfRule>
  </conditionalFormatting>
  <conditionalFormatting sqref="K28">
    <cfRule type="cellIs" dxfId="394" priority="98" operator="between">
      <formula>($C$4-1)</formula>
      <formula>1</formula>
    </cfRule>
  </conditionalFormatting>
  <conditionalFormatting sqref="K29">
    <cfRule type="cellIs" dxfId="393" priority="99" operator="between">
      <formula>($C$4-1)</formula>
      <formula>1</formula>
    </cfRule>
  </conditionalFormatting>
  <conditionalFormatting sqref="K30">
    <cfRule type="cellIs" dxfId="392" priority="100" operator="between">
      <formula>($C$4-1)</formula>
      <formula>1</formula>
    </cfRule>
  </conditionalFormatting>
  <conditionalFormatting sqref="K31">
    <cfRule type="cellIs" dxfId="391" priority="101" operator="between">
      <formula>($C$4-1)</formula>
      <formula>1</formula>
    </cfRule>
  </conditionalFormatting>
  <conditionalFormatting sqref="K32">
    <cfRule type="cellIs" dxfId="390" priority="102" operator="between">
      <formula>($C$4-1)</formula>
      <formula>1</formula>
    </cfRule>
  </conditionalFormatting>
  <conditionalFormatting sqref="K33">
    <cfRule type="cellIs" dxfId="389" priority="103" operator="between">
      <formula>($C$4-1)</formula>
      <formula>1</formula>
    </cfRule>
  </conditionalFormatting>
  <conditionalFormatting sqref="K34">
    <cfRule type="cellIs" dxfId="388" priority="104" operator="between">
      <formula>($C$4-1)</formula>
      <formula>1</formula>
    </cfRule>
  </conditionalFormatting>
  <conditionalFormatting sqref="K35">
    <cfRule type="cellIs" dxfId="387" priority="105" operator="between">
      <formula>($C$4-1)</formula>
      <formula>1</formula>
    </cfRule>
  </conditionalFormatting>
  <conditionalFormatting sqref="K36">
    <cfRule type="cellIs" dxfId="386" priority="106" operator="between">
      <formula>($C$4-1)</formula>
      <formula>1</formula>
    </cfRule>
  </conditionalFormatting>
  <conditionalFormatting sqref="K37">
    <cfRule type="cellIs" dxfId="385" priority="107" operator="between">
      <formula>($C$4-1)</formula>
      <formula>1</formula>
    </cfRule>
  </conditionalFormatting>
  <conditionalFormatting sqref="K38">
    <cfRule type="cellIs" dxfId="384" priority="108" operator="between">
      <formula>($C$4-1)</formula>
      <formula>1</formula>
    </cfRule>
  </conditionalFormatting>
  <conditionalFormatting sqref="K39">
    <cfRule type="cellIs" dxfId="383" priority="109" operator="between">
      <formula>($C$4-1)</formula>
      <formula>1</formula>
    </cfRule>
  </conditionalFormatting>
  <conditionalFormatting sqref="K40">
    <cfRule type="cellIs" dxfId="382" priority="110" operator="between">
      <formula>($C$4-1)</formula>
      <formula>1</formula>
    </cfRule>
  </conditionalFormatting>
  <conditionalFormatting sqref="K41">
    <cfRule type="cellIs" dxfId="381" priority="111" operator="between">
      <formula>($C$4-1)</formula>
      <formula>1</formula>
    </cfRule>
  </conditionalFormatting>
  <conditionalFormatting sqref="K42">
    <cfRule type="cellIs" dxfId="380" priority="112" operator="between">
      <formula>($C$4-1)</formula>
      <formula>1</formula>
    </cfRule>
  </conditionalFormatting>
  <conditionalFormatting sqref="K43">
    <cfRule type="cellIs" dxfId="379" priority="113" operator="between">
      <formula>($C$4-1)</formula>
      <formula>1</formula>
    </cfRule>
  </conditionalFormatting>
  <conditionalFormatting sqref="K44">
    <cfRule type="cellIs" dxfId="378" priority="114" operator="between">
      <formula>($C$4-1)</formula>
      <formula>1</formula>
    </cfRule>
  </conditionalFormatting>
  <conditionalFormatting sqref="K45">
    <cfRule type="cellIs" dxfId="377" priority="115" operator="between">
      <formula>($C$4-1)</formula>
      <formula>1</formula>
    </cfRule>
  </conditionalFormatting>
  <conditionalFormatting sqref="K46">
    <cfRule type="cellIs" dxfId="376" priority="116" operator="between">
      <formula>($C$4-1)</formula>
      <formula>1</formula>
    </cfRule>
  </conditionalFormatting>
  <conditionalFormatting sqref="K47">
    <cfRule type="cellIs" dxfId="375" priority="117" operator="between">
      <formula>($C$4-1)</formula>
      <formula>1</formula>
    </cfRule>
  </conditionalFormatting>
  <conditionalFormatting sqref="K48">
    <cfRule type="cellIs" dxfId="374" priority="118" operator="between">
      <formula>($C$4-1)</formula>
      <formula>1</formula>
    </cfRule>
  </conditionalFormatting>
  <conditionalFormatting sqref="K49">
    <cfRule type="cellIs" dxfId="373" priority="119" operator="between">
      <formula>($C$4-1)</formula>
      <formula>1</formula>
    </cfRule>
  </conditionalFormatting>
  <conditionalFormatting sqref="K50">
    <cfRule type="cellIs" dxfId="372" priority="120" operator="between">
      <formula>($C$4-1)</formula>
      <formula>1</formula>
    </cfRule>
  </conditionalFormatting>
  <conditionalFormatting sqref="M11">
    <cfRule type="cellIs" dxfId="371" priority="121" operator="between">
      <formula>($C$4-1)</formula>
      <formula>1</formula>
    </cfRule>
  </conditionalFormatting>
  <conditionalFormatting sqref="M12">
    <cfRule type="cellIs" dxfId="370" priority="122" operator="between">
      <formula>($C$4-1)</formula>
      <formula>1</formula>
    </cfRule>
  </conditionalFormatting>
  <conditionalFormatting sqref="M13">
    <cfRule type="cellIs" dxfId="369" priority="123" operator="between">
      <formula>($C$4-1)</formula>
      <formula>1</formula>
    </cfRule>
  </conditionalFormatting>
  <conditionalFormatting sqref="M14">
    <cfRule type="cellIs" dxfId="368" priority="124" operator="between">
      <formula>($C$4-1)</formula>
      <formula>1</formula>
    </cfRule>
  </conditionalFormatting>
  <conditionalFormatting sqref="M15">
    <cfRule type="cellIs" dxfId="367" priority="125" operator="between">
      <formula>($C$4-1)</formula>
      <formula>1</formula>
    </cfRule>
  </conditionalFormatting>
  <conditionalFormatting sqref="M16">
    <cfRule type="cellIs" dxfId="366" priority="126" operator="between">
      <formula>($C$4-1)</formula>
      <formula>1</formula>
    </cfRule>
  </conditionalFormatting>
  <conditionalFormatting sqref="M17">
    <cfRule type="cellIs" dxfId="365" priority="127" operator="between">
      <formula>($C$4-1)</formula>
      <formula>1</formula>
    </cfRule>
  </conditionalFormatting>
  <conditionalFormatting sqref="M18">
    <cfRule type="cellIs" dxfId="364" priority="128" operator="between">
      <formula>($C$4-1)</formula>
      <formula>1</formula>
    </cfRule>
  </conditionalFormatting>
  <conditionalFormatting sqref="M19">
    <cfRule type="cellIs" dxfId="363" priority="129" operator="between">
      <formula>($C$4-1)</formula>
      <formula>1</formula>
    </cfRule>
  </conditionalFormatting>
  <conditionalFormatting sqref="M20">
    <cfRule type="cellIs" dxfId="362" priority="130" operator="between">
      <formula>($C$4-1)</formula>
      <formula>1</formula>
    </cfRule>
  </conditionalFormatting>
  <conditionalFormatting sqref="M21">
    <cfRule type="cellIs" dxfId="361" priority="131" operator="between">
      <formula>($C$4-1)</formula>
      <formula>1</formula>
    </cfRule>
  </conditionalFormatting>
  <conditionalFormatting sqref="M22">
    <cfRule type="cellIs" dxfId="360" priority="132" operator="between">
      <formula>($C$4-1)</formula>
      <formula>1</formula>
    </cfRule>
  </conditionalFormatting>
  <conditionalFormatting sqref="M23">
    <cfRule type="cellIs" dxfId="359" priority="133" operator="between">
      <formula>($C$4-1)</formula>
      <formula>1</formula>
    </cfRule>
  </conditionalFormatting>
  <conditionalFormatting sqref="M24">
    <cfRule type="cellIs" dxfId="358" priority="134" operator="between">
      <formula>($C$4-1)</formula>
      <formula>1</formula>
    </cfRule>
  </conditionalFormatting>
  <conditionalFormatting sqref="M25">
    <cfRule type="cellIs" dxfId="357" priority="135" operator="between">
      <formula>($C$4-1)</formula>
      <formula>1</formula>
    </cfRule>
  </conditionalFormatting>
  <conditionalFormatting sqref="M26">
    <cfRule type="cellIs" dxfId="356" priority="136" operator="between">
      <formula>($C$4-1)</formula>
      <formula>1</formula>
    </cfRule>
  </conditionalFormatting>
  <conditionalFormatting sqref="M27">
    <cfRule type="cellIs" dxfId="355" priority="137" operator="between">
      <formula>($C$4-1)</formula>
      <formula>1</formula>
    </cfRule>
  </conditionalFormatting>
  <conditionalFormatting sqref="M28">
    <cfRule type="cellIs" dxfId="354" priority="138" operator="between">
      <formula>($C$4-1)</formula>
      <formula>1</formula>
    </cfRule>
  </conditionalFormatting>
  <conditionalFormatting sqref="M29">
    <cfRule type="cellIs" dxfId="353" priority="139" operator="between">
      <formula>($C$4-1)</formula>
      <formula>1</formula>
    </cfRule>
  </conditionalFormatting>
  <conditionalFormatting sqref="M30">
    <cfRule type="cellIs" dxfId="352" priority="140" operator="between">
      <formula>($C$4-1)</formula>
      <formula>1</formula>
    </cfRule>
  </conditionalFormatting>
  <conditionalFormatting sqref="M31">
    <cfRule type="cellIs" dxfId="351" priority="141" operator="between">
      <formula>($C$4-1)</formula>
      <formula>1</formula>
    </cfRule>
  </conditionalFormatting>
  <conditionalFormatting sqref="M32">
    <cfRule type="cellIs" dxfId="350" priority="142" operator="between">
      <formula>($C$4-1)</formula>
      <formula>1</formula>
    </cfRule>
  </conditionalFormatting>
  <conditionalFormatting sqref="M33">
    <cfRule type="cellIs" dxfId="349" priority="143" operator="between">
      <formula>($C$4-1)</formula>
      <formula>1</formula>
    </cfRule>
  </conditionalFormatting>
  <conditionalFormatting sqref="M34">
    <cfRule type="cellIs" dxfId="348" priority="144" operator="between">
      <formula>($C$4-1)</formula>
      <formula>1</formula>
    </cfRule>
  </conditionalFormatting>
  <conditionalFormatting sqref="M35">
    <cfRule type="cellIs" dxfId="347" priority="145" operator="between">
      <formula>($C$4-1)</formula>
      <formula>1</formula>
    </cfRule>
  </conditionalFormatting>
  <conditionalFormatting sqref="M36">
    <cfRule type="cellIs" dxfId="346" priority="146" operator="between">
      <formula>($C$4-1)</formula>
      <formula>1</formula>
    </cfRule>
  </conditionalFormatting>
  <conditionalFormatting sqref="M37">
    <cfRule type="cellIs" dxfId="345" priority="147" operator="between">
      <formula>($C$4-1)</formula>
      <formula>1</formula>
    </cfRule>
  </conditionalFormatting>
  <conditionalFormatting sqref="M38">
    <cfRule type="cellIs" dxfId="344" priority="148" operator="between">
      <formula>($C$4-1)</formula>
      <formula>1</formula>
    </cfRule>
  </conditionalFormatting>
  <conditionalFormatting sqref="M39">
    <cfRule type="cellIs" dxfId="343" priority="149" operator="between">
      <formula>($C$4-1)</formula>
      <formula>1</formula>
    </cfRule>
  </conditionalFormatting>
  <conditionalFormatting sqref="M40">
    <cfRule type="cellIs" dxfId="342" priority="150" operator="between">
      <formula>($C$4-1)</formula>
      <formula>1</formula>
    </cfRule>
  </conditionalFormatting>
  <conditionalFormatting sqref="M41">
    <cfRule type="cellIs" dxfId="341" priority="151" operator="between">
      <formula>($C$4-1)</formula>
      <formula>1</formula>
    </cfRule>
  </conditionalFormatting>
  <conditionalFormatting sqref="M42">
    <cfRule type="cellIs" dxfId="340" priority="152" operator="between">
      <formula>($C$4-1)</formula>
      <formula>1</formula>
    </cfRule>
  </conditionalFormatting>
  <conditionalFormatting sqref="M43">
    <cfRule type="cellIs" dxfId="339" priority="153" operator="between">
      <formula>($C$4-1)</formula>
      <formula>1</formula>
    </cfRule>
  </conditionalFormatting>
  <conditionalFormatting sqref="M44">
    <cfRule type="cellIs" dxfId="338" priority="154" operator="between">
      <formula>($C$4-1)</formula>
      <formula>1</formula>
    </cfRule>
  </conditionalFormatting>
  <conditionalFormatting sqref="M45">
    <cfRule type="cellIs" dxfId="337" priority="155" operator="between">
      <formula>($C$4-1)</formula>
      <formula>1</formula>
    </cfRule>
  </conditionalFormatting>
  <conditionalFormatting sqref="M46">
    <cfRule type="cellIs" dxfId="336" priority="156" operator="between">
      <formula>($C$4-1)</formula>
      <formula>1</formula>
    </cfRule>
  </conditionalFormatting>
  <conditionalFormatting sqref="M47">
    <cfRule type="cellIs" dxfId="335" priority="157" operator="between">
      <formula>($C$4-1)</formula>
      <formula>1</formula>
    </cfRule>
  </conditionalFormatting>
  <conditionalFormatting sqref="M48">
    <cfRule type="cellIs" dxfId="334" priority="158" operator="between">
      <formula>($C$4-1)</formula>
      <formula>1</formula>
    </cfRule>
  </conditionalFormatting>
  <conditionalFormatting sqref="M49">
    <cfRule type="cellIs" dxfId="333" priority="159" operator="between">
      <formula>($C$4-1)</formula>
      <formula>1</formula>
    </cfRule>
  </conditionalFormatting>
  <conditionalFormatting sqref="M50">
    <cfRule type="cellIs" dxfId="332" priority="160" operator="between">
      <formula>($C$4-1)</formula>
      <formula>1</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0866141732283472" right="0.70866141732283472" top="0.74803149606299213" bottom="0.74803149606299213" header="0.31496062992125984" footer="0.31496062992125984"/>
  <pageSetup paperSize="5" scale="8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F25" activePane="bottomRight" state="frozen"/>
      <selection pane="topRight"/>
      <selection pane="bottomLeft"/>
      <selection pane="bottomRight" activeCell="E10" sqref="E10"/>
    </sheetView>
  </sheetViews>
  <sheetFormatPr defaultRowHeight="15" x14ac:dyDescent="0.25"/>
  <cols>
    <col min="1" max="1" width="6.5703125" customWidth="1"/>
    <col min="2" max="2" width="9.140625" hidden="1" customWidth="1"/>
    <col min="3" max="3" width="29.42578125" customWidth="1"/>
    <col min="4" max="4" width="5.85546875" customWidth="1"/>
    <col min="5" max="5" width="6.5703125" customWidth="1"/>
    <col min="6" max="6" width="5" customWidth="1"/>
    <col min="7" max="7" width="4.5703125" customWidth="1"/>
    <col min="8" max="8" width="4.28515625" customWidth="1"/>
    <col min="9" max="9" width="7.42578125" customWidth="1"/>
    <col min="10" max="10" width="12" customWidth="1"/>
    <col min="11" max="11" width="3.42578125" customWidth="1"/>
    <col min="12" max="12" width="5" customWidth="1"/>
    <col min="13" max="13" width="4.5703125" customWidth="1"/>
    <col min="14" max="14" width="3.7109375" customWidth="1"/>
    <col min="15" max="15" width="6" customWidth="1"/>
    <col min="16" max="16" width="8.42578125" customWidth="1"/>
    <col min="17" max="17" width="7.7109375" hidden="1" customWidth="1"/>
    <col min="18" max="18" width="5.5703125" customWidth="1"/>
    <col min="19" max="19" width="1.5703125" customWidth="1"/>
    <col min="20" max="20" width="5.28515625" customWidth="1"/>
    <col min="21" max="21" width="4.42578125" customWidth="1"/>
    <col min="22" max="23" width="4.140625" customWidth="1"/>
    <col min="24" max="24" width="5" customWidth="1"/>
    <col min="25" max="30" width="7.140625" hidden="1" customWidth="1"/>
    <col min="31" max="31" width="3.5703125" customWidth="1"/>
    <col min="32" max="32" width="6.140625" customWidth="1"/>
    <col min="33" max="33" width="5.140625" customWidth="1"/>
    <col min="34" max="34" width="4.42578125" customWidth="1"/>
    <col min="35" max="35" width="5.28515625" customWidth="1"/>
    <col min="36" max="40" width="8.7109375" hidden="1" customWidth="1"/>
    <col min="41" max="41" width="7.140625" hidden="1" customWidth="1"/>
    <col min="42"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644</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152</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644</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175</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70280</v>
      </c>
      <c r="C11" s="19" t="s">
        <v>153</v>
      </c>
      <c r="D11" s="18"/>
      <c r="E11" s="28">
        <f t="shared" ref="E11:E50" si="0">IF((COUNTA(T11:AC11)&gt;0),(ROUND((AVERAGE(T11:AC11)),0)),"")</f>
        <v>83</v>
      </c>
      <c r="F11" s="28" t="str">
        <f t="shared" ref="F11:F50" si="1">IF(AND(ISNUMBER(E11),E11&gt;=1),IF(E11&lt;=$FD$13,$FE$13,IF(E11&lt;=$FD$14,$FE$14,IF(E11&lt;=$FD$15,$FE$15,IF(E11&lt;=$FD$16,$FE$16,)))), "")</f>
        <v>B</v>
      </c>
      <c r="G11" s="28">
        <f t="shared" ref="G11:G50" si="2">IF((COUNTA(T11:AD11)&gt;0),(ROUND((AVERAGE(T11:AD11)),0)),"")</f>
        <v>83</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Memiliki kemampuan dalam menganalisis perjuangan Bangsa Indonesia dalam mempertahankan integrasi Bangsa Indonesia dan Negera Republik Indonesia, serta menjelaskan Indonesia pada awal kemerdekaan dan demokrasi liberal, namun perlu peningkatan pemahaman kehidupan bangsa Indonesia pada masa orde baru</v>
      </c>
      <c r="K11" s="28">
        <f t="shared" ref="K11:K50" si="5">IF((COUNTA(AF11:AO11)&gt;0),AVERAGE(AF11:AO11),"")</f>
        <v>85</v>
      </c>
      <c r="L11" s="28" t="str">
        <f t="shared" ref="L11:L50" si="6">IF(AND(ISNUMBER(K11),K11&gt;=1), IF(K11&lt;=$FD$27,$FE$27,IF(K11&lt;=$FD$28,$FE$28,IF(K11&lt;=$FD$29,$FE$29,IF(K11&lt;=$FD$30,$FE$30,)))), "")</f>
        <v>A</v>
      </c>
      <c r="M11" s="28">
        <f t="shared" ref="M11:M50" si="7">IF((COUNTA(AF11:AO11)&gt;0),AVERAGE(AF11:AO11),"")</f>
        <v>85</v>
      </c>
      <c r="N11" s="28" t="str">
        <f t="shared" ref="N11:N50" si="8">IF(AND(ISNUMBER(M11),M11&gt;=1), IF(M11&lt;=$FD$27,$FE$27,IF(M11&lt;=$FD$28,$FE$28,IF(M11&lt;=$FD$29,$FE$29,IF(M11&lt;=$FD$30,$FE$30,)))), "")</f>
        <v>A</v>
      </c>
      <c r="O11" s="36">
        <v>2</v>
      </c>
      <c r="P11" s="28" t="str">
        <f t="shared" ref="P11:P50" si="9">IF(O11=$FG$13,$FI$13,IF(O11=$FG$15,$FI$15,IF(O11=$FG$17,$FI$17,IF(O11=$FG$19,$FI$19,IF(O11=$FG$21,$FI$21,IF(O11=$FG$23,$FI$23,IF(O11=$FG$25,$FI$25,IF(O11=$FG$27,$FI$27,IF(O11=$FG$29,$FI$29,IF(O11=$FG$31,$FI$31,""))))))))))</f>
        <v>Sangat terampil membandingkan Indonesia pada awal kemerdekaan dan masa demokrasi liberal</v>
      </c>
      <c r="Q11" s="39"/>
      <c r="R11" s="39" t="s">
        <v>8</v>
      </c>
      <c r="S11" s="18"/>
      <c r="T11" s="1">
        <v>82</v>
      </c>
      <c r="U11" s="1">
        <v>84</v>
      </c>
      <c r="V11" s="1">
        <v>88</v>
      </c>
      <c r="W11" s="1">
        <v>78</v>
      </c>
      <c r="X11" s="1"/>
      <c r="Y11" s="1"/>
      <c r="Z11" s="1"/>
      <c r="AA11" s="1"/>
      <c r="AB11" s="1"/>
      <c r="AC11" s="1"/>
      <c r="AD11" s="1"/>
      <c r="AE11" s="18"/>
      <c r="AF11" s="1">
        <v>85</v>
      </c>
      <c r="AG11" s="1">
        <v>85</v>
      </c>
      <c r="AH11" s="1">
        <v>85</v>
      </c>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70295</v>
      </c>
      <c r="C12" s="19" t="s">
        <v>154</v>
      </c>
      <c r="D12" s="18"/>
      <c r="E12" s="28">
        <f t="shared" si="0"/>
        <v>81</v>
      </c>
      <c r="F12" s="28" t="str">
        <f t="shared" si="1"/>
        <v>B</v>
      </c>
      <c r="G12" s="28">
        <f t="shared" si="2"/>
        <v>81</v>
      </c>
      <c r="H12" s="28" t="str">
        <f t="shared" si="3"/>
        <v>B</v>
      </c>
      <c r="I12" s="36">
        <v>2</v>
      </c>
      <c r="J12" s="28" t="str">
        <f t="shared" si="4"/>
        <v>Memiliki kemampuan dalam menganalisis perjuangan Bangsa Indonesia dalam mempertahankan integrasi Bangsa Indonesia dan Negera Republik Indonesia, serta menjelaskan Indonesia pada awal kemerdekaan dan demokrasi liberal, namun perlu peningkatan pemahaman kehidupan bangsa Indonesia pada masa orde baru</v>
      </c>
      <c r="K12" s="28">
        <f t="shared" si="5"/>
        <v>85.333333333333329</v>
      </c>
      <c r="L12" s="28" t="str">
        <f t="shared" si="6"/>
        <v>A</v>
      </c>
      <c r="M12" s="28">
        <f t="shared" si="7"/>
        <v>85.333333333333329</v>
      </c>
      <c r="N12" s="28" t="str">
        <f t="shared" si="8"/>
        <v>A</v>
      </c>
      <c r="O12" s="36">
        <v>2</v>
      </c>
      <c r="P12" s="28" t="str">
        <f t="shared" si="9"/>
        <v>Sangat terampil membandingkan Indonesia pada awal kemerdekaan dan masa demokrasi liberal</v>
      </c>
      <c r="Q12" s="39"/>
      <c r="R12" s="39" t="s">
        <v>8</v>
      </c>
      <c r="S12" s="18"/>
      <c r="T12" s="1">
        <v>85</v>
      </c>
      <c r="U12" s="1">
        <v>82</v>
      </c>
      <c r="V12" s="1">
        <v>85</v>
      </c>
      <c r="W12" s="1">
        <v>70</v>
      </c>
      <c r="X12" s="1"/>
      <c r="Y12" s="1"/>
      <c r="Z12" s="1"/>
      <c r="AA12" s="1"/>
      <c r="AB12" s="1"/>
      <c r="AC12" s="1"/>
      <c r="AD12" s="1"/>
      <c r="AE12" s="18"/>
      <c r="AF12" s="1">
        <v>85</v>
      </c>
      <c r="AG12" s="1">
        <v>85</v>
      </c>
      <c r="AH12" s="1">
        <v>86</v>
      </c>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70310</v>
      </c>
      <c r="C13" s="19" t="s">
        <v>155</v>
      </c>
      <c r="D13" s="18"/>
      <c r="E13" s="28">
        <f t="shared" si="0"/>
        <v>89</v>
      </c>
      <c r="F13" s="28" t="str">
        <f t="shared" si="1"/>
        <v>A</v>
      </c>
      <c r="G13" s="28">
        <f t="shared" si="2"/>
        <v>89</v>
      </c>
      <c r="H13" s="28" t="str">
        <f t="shared" si="3"/>
        <v>A</v>
      </c>
      <c r="I13" s="36">
        <v>1</v>
      </c>
      <c r="J13" s="28" t="str">
        <f t="shared" si="4"/>
        <v>Memiliki kemampuan dalam menganalisis perjuangan Bangsa Indonesia dalam mempertahankan integrasi Bangsa Indonesia dan Negera Republik Indonesia, serta menjelaskan Indonesia pada awal kemerdekaan dan demokrasi liberal</v>
      </c>
      <c r="K13" s="28">
        <f t="shared" si="5"/>
        <v>89.333333333333329</v>
      </c>
      <c r="L13" s="28" t="str">
        <f t="shared" si="6"/>
        <v>A</v>
      </c>
      <c r="M13" s="28">
        <f t="shared" si="7"/>
        <v>89.333333333333329</v>
      </c>
      <c r="N13" s="28" t="str">
        <f t="shared" si="8"/>
        <v>A</v>
      </c>
      <c r="O13" s="36">
        <v>1</v>
      </c>
      <c r="P13" s="28" t="str">
        <f t="shared" si="9"/>
        <v>Sangat terampil menyajikan bentuk perjuangan bangsa Indonesia dalam mempertahankan integrasi bangsa Indonesia</v>
      </c>
      <c r="Q13" s="39"/>
      <c r="R13" s="39" t="s">
        <v>8</v>
      </c>
      <c r="S13" s="18"/>
      <c r="T13" s="1">
        <v>89</v>
      </c>
      <c r="U13" s="1">
        <v>88</v>
      </c>
      <c r="V13" s="1">
        <v>90</v>
      </c>
      <c r="W13" s="1">
        <v>87</v>
      </c>
      <c r="X13" s="1"/>
      <c r="Y13" s="1"/>
      <c r="Z13" s="1"/>
      <c r="AA13" s="1"/>
      <c r="AB13" s="1"/>
      <c r="AC13" s="1"/>
      <c r="AD13" s="1"/>
      <c r="AE13" s="18"/>
      <c r="AF13" s="1">
        <v>90</v>
      </c>
      <c r="AG13" s="1">
        <v>90</v>
      </c>
      <c r="AH13" s="1">
        <v>88</v>
      </c>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228</v>
      </c>
      <c r="FI13" s="43" t="s">
        <v>231</v>
      </c>
      <c r="FJ13" s="41">
        <v>21741</v>
      </c>
      <c r="FK13" s="41">
        <v>21751</v>
      </c>
    </row>
    <row r="14" spans="1:167" x14ac:dyDescent="0.25">
      <c r="A14" s="19">
        <v>4</v>
      </c>
      <c r="B14" s="19">
        <v>70325</v>
      </c>
      <c r="C14" s="19" t="s">
        <v>156</v>
      </c>
      <c r="D14" s="18"/>
      <c r="E14" s="28">
        <f t="shared" si="0"/>
        <v>86</v>
      </c>
      <c r="F14" s="28" t="str">
        <f t="shared" si="1"/>
        <v>A</v>
      </c>
      <c r="G14" s="28">
        <f t="shared" si="2"/>
        <v>86</v>
      </c>
      <c r="H14" s="28" t="str">
        <f t="shared" si="3"/>
        <v>A</v>
      </c>
      <c r="I14" s="36">
        <v>1</v>
      </c>
      <c r="J14" s="28" t="str">
        <f t="shared" si="4"/>
        <v>Memiliki kemampuan dalam menganalisis perjuangan Bangsa Indonesia dalam mempertahankan integrasi Bangsa Indonesia dan Negera Republik Indonesia, serta menjelaskan Indonesia pada awal kemerdekaan dan demokrasi liberal</v>
      </c>
      <c r="K14" s="28">
        <f t="shared" si="5"/>
        <v>88.666666666666671</v>
      </c>
      <c r="L14" s="28" t="str">
        <f t="shared" si="6"/>
        <v>A</v>
      </c>
      <c r="M14" s="28">
        <f t="shared" si="7"/>
        <v>88.666666666666671</v>
      </c>
      <c r="N14" s="28" t="str">
        <f t="shared" si="8"/>
        <v>A</v>
      </c>
      <c r="O14" s="36">
        <v>1</v>
      </c>
      <c r="P14" s="28" t="str">
        <f t="shared" si="9"/>
        <v>Sangat terampil menyajikan bentuk perjuangan bangsa Indonesia dalam mempertahankan integrasi bangsa Indonesia</v>
      </c>
      <c r="Q14" s="39"/>
      <c r="R14" s="39" t="s">
        <v>8</v>
      </c>
      <c r="S14" s="18"/>
      <c r="T14" s="1">
        <v>86</v>
      </c>
      <c r="U14" s="1">
        <v>85</v>
      </c>
      <c r="V14" s="1">
        <v>87</v>
      </c>
      <c r="W14" s="1">
        <v>85</v>
      </c>
      <c r="X14" s="1"/>
      <c r="Y14" s="1"/>
      <c r="Z14" s="1"/>
      <c r="AA14" s="1"/>
      <c r="AB14" s="1"/>
      <c r="AC14" s="1"/>
      <c r="AD14" s="1"/>
      <c r="AE14" s="18"/>
      <c r="AF14" s="1">
        <v>90</v>
      </c>
      <c r="AG14" s="1">
        <v>90</v>
      </c>
      <c r="AH14" s="1">
        <v>86</v>
      </c>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70340</v>
      </c>
      <c r="C15" s="19" t="s">
        <v>157</v>
      </c>
      <c r="D15" s="18"/>
      <c r="E15" s="28">
        <f t="shared" si="0"/>
        <v>85</v>
      </c>
      <c r="F15" s="28" t="str">
        <f t="shared" si="1"/>
        <v>A</v>
      </c>
      <c r="G15" s="28">
        <f t="shared" si="2"/>
        <v>85</v>
      </c>
      <c r="H15" s="28" t="str">
        <f t="shared" si="3"/>
        <v>A</v>
      </c>
      <c r="I15" s="36">
        <v>1</v>
      </c>
      <c r="J15" s="28" t="str">
        <f t="shared" si="4"/>
        <v>Memiliki kemampuan dalam menganalisis perjuangan Bangsa Indonesia dalam mempertahankan integrasi Bangsa Indonesia dan Negera Republik Indonesia, serta menjelaskan Indonesia pada awal kemerdekaan dan demokrasi liberal</v>
      </c>
      <c r="K15" s="28">
        <f t="shared" si="5"/>
        <v>87.333333333333329</v>
      </c>
      <c r="L15" s="28" t="str">
        <f t="shared" si="6"/>
        <v>A</v>
      </c>
      <c r="M15" s="28">
        <f t="shared" si="7"/>
        <v>87.333333333333329</v>
      </c>
      <c r="N15" s="28" t="str">
        <f t="shared" si="8"/>
        <v>A</v>
      </c>
      <c r="O15" s="36">
        <v>1</v>
      </c>
      <c r="P15" s="28" t="str">
        <f t="shared" si="9"/>
        <v>Sangat terampil menyajikan bentuk perjuangan bangsa Indonesia dalam mempertahankan integrasi bangsa Indonesia</v>
      </c>
      <c r="Q15" s="39"/>
      <c r="R15" s="39" t="s">
        <v>8</v>
      </c>
      <c r="S15" s="18"/>
      <c r="T15" s="1">
        <v>85</v>
      </c>
      <c r="U15" s="1">
        <v>85</v>
      </c>
      <c r="V15" s="1">
        <v>84</v>
      </c>
      <c r="W15" s="1">
        <v>84</v>
      </c>
      <c r="X15" s="1"/>
      <c r="Y15" s="1"/>
      <c r="Z15" s="1"/>
      <c r="AA15" s="1"/>
      <c r="AB15" s="1"/>
      <c r="AC15" s="1"/>
      <c r="AD15" s="1"/>
      <c r="AE15" s="18"/>
      <c r="AF15" s="1">
        <v>90</v>
      </c>
      <c r="AG15" s="1">
        <v>85</v>
      </c>
      <c r="AH15" s="1">
        <v>87</v>
      </c>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229</v>
      </c>
      <c r="FI15" s="43" t="s">
        <v>232</v>
      </c>
      <c r="FJ15" s="41">
        <v>21742</v>
      </c>
      <c r="FK15" s="41">
        <v>21752</v>
      </c>
    </row>
    <row r="16" spans="1:167" x14ac:dyDescent="0.25">
      <c r="A16" s="19">
        <v>6</v>
      </c>
      <c r="B16" s="19">
        <v>70355</v>
      </c>
      <c r="C16" s="19" t="s">
        <v>158</v>
      </c>
      <c r="D16" s="18"/>
      <c r="E16" s="28">
        <f t="shared" si="0"/>
        <v>90</v>
      </c>
      <c r="F16" s="28" t="str">
        <f t="shared" si="1"/>
        <v>A</v>
      </c>
      <c r="G16" s="28">
        <f t="shared" si="2"/>
        <v>90</v>
      </c>
      <c r="H16" s="28" t="str">
        <f t="shared" si="3"/>
        <v>A</v>
      </c>
      <c r="I16" s="36">
        <v>1</v>
      </c>
      <c r="J16" s="28" t="str">
        <f t="shared" si="4"/>
        <v>Memiliki kemampuan dalam menganalisis perjuangan Bangsa Indonesia dalam mempertahankan integrasi Bangsa Indonesia dan Negera Republik Indonesia, serta menjelaskan Indonesia pada awal kemerdekaan dan demokrasi liberal</v>
      </c>
      <c r="K16" s="28">
        <f t="shared" si="5"/>
        <v>87.666666666666671</v>
      </c>
      <c r="L16" s="28" t="str">
        <f t="shared" si="6"/>
        <v>A</v>
      </c>
      <c r="M16" s="28">
        <f t="shared" si="7"/>
        <v>87.666666666666671</v>
      </c>
      <c r="N16" s="28" t="str">
        <f t="shared" si="8"/>
        <v>A</v>
      </c>
      <c r="O16" s="36">
        <v>1</v>
      </c>
      <c r="P16" s="28" t="str">
        <f t="shared" si="9"/>
        <v>Sangat terampil menyajikan bentuk perjuangan bangsa Indonesia dalam mempertahankan integrasi bangsa Indonesia</v>
      </c>
      <c r="Q16" s="39"/>
      <c r="R16" s="39" t="s">
        <v>8</v>
      </c>
      <c r="S16" s="18"/>
      <c r="T16" s="1">
        <v>92</v>
      </c>
      <c r="U16" s="1">
        <v>91</v>
      </c>
      <c r="V16" s="1">
        <v>90</v>
      </c>
      <c r="W16" s="1">
        <v>85</v>
      </c>
      <c r="X16" s="1"/>
      <c r="Y16" s="1"/>
      <c r="Z16" s="1"/>
      <c r="AA16" s="1"/>
      <c r="AB16" s="1"/>
      <c r="AC16" s="1"/>
      <c r="AD16" s="1"/>
      <c r="AE16" s="18"/>
      <c r="AF16" s="1">
        <v>90</v>
      </c>
      <c r="AG16" s="1">
        <v>87</v>
      </c>
      <c r="AH16" s="1">
        <v>86</v>
      </c>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70370</v>
      </c>
      <c r="C17" s="19" t="s">
        <v>159</v>
      </c>
      <c r="D17" s="18"/>
      <c r="E17" s="28">
        <f t="shared" si="0"/>
        <v>83</v>
      </c>
      <c r="F17" s="28" t="str">
        <f t="shared" si="1"/>
        <v>B</v>
      </c>
      <c r="G17" s="28">
        <f t="shared" si="2"/>
        <v>83</v>
      </c>
      <c r="H17" s="28" t="str">
        <f t="shared" si="3"/>
        <v>B</v>
      </c>
      <c r="I17" s="36">
        <v>2</v>
      </c>
      <c r="J17" s="28" t="str">
        <f t="shared" si="4"/>
        <v>Memiliki kemampuan dalam menganalisis perjuangan Bangsa Indonesia dalam mempertahankan integrasi Bangsa Indonesia dan Negera Republik Indonesia, serta menjelaskan Indonesia pada awal kemerdekaan dan demokrasi liberal, namun perlu peningkatan pemahaman kehidupan bangsa Indonesia pada masa orde baru</v>
      </c>
      <c r="K17" s="28">
        <f t="shared" si="5"/>
        <v>85.666666666666671</v>
      </c>
      <c r="L17" s="28" t="str">
        <f t="shared" si="6"/>
        <v>A</v>
      </c>
      <c r="M17" s="28">
        <f t="shared" si="7"/>
        <v>85.666666666666671</v>
      </c>
      <c r="N17" s="28" t="str">
        <f t="shared" si="8"/>
        <v>A</v>
      </c>
      <c r="O17" s="36">
        <v>2</v>
      </c>
      <c r="P17" s="28" t="str">
        <f t="shared" si="9"/>
        <v>Sangat terampil membandingkan Indonesia pada awal kemerdekaan dan masa demokrasi liberal</v>
      </c>
      <c r="Q17" s="39"/>
      <c r="R17" s="39" t="s">
        <v>8</v>
      </c>
      <c r="S17" s="18"/>
      <c r="T17" s="1">
        <v>82</v>
      </c>
      <c r="U17" s="1">
        <v>84</v>
      </c>
      <c r="V17" s="1">
        <v>84</v>
      </c>
      <c r="W17" s="1">
        <v>83</v>
      </c>
      <c r="X17" s="1"/>
      <c r="Y17" s="1"/>
      <c r="Z17" s="1"/>
      <c r="AA17" s="1"/>
      <c r="AB17" s="1"/>
      <c r="AC17" s="1"/>
      <c r="AD17" s="1"/>
      <c r="AE17" s="18"/>
      <c r="AF17" s="1">
        <v>85</v>
      </c>
      <c r="AG17" s="1">
        <v>85</v>
      </c>
      <c r="AH17" s="1">
        <v>87</v>
      </c>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230</v>
      </c>
      <c r="FI17" s="43" t="s">
        <v>233</v>
      </c>
      <c r="FJ17" s="41">
        <v>21743</v>
      </c>
      <c r="FK17" s="41">
        <v>21753</v>
      </c>
    </row>
    <row r="18" spans="1:167" x14ac:dyDescent="0.25">
      <c r="A18" s="19">
        <v>8</v>
      </c>
      <c r="B18" s="19">
        <v>70385</v>
      </c>
      <c r="C18" s="19" t="s">
        <v>160</v>
      </c>
      <c r="D18" s="18"/>
      <c r="E18" s="28">
        <f t="shared" si="0"/>
        <v>86</v>
      </c>
      <c r="F18" s="28" t="str">
        <f t="shared" si="1"/>
        <v>A</v>
      </c>
      <c r="G18" s="28">
        <f t="shared" si="2"/>
        <v>86</v>
      </c>
      <c r="H18" s="28" t="str">
        <f t="shared" si="3"/>
        <v>A</v>
      </c>
      <c r="I18" s="36">
        <v>1</v>
      </c>
      <c r="J18" s="28" t="str">
        <f t="shared" si="4"/>
        <v>Memiliki kemampuan dalam menganalisis perjuangan Bangsa Indonesia dalam mempertahankan integrasi Bangsa Indonesia dan Negera Republik Indonesia, serta menjelaskan Indonesia pada awal kemerdekaan dan demokrasi liberal</v>
      </c>
      <c r="K18" s="28">
        <f t="shared" si="5"/>
        <v>88.666666666666671</v>
      </c>
      <c r="L18" s="28" t="str">
        <f t="shared" si="6"/>
        <v>A</v>
      </c>
      <c r="M18" s="28">
        <f t="shared" si="7"/>
        <v>88.666666666666671</v>
      </c>
      <c r="N18" s="28" t="str">
        <f t="shared" si="8"/>
        <v>A</v>
      </c>
      <c r="O18" s="36">
        <v>1</v>
      </c>
      <c r="P18" s="28" t="str">
        <f t="shared" si="9"/>
        <v>Sangat terampil menyajikan bentuk perjuangan bangsa Indonesia dalam mempertahankan integrasi bangsa Indonesia</v>
      </c>
      <c r="Q18" s="39"/>
      <c r="R18" s="39" t="s">
        <v>8</v>
      </c>
      <c r="S18" s="18"/>
      <c r="T18" s="1">
        <v>84</v>
      </c>
      <c r="U18" s="1">
        <v>86</v>
      </c>
      <c r="V18" s="1">
        <v>90</v>
      </c>
      <c r="W18" s="1">
        <v>82</v>
      </c>
      <c r="X18" s="1"/>
      <c r="Y18" s="1"/>
      <c r="Z18" s="1"/>
      <c r="AA18" s="1"/>
      <c r="AB18" s="1"/>
      <c r="AC18" s="1"/>
      <c r="AD18" s="1"/>
      <c r="AE18" s="18"/>
      <c r="AF18" s="1">
        <v>90</v>
      </c>
      <c r="AG18" s="1">
        <v>90</v>
      </c>
      <c r="AH18" s="1">
        <v>86</v>
      </c>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70400</v>
      </c>
      <c r="C19" s="19" t="s">
        <v>161</v>
      </c>
      <c r="D19" s="18"/>
      <c r="E19" s="28">
        <f t="shared" si="0"/>
        <v>90</v>
      </c>
      <c r="F19" s="28" t="str">
        <f t="shared" si="1"/>
        <v>A</v>
      </c>
      <c r="G19" s="28">
        <f t="shared" si="2"/>
        <v>90</v>
      </c>
      <c r="H19" s="28" t="str">
        <f t="shared" si="3"/>
        <v>A</v>
      </c>
      <c r="I19" s="36">
        <v>1</v>
      </c>
      <c r="J19" s="28" t="str">
        <f t="shared" si="4"/>
        <v>Memiliki kemampuan dalam menganalisis perjuangan Bangsa Indonesia dalam mempertahankan integrasi Bangsa Indonesia dan Negera Republik Indonesia, serta menjelaskan Indonesia pada awal kemerdekaan dan demokrasi liberal</v>
      </c>
      <c r="K19" s="28">
        <f t="shared" si="5"/>
        <v>90</v>
      </c>
      <c r="L19" s="28" t="str">
        <f t="shared" si="6"/>
        <v>A</v>
      </c>
      <c r="M19" s="28">
        <f t="shared" si="7"/>
        <v>90</v>
      </c>
      <c r="N19" s="28" t="str">
        <f t="shared" si="8"/>
        <v>A</v>
      </c>
      <c r="O19" s="36">
        <v>1</v>
      </c>
      <c r="P19" s="28" t="str">
        <f t="shared" si="9"/>
        <v>Sangat terampil menyajikan bentuk perjuangan bangsa Indonesia dalam mempertahankan integrasi bangsa Indonesia</v>
      </c>
      <c r="Q19" s="39"/>
      <c r="R19" s="39" t="s">
        <v>8</v>
      </c>
      <c r="S19" s="18"/>
      <c r="T19" s="1">
        <v>90</v>
      </c>
      <c r="U19" s="1">
        <v>89</v>
      </c>
      <c r="V19" s="1">
        <v>92</v>
      </c>
      <c r="W19" s="1">
        <v>89</v>
      </c>
      <c r="X19" s="1"/>
      <c r="Y19" s="1"/>
      <c r="Z19" s="1"/>
      <c r="AA19" s="1"/>
      <c r="AB19" s="1"/>
      <c r="AC19" s="1"/>
      <c r="AD19" s="1"/>
      <c r="AE19" s="18"/>
      <c r="AF19" s="1">
        <v>90</v>
      </c>
      <c r="AG19" s="1">
        <v>90</v>
      </c>
      <c r="AH19" s="1">
        <v>90</v>
      </c>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c r="FI19" s="43" t="s">
        <v>234</v>
      </c>
      <c r="FJ19" s="41">
        <v>21744</v>
      </c>
      <c r="FK19" s="41">
        <v>21754</v>
      </c>
    </row>
    <row r="20" spans="1:167" x14ac:dyDescent="0.25">
      <c r="A20" s="19">
        <v>10</v>
      </c>
      <c r="B20" s="19">
        <v>70415</v>
      </c>
      <c r="C20" s="19" t="s">
        <v>162</v>
      </c>
      <c r="D20" s="18"/>
      <c r="E20" s="28">
        <f t="shared" si="0"/>
        <v>87</v>
      </c>
      <c r="F20" s="28" t="str">
        <f t="shared" si="1"/>
        <v>A</v>
      </c>
      <c r="G20" s="28">
        <f t="shared" si="2"/>
        <v>87</v>
      </c>
      <c r="H20" s="28" t="str">
        <f t="shared" si="3"/>
        <v>A</v>
      </c>
      <c r="I20" s="36">
        <v>1</v>
      </c>
      <c r="J20" s="28" t="str">
        <f t="shared" si="4"/>
        <v>Memiliki kemampuan dalam menganalisis perjuangan Bangsa Indonesia dalam mempertahankan integrasi Bangsa Indonesia dan Negera Republik Indonesia, serta menjelaskan Indonesia pada awal kemerdekaan dan demokrasi liberal</v>
      </c>
      <c r="K20" s="28">
        <f t="shared" si="5"/>
        <v>87.666666666666671</v>
      </c>
      <c r="L20" s="28" t="str">
        <f t="shared" si="6"/>
        <v>A</v>
      </c>
      <c r="M20" s="28">
        <f t="shared" si="7"/>
        <v>87.666666666666671</v>
      </c>
      <c r="N20" s="28" t="str">
        <f t="shared" si="8"/>
        <v>A</v>
      </c>
      <c r="O20" s="36">
        <v>1</v>
      </c>
      <c r="P20" s="28" t="str">
        <f t="shared" si="9"/>
        <v>Sangat terampil menyajikan bentuk perjuangan bangsa Indonesia dalam mempertahankan integrasi bangsa Indonesia</v>
      </c>
      <c r="Q20" s="39"/>
      <c r="R20" s="39" t="s">
        <v>8</v>
      </c>
      <c r="S20" s="18"/>
      <c r="T20" s="1">
        <v>88</v>
      </c>
      <c r="U20" s="1">
        <v>86</v>
      </c>
      <c r="V20" s="1">
        <v>88</v>
      </c>
      <c r="W20" s="1">
        <v>87</v>
      </c>
      <c r="X20" s="1"/>
      <c r="Y20" s="1"/>
      <c r="Z20" s="1"/>
      <c r="AA20" s="1"/>
      <c r="AB20" s="1"/>
      <c r="AC20" s="1"/>
      <c r="AD20" s="1"/>
      <c r="AE20" s="18"/>
      <c r="AF20" s="1">
        <v>85</v>
      </c>
      <c r="AG20" s="1">
        <v>90</v>
      </c>
      <c r="AH20" s="1">
        <v>88</v>
      </c>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70430</v>
      </c>
      <c r="C21" s="19" t="s">
        <v>163</v>
      </c>
      <c r="D21" s="18"/>
      <c r="E21" s="28">
        <f t="shared" si="0"/>
        <v>85</v>
      </c>
      <c r="F21" s="28" t="str">
        <f t="shared" si="1"/>
        <v>A</v>
      </c>
      <c r="G21" s="28">
        <f t="shared" si="2"/>
        <v>85</v>
      </c>
      <c r="H21" s="28" t="str">
        <f t="shared" si="3"/>
        <v>A</v>
      </c>
      <c r="I21" s="36">
        <v>1</v>
      </c>
      <c r="J21" s="28" t="str">
        <f t="shared" si="4"/>
        <v>Memiliki kemampuan dalam menganalisis perjuangan Bangsa Indonesia dalam mempertahankan integrasi Bangsa Indonesia dan Negera Republik Indonesia, serta menjelaskan Indonesia pada awal kemerdekaan dan demokrasi liberal</v>
      </c>
      <c r="K21" s="28">
        <f t="shared" si="5"/>
        <v>90</v>
      </c>
      <c r="L21" s="28" t="str">
        <f t="shared" si="6"/>
        <v>A</v>
      </c>
      <c r="M21" s="28">
        <f t="shared" si="7"/>
        <v>90</v>
      </c>
      <c r="N21" s="28" t="str">
        <f t="shared" si="8"/>
        <v>A</v>
      </c>
      <c r="O21" s="36">
        <v>1</v>
      </c>
      <c r="P21" s="28" t="str">
        <f t="shared" si="9"/>
        <v>Sangat terampil menyajikan bentuk perjuangan bangsa Indonesia dalam mempertahankan integrasi bangsa Indonesia</v>
      </c>
      <c r="Q21" s="39"/>
      <c r="R21" s="39" t="s">
        <v>8</v>
      </c>
      <c r="S21" s="18"/>
      <c r="T21" s="1">
        <v>84</v>
      </c>
      <c r="U21" s="1">
        <v>86</v>
      </c>
      <c r="V21" s="1">
        <v>90</v>
      </c>
      <c r="W21" s="1">
        <v>80</v>
      </c>
      <c r="X21" s="1"/>
      <c r="Y21" s="1"/>
      <c r="Z21" s="1"/>
      <c r="AA21" s="1"/>
      <c r="AB21" s="1"/>
      <c r="AC21" s="1"/>
      <c r="AD21" s="1"/>
      <c r="AE21" s="18"/>
      <c r="AF21" s="1">
        <v>90</v>
      </c>
      <c r="AG21" s="1">
        <v>90</v>
      </c>
      <c r="AH21" s="1">
        <v>90</v>
      </c>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21745</v>
      </c>
      <c r="FK21" s="41">
        <v>21755</v>
      </c>
    </row>
    <row r="22" spans="1:167" x14ac:dyDescent="0.25">
      <c r="A22" s="19">
        <v>12</v>
      </c>
      <c r="B22" s="19">
        <v>70445</v>
      </c>
      <c r="C22" s="19" t="s">
        <v>164</v>
      </c>
      <c r="D22" s="18"/>
      <c r="E22" s="28">
        <f t="shared" si="0"/>
        <v>87</v>
      </c>
      <c r="F22" s="28" t="str">
        <f t="shared" si="1"/>
        <v>A</v>
      </c>
      <c r="G22" s="28">
        <f t="shared" si="2"/>
        <v>87</v>
      </c>
      <c r="H22" s="28" t="str">
        <f t="shared" si="3"/>
        <v>A</v>
      </c>
      <c r="I22" s="36">
        <v>1</v>
      </c>
      <c r="J22" s="28" t="str">
        <f t="shared" si="4"/>
        <v>Memiliki kemampuan dalam menganalisis perjuangan Bangsa Indonesia dalam mempertahankan integrasi Bangsa Indonesia dan Negera Republik Indonesia, serta menjelaskan Indonesia pada awal kemerdekaan dan demokrasi liberal</v>
      </c>
      <c r="K22" s="28">
        <f t="shared" si="5"/>
        <v>87.666666666666671</v>
      </c>
      <c r="L22" s="28" t="str">
        <f t="shared" si="6"/>
        <v>A</v>
      </c>
      <c r="M22" s="28">
        <f t="shared" si="7"/>
        <v>87.666666666666671</v>
      </c>
      <c r="N22" s="28" t="str">
        <f t="shared" si="8"/>
        <v>A</v>
      </c>
      <c r="O22" s="36">
        <v>1</v>
      </c>
      <c r="P22" s="28" t="str">
        <f t="shared" si="9"/>
        <v>Sangat terampil menyajikan bentuk perjuangan bangsa Indonesia dalam mempertahankan integrasi bangsa Indonesia</v>
      </c>
      <c r="Q22" s="39"/>
      <c r="R22" s="39" t="s">
        <v>8</v>
      </c>
      <c r="S22" s="18"/>
      <c r="T22" s="1">
        <v>85</v>
      </c>
      <c r="U22" s="1">
        <v>88</v>
      </c>
      <c r="V22" s="1">
        <v>88</v>
      </c>
      <c r="W22" s="1">
        <v>85</v>
      </c>
      <c r="X22" s="1"/>
      <c r="Y22" s="1"/>
      <c r="Z22" s="1"/>
      <c r="AA22" s="1"/>
      <c r="AB22" s="1"/>
      <c r="AC22" s="1"/>
      <c r="AD22" s="1"/>
      <c r="AE22" s="18"/>
      <c r="AF22" s="1">
        <v>85</v>
      </c>
      <c r="AG22" s="1">
        <v>90</v>
      </c>
      <c r="AH22" s="1">
        <v>88</v>
      </c>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70805</v>
      </c>
      <c r="C23" s="19" t="s">
        <v>165</v>
      </c>
      <c r="D23" s="18"/>
      <c r="E23" s="28">
        <f t="shared" si="0"/>
        <v>83</v>
      </c>
      <c r="F23" s="28" t="str">
        <f t="shared" si="1"/>
        <v>B</v>
      </c>
      <c r="G23" s="28">
        <f t="shared" si="2"/>
        <v>83</v>
      </c>
      <c r="H23" s="28" t="str">
        <f t="shared" si="3"/>
        <v>B</v>
      </c>
      <c r="I23" s="36">
        <v>2</v>
      </c>
      <c r="J23" s="28" t="str">
        <f t="shared" si="4"/>
        <v>Memiliki kemampuan dalam menganalisis perjuangan Bangsa Indonesia dalam mempertahankan integrasi Bangsa Indonesia dan Negera Republik Indonesia, serta menjelaskan Indonesia pada awal kemerdekaan dan demokrasi liberal, namun perlu peningkatan pemahaman kehidupan bangsa Indonesia pada masa orde baru</v>
      </c>
      <c r="K23" s="28">
        <f t="shared" si="5"/>
        <v>85</v>
      </c>
      <c r="L23" s="28" t="str">
        <f t="shared" si="6"/>
        <v>A</v>
      </c>
      <c r="M23" s="28">
        <f t="shared" si="7"/>
        <v>85</v>
      </c>
      <c r="N23" s="28" t="str">
        <f t="shared" si="8"/>
        <v>A</v>
      </c>
      <c r="O23" s="36">
        <v>2</v>
      </c>
      <c r="P23" s="28" t="str">
        <f t="shared" si="9"/>
        <v>Sangat terampil membandingkan Indonesia pada awal kemerdekaan dan masa demokrasi liberal</v>
      </c>
      <c r="Q23" s="39"/>
      <c r="R23" s="39" t="s">
        <v>8</v>
      </c>
      <c r="S23" s="18"/>
      <c r="T23" s="1">
        <v>83</v>
      </c>
      <c r="U23" s="1">
        <v>85</v>
      </c>
      <c r="V23" s="1">
        <v>80</v>
      </c>
      <c r="W23" s="1">
        <v>84</v>
      </c>
      <c r="X23" s="1"/>
      <c r="Y23" s="1"/>
      <c r="Z23" s="1"/>
      <c r="AA23" s="1"/>
      <c r="AB23" s="1"/>
      <c r="AC23" s="1"/>
      <c r="AD23" s="1"/>
      <c r="AE23" s="18"/>
      <c r="AF23" s="1">
        <v>85</v>
      </c>
      <c r="AG23" s="1">
        <v>85</v>
      </c>
      <c r="AH23" s="1">
        <v>85</v>
      </c>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21746</v>
      </c>
      <c r="FK23" s="41">
        <v>21756</v>
      </c>
    </row>
    <row r="24" spans="1:167" x14ac:dyDescent="0.25">
      <c r="A24" s="19">
        <v>14</v>
      </c>
      <c r="B24" s="19">
        <v>70460</v>
      </c>
      <c r="C24" s="19" t="s">
        <v>166</v>
      </c>
      <c r="D24" s="18"/>
      <c r="E24" s="28">
        <f t="shared" si="0"/>
        <v>88</v>
      </c>
      <c r="F24" s="28" t="str">
        <f t="shared" si="1"/>
        <v>A</v>
      </c>
      <c r="G24" s="28">
        <f t="shared" si="2"/>
        <v>88</v>
      </c>
      <c r="H24" s="28" t="str">
        <f t="shared" si="3"/>
        <v>A</v>
      </c>
      <c r="I24" s="36">
        <v>1</v>
      </c>
      <c r="J24" s="28" t="str">
        <f t="shared" si="4"/>
        <v>Memiliki kemampuan dalam menganalisis perjuangan Bangsa Indonesia dalam mempertahankan integrasi Bangsa Indonesia dan Negera Republik Indonesia, serta menjelaskan Indonesia pada awal kemerdekaan dan demokrasi liberal</v>
      </c>
      <c r="K24" s="28">
        <f t="shared" si="5"/>
        <v>88.666666666666671</v>
      </c>
      <c r="L24" s="28" t="str">
        <f t="shared" si="6"/>
        <v>A</v>
      </c>
      <c r="M24" s="28">
        <f t="shared" si="7"/>
        <v>88.666666666666671</v>
      </c>
      <c r="N24" s="28" t="str">
        <f t="shared" si="8"/>
        <v>A</v>
      </c>
      <c r="O24" s="36">
        <v>1</v>
      </c>
      <c r="P24" s="28" t="str">
        <f t="shared" si="9"/>
        <v>Sangat terampil menyajikan bentuk perjuangan bangsa Indonesia dalam mempertahankan integrasi bangsa Indonesia</v>
      </c>
      <c r="Q24" s="39"/>
      <c r="R24" s="39" t="s">
        <v>8</v>
      </c>
      <c r="S24" s="18"/>
      <c r="T24" s="1">
        <v>87</v>
      </c>
      <c r="U24" s="1">
        <v>89</v>
      </c>
      <c r="V24" s="1">
        <v>90</v>
      </c>
      <c r="W24" s="1">
        <v>84</v>
      </c>
      <c r="X24" s="1"/>
      <c r="Y24" s="1"/>
      <c r="Z24" s="1"/>
      <c r="AA24" s="1"/>
      <c r="AB24" s="1"/>
      <c r="AC24" s="1"/>
      <c r="AD24" s="1"/>
      <c r="AE24" s="18"/>
      <c r="AF24" s="1">
        <v>90</v>
      </c>
      <c r="AG24" s="1">
        <v>90</v>
      </c>
      <c r="AH24" s="1">
        <v>86</v>
      </c>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70475</v>
      </c>
      <c r="C25" s="19" t="s">
        <v>167</v>
      </c>
      <c r="D25" s="18"/>
      <c r="E25" s="28">
        <f t="shared" si="0"/>
        <v>88</v>
      </c>
      <c r="F25" s="28" t="str">
        <f t="shared" si="1"/>
        <v>A</v>
      </c>
      <c r="G25" s="28">
        <f t="shared" si="2"/>
        <v>88</v>
      </c>
      <c r="H25" s="28" t="str">
        <f t="shared" si="3"/>
        <v>A</v>
      </c>
      <c r="I25" s="36">
        <v>1</v>
      </c>
      <c r="J25" s="28" t="str">
        <f t="shared" si="4"/>
        <v>Memiliki kemampuan dalam menganalisis perjuangan Bangsa Indonesia dalam mempertahankan integrasi Bangsa Indonesia dan Negera Republik Indonesia, serta menjelaskan Indonesia pada awal kemerdekaan dan demokrasi liberal</v>
      </c>
      <c r="K25" s="28">
        <f t="shared" si="5"/>
        <v>88</v>
      </c>
      <c r="L25" s="28" t="str">
        <f t="shared" si="6"/>
        <v>A</v>
      </c>
      <c r="M25" s="28">
        <f t="shared" si="7"/>
        <v>88</v>
      </c>
      <c r="N25" s="28" t="str">
        <f t="shared" si="8"/>
        <v>A</v>
      </c>
      <c r="O25" s="36">
        <v>1</v>
      </c>
      <c r="P25" s="28" t="str">
        <f t="shared" si="9"/>
        <v>Sangat terampil menyajikan bentuk perjuangan bangsa Indonesia dalam mempertahankan integrasi bangsa Indonesia</v>
      </c>
      <c r="Q25" s="39"/>
      <c r="R25" s="39" t="s">
        <v>8</v>
      </c>
      <c r="S25" s="18"/>
      <c r="T25" s="1">
        <v>87</v>
      </c>
      <c r="U25" s="1">
        <v>87</v>
      </c>
      <c r="V25" s="1">
        <v>90</v>
      </c>
      <c r="W25" s="1">
        <v>86</v>
      </c>
      <c r="X25" s="1"/>
      <c r="Y25" s="1"/>
      <c r="Z25" s="1"/>
      <c r="AA25" s="1"/>
      <c r="AB25" s="1"/>
      <c r="AC25" s="1"/>
      <c r="AD25" s="1"/>
      <c r="AE25" s="18"/>
      <c r="AF25" s="1">
        <v>85</v>
      </c>
      <c r="AG25" s="1">
        <v>90</v>
      </c>
      <c r="AH25" s="1">
        <v>89</v>
      </c>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80</v>
      </c>
      <c r="FD25" s="68"/>
      <c r="FE25" s="68"/>
      <c r="FG25" s="42">
        <v>7</v>
      </c>
      <c r="FH25" s="43"/>
      <c r="FI25" s="43"/>
      <c r="FJ25" s="41">
        <v>21747</v>
      </c>
      <c r="FK25" s="41">
        <v>21757</v>
      </c>
    </row>
    <row r="26" spans="1:167" x14ac:dyDescent="0.25">
      <c r="A26" s="19">
        <v>16</v>
      </c>
      <c r="B26" s="19">
        <v>70490</v>
      </c>
      <c r="C26" s="19" t="s">
        <v>168</v>
      </c>
      <c r="D26" s="18"/>
      <c r="E26" s="28">
        <f t="shared" si="0"/>
        <v>90</v>
      </c>
      <c r="F26" s="28" t="str">
        <f t="shared" si="1"/>
        <v>A</v>
      </c>
      <c r="G26" s="28">
        <f t="shared" si="2"/>
        <v>90</v>
      </c>
      <c r="H26" s="28" t="str">
        <f t="shared" si="3"/>
        <v>A</v>
      </c>
      <c r="I26" s="36">
        <v>1</v>
      </c>
      <c r="J26" s="28" t="str">
        <f t="shared" si="4"/>
        <v>Memiliki kemampuan dalam menganalisis perjuangan Bangsa Indonesia dalam mempertahankan integrasi Bangsa Indonesia dan Negera Republik Indonesia, serta menjelaskan Indonesia pada awal kemerdekaan dan demokrasi liberal</v>
      </c>
      <c r="K26" s="28">
        <f t="shared" si="5"/>
        <v>90</v>
      </c>
      <c r="L26" s="28" t="str">
        <f t="shared" si="6"/>
        <v>A</v>
      </c>
      <c r="M26" s="28">
        <f t="shared" si="7"/>
        <v>90</v>
      </c>
      <c r="N26" s="28" t="str">
        <f t="shared" si="8"/>
        <v>A</v>
      </c>
      <c r="O26" s="36">
        <v>1</v>
      </c>
      <c r="P26" s="28" t="str">
        <f t="shared" si="9"/>
        <v>Sangat terampil menyajikan bentuk perjuangan bangsa Indonesia dalam mempertahankan integrasi bangsa Indonesia</v>
      </c>
      <c r="Q26" s="39"/>
      <c r="R26" s="39" t="s">
        <v>8</v>
      </c>
      <c r="S26" s="18"/>
      <c r="T26" s="1">
        <v>90</v>
      </c>
      <c r="U26" s="1">
        <v>89</v>
      </c>
      <c r="V26" s="1">
        <v>93</v>
      </c>
      <c r="W26" s="1">
        <v>88</v>
      </c>
      <c r="X26" s="1"/>
      <c r="Y26" s="1"/>
      <c r="Z26" s="1"/>
      <c r="AA26" s="1"/>
      <c r="AB26" s="1"/>
      <c r="AC26" s="1"/>
      <c r="AD26" s="1"/>
      <c r="AE26" s="18"/>
      <c r="AF26" s="1">
        <v>90</v>
      </c>
      <c r="AG26" s="1">
        <v>90</v>
      </c>
      <c r="AH26" s="1">
        <v>90</v>
      </c>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70505</v>
      </c>
      <c r="C27" s="19" t="s">
        <v>169</v>
      </c>
      <c r="D27" s="18"/>
      <c r="E27" s="28">
        <f t="shared" si="0"/>
        <v>85</v>
      </c>
      <c r="F27" s="28" t="str">
        <f t="shared" si="1"/>
        <v>A</v>
      </c>
      <c r="G27" s="28">
        <f t="shared" si="2"/>
        <v>85</v>
      </c>
      <c r="H27" s="28" t="str">
        <f t="shared" si="3"/>
        <v>A</v>
      </c>
      <c r="I27" s="36">
        <v>1</v>
      </c>
      <c r="J27" s="28" t="str">
        <f t="shared" si="4"/>
        <v>Memiliki kemampuan dalam menganalisis perjuangan Bangsa Indonesia dalam mempertahankan integrasi Bangsa Indonesia dan Negera Republik Indonesia, serta menjelaskan Indonesia pada awal kemerdekaan dan demokrasi liberal</v>
      </c>
      <c r="K27" s="28">
        <f t="shared" si="5"/>
        <v>89.333333333333329</v>
      </c>
      <c r="L27" s="28" t="str">
        <f t="shared" si="6"/>
        <v>A</v>
      </c>
      <c r="M27" s="28">
        <f t="shared" si="7"/>
        <v>89.333333333333329</v>
      </c>
      <c r="N27" s="28" t="str">
        <f t="shared" si="8"/>
        <v>A</v>
      </c>
      <c r="O27" s="36">
        <v>1</v>
      </c>
      <c r="P27" s="28" t="str">
        <f t="shared" si="9"/>
        <v>Sangat terampil menyajikan bentuk perjuangan bangsa Indonesia dalam mempertahankan integrasi bangsa Indonesia</v>
      </c>
      <c r="Q27" s="39"/>
      <c r="R27" s="39" t="s">
        <v>8</v>
      </c>
      <c r="S27" s="18"/>
      <c r="T27" s="1">
        <v>86</v>
      </c>
      <c r="U27" s="1">
        <v>83</v>
      </c>
      <c r="V27" s="1">
        <v>86</v>
      </c>
      <c r="W27" s="1">
        <v>86</v>
      </c>
      <c r="X27" s="1"/>
      <c r="Y27" s="1"/>
      <c r="Z27" s="1"/>
      <c r="AA27" s="1"/>
      <c r="AB27" s="1"/>
      <c r="AC27" s="1"/>
      <c r="AD27" s="1"/>
      <c r="AE27" s="18"/>
      <c r="AF27" s="1">
        <v>90</v>
      </c>
      <c r="AG27" s="1">
        <v>90</v>
      </c>
      <c r="AH27" s="1">
        <v>88</v>
      </c>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21748</v>
      </c>
      <c r="FK27" s="41">
        <v>21758</v>
      </c>
    </row>
    <row r="28" spans="1:167" x14ac:dyDescent="0.25">
      <c r="A28" s="19">
        <v>18</v>
      </c>
      <c r="B28" s="19">
        <v>70520</v>
      </c>
      <c r="C28" s="19" t="s">
        <v>170</v>
      </c>
      <c r="D28" s="18"/>
      <c r="E28" s="28">
        <f t="shared" si="0"/>
        <v>86</v>
      </c>
      <c r="F28" s="28" t="str">
        <f t="shared" si="1"/>
        <v>A</v>
      </c>
      <c r="G28" s="28">
        <f t="shared" si="2"/>
        <v>86</v>
      </c>
      <c r="H28" s="28" t="str">
        <f t="shared" si="3"/>
        <v>A</v>
      </c>
      <c r="I28" s="36">
        <v>1</v>
      </c>
      <c r="J28" s="28" t="str">
        <f t="shared" si="4"/>
        <v>Memiliki kemampuan dalam menganalisis perjuangan Bangsa Indonesia dalam mempertahankan integrasi Bangsa Indonesia dan Negera Republik Indonesia, serta menjelaskan Indonesia pada awal kemerdekaan dan demokrasi liberal</v>
      </c>
      <c r="K28" s="28">
        <f t="shared" si="5"/>
        <v>90</v>
      </c>
      <c r="L28" s="28" t="str">
        <f t="shared" si="6"/>
        <v>A</v>
      </c>
      <c r="M28" s="28">
        <f t="shared" si="7"/>
        <v>90</v>
      </c>
      <c r="N28" s="28" t="str">
        <f t="shared" si="8"/>
        <v>A</v>
      </c>
      <c r="O28" s="36">
        <v>1</v>
      </c>
      <c r="P28" s="28" t="str">
        <f t="shared" si="9"/>
        <v>Sangat terampil menyajikan bentuk perjuangan bangsa Indonesia dalam mempertahankan integrasi bangsa Indonesia</v>
      </c>
      <c r="Q28" s="39"/>
      <c r="R28" s="39" t="s">
        <v>8</v>
      </c>
      <c r="S28" s="18"/>
      <c r="T28" s="1">
        <v>86</v>
      </c>
      <c r="U28" s="1">
        <v>86</v>
      </c>
      <c r="V28" s="1">
        <v>88</v>
      </c>
      <c r="W28" s="1">
        <v>85</v>
      </c>
      <c r="X28" s="1"/>
      <c r="Y28" s="1"/>
      <c r="Z28" s="1"/>
      <c r="AA28" s="1"/>
      <c r="AB28" s="1"/>
      <c r="AC28" s="1"/>
      <c r="AD28" s="1"/>
      <c r="AE28" s="18"/>
      <c r="AF28" s="1">
        <v>90</v>
      </c>
      <c r="AG28" s="1">
        <v>90</v>
      </c>
      <c r="AH28" s="1">
        <v>90</v>
      </c>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70535</v>
      </c>
      <c r="C29" s="19" t="s">
        <v>171</v>
      </c>
      <c r="D29" s="18"/>
      <c r="E29" s="28">
        <f t="shared" si="0"/>
        <v>82</v>
      </c>
      <c r="F29" s="28" t="str">
        <f t="shared" si="1"/>
        <v>B</v>
      </c>
      <c r="G29" s="28">
        <f t="shared" si="2"/>
        <v>82</v>
      </c>
      <c r="H29" s="28" t="str">
        <f t="shared" si="3"/>
        <v>B</v>
      </c>
      <c r="I29" s="36">
        <v>2</v>
      </c>
      <c r="J29" s="28" t="str">
        <f t="shared" si="4"/>
        <v>Memiliki kemampuan dalam menganalisis perjuangan Bangsa Indonesia dalam mempertahankan integrasi Bangsa Indonesia dan Negera Republik Indonesia, serta menjelaskan Indonesia pada awal kemerdekaan dan demokrasi liberal, namun perlu peningkatan pemahaman kehidupan bangsa Indonesia pada masa orde baru</v>
      </c>
      <c r="K29" s="28">
        <f t="shared" si="5"/>
        <v>85</v>
      </c>
      <c r="L29" s="28" t="str">
        <f t="shared" si="6"/>
        <v>A</v>
      </c>
      <c r="M29" s="28">
        <f t="shared" si="7"/>
        <v>85</v>
      </c>
      <c r="N29" s="28" t="str">
        <f t="shared" si="8"/>
        <v>A</v>
      </c>
      <c r="O29" s="36">
        <v>2</v>
      </c>
      <c r="P29" s="28" t="str">
        <f t="shared" si="9"/>
        <v>Sangat terampil membandingkan Indonesia pada awal kemerdekaan dan masa demokrasi liberal</v>
      </c>
      <c r="Q29" s="39"/>
      <c r="R29" s="39" t="s">
        <v>8</v>
      </c>
      <c r="S29" s="18"/>
      <c r="T29" s="1">
        <v>81</v>
      </c>
      <c r="U29" s="1">
        <v>83</v>
      </c>
      <c r="V29" s="1">
        <v>84</v>
      </c>
      <c r="W29" s="1">
        <v>78</v>
      </c>
      <c r="X29" s="1"/>
      <c r="Y29" s="1"/>
      <c r="Z29" s="1"/>
      <c r="AA29" s="1"/>
      <c r="AB29" s="1"/>
      <c r="AC29" s="1"/>
      <c r="AD29" s="1"/>
      <c r="AE29" s="18"/>
      <c r="AF29" s="1">
        <v>85</v>
      </c>
      <c r="AG29" s="1">
        <v>85</v>
      </c>
      <c r="AH29" s="1">
        <v>85</v>
      </c>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21749</v>
      </c>
      <c r="FK29" s="41">
        <v>21759</v>
      </c>
    </row>
    <row r="30" spans="1:167" x14ac:dyDescent="0.25">
      <c r="A30" s="19">
        <v>20</v>
      </c>
      <c r="B30" s="19">
        <v>70550</v>
      </c>
      <c r="C30" s="19" t="s">
        <v>172</v>
      </c>
      <c r="D30" s="18"/>
      <c r="E30" s="28">
        <f t="shared" si="0"/>
        <v>86</v>
      </c>
      <c r="F30" s="28" t="str">
        <f t="shared" si="1"/>
        <v>A</v>
      </c>
      <c r="G30" s="28">
        <f t="shared" si="2"/>
        <v>86</v>
      </c>
      <c r="H30" s="28" t="str">
        <f t="shared" si="3"/>
        <v>A</v>
      </c>
      <c r="I30" s="36">
        <v>1</v>
      </c>
      <c r="J30" s="28" t="str">
        <f t="shared" si="4"/>
        <v>Memiliki kemampuan dalam menganalisis perjuangan Bangsa Indonesia dalam mempertahankan integrasi Bangsa Indonesia dan Negera Republik Indonesia, serta menjelaskan Indonesia pada awal kemerdekaan dan demokrasi liberal</v>
      </c>
      <c r="K30" s="28">
        <f t="shared" si="5"/>
        <v>89.333333333333329</v>
      </c>
      <c r="L30" s="28" t="str">
        <f t="shared" si="6"/>
        <v>A</v>
      </c>
      <c r="M30" s="28">
        <f t="shared" si="7"/>
        <v>89.333333333333329</v>
      </c>
      <c r="N30" s="28" t="str">
        <f t="shared" si="8"/>
        <v>A</v>
      </c>
      <c r="O30" s="36">
        <v>1</v>
      </c>
      <c r="P30" s="28" t="str">
        <f t="shared" si="9"/>
        <v>Sangat terampil menyajikan bentuk perjuangan bangsa Indonesia dalam mempertahankan integrasi bangsa Indonesia</v>
      </c>
      <c r="Q30" s="39"/>
      <c r="R30" s="39" t="s">
        <v>8</v>
      </c>
      <c r="S30" s="18"/>
      <c r="T30" s="1">
        <v>88</v>
      </c>
      <c r="U30" s="1">
        <v>88</v>
      </c>
      <c r="V30" s="1">
        <v>85</v>
      </c>
      <c r="W30" s="1">
        <v>83</v>
      </c>
      <c r="X30" s="1"/>
      <c r="Y30" s="1"/>
      <c r="Z30" s="1"/>
      <c r="AA30" s="1"/>
      <c r="AB30" s="1"/>
      <c r="AC30" s="1"/>
      <c r="AD30" s="1"/>
      <c r="AE30" s="18"/>
      <c r="AF30" s="1">
        <v>90</v>
      </c>
      <c r="AG30" s="1">
        <v>90</v>
      </c>
      <c r="AH30" s="1">
        <v>88</v>
      </c>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70565</v>
      </c>
      <c r="C31" s="19" t="s">
        <v>173</v>
      </c>
      <c r="D31" s="18"/>
      <c r="E31" s="28">
        <f t="shared" si="0"/>
        <v>79</v>
      </c>
      <c r="F31" s="28" t="str">
        <f t="shared" si="1"/>
        <v>B</v>
      </c>
      <c r="G31" s="28">
        <f t="shared" si="2"/>
        <v>79</v>
      </c>
      <c r="H31" s="28" t="str">
        <f t="shared" si="3"/>
        <v>B</v>
      </c>
      <c r="I31" s="36">
        <v>2</v>
      </c>
      <c r="J31" s="28" t="str">
        <f t="shared" si="4"/>
        <v>Memiliki kemampuan dalam menganalisis perjuangan Bangsa Indonesia dalam mempertahankan integrasi Bangsa Indonesia dan Negera Republik Indonesia, serta menjelaskan Indonesia pada awal kemerdekaan dan demokrasi liberal, namun perlu peningkatan pemahaman kehidupan bangsa Indonesia pada masa orde baru</v>
      </c>
      <c r="K31" s="28">
        <f t="shared" si="5"/>
        <v>85</v>
      </c>
      <c r="L31" s="28" t="str">
        <f t="shared" si="6"/>
        <v>A</v>
      </c>
      <c r="M31" s="28">
        <f t="shared" si="7"/>
        <v>85</v>
      </c>
      <c r="N31" s="28" t="str">
        <f t="shared" si="8"/>
        <v>A</v>
      </c>
      <c r="O31" s="36">
        <v>2</v>
      </c>
      <c r="P31" s="28" t="str">
        <f t="shared" si="9"/>
        <v>Sangat terampil membandingkan Indonesia pada awal kemerdekaan dan masa demokrasi liberal</v>
      </c>
      <c r="Q31" s="39"/>
      <c r="R31" s="39" t="s">
        <v>8</v>
      </c>
      <c r="S31" s="18"/>
      <c r="T31" s="1">
        <v>82</v>
      </c>
      <c r="U31" s="1">
        <v>86</v>
      </c>
      <c r="V31" s="1">
        <v>70</v>
      </c>
      <c r="W31" s="1">
        <v>79</v>
      </c>
      <c r="X31" s="1"/>
      <c r="Y31" s="1"/>
      <c r="Z31" s="1"/>
      <c r="AA31" s="1"/>
      <c r="AB31" s="1"/>
      <c r="AC31" s="1"/>
      <c r="AD31" s="1"/>
      <c r="AE31" s="18"/>
      <c r="AF31" s="1">
        <v>85</v>
      </c>
      <c r="AG31" s="1">
        <v>85</v>
      </c>
      <c r="AH31" s="1">
        <v>85</v>
      </c>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21750</v>
      </c>
      <c r="FK31" s="41">
        <v>21760</v>
      </c>
    </row>
    <row r="32" spans="1:167" x14ac:dyDescent="0.25">
      <c r="A32" s="19">
        <v>22</v>
      </c>
      <c r="B32" s="19">
        <v>70820</v>
      </c>
      <c r="C32" s="19" t="s">
        <v>174</v>
      </c>
      <c r="D32" s="18"/>
      <c r="E32" s="28">
        <f t="shared" si="0"/>
        <v>78</v>
      </c>
      <c r="F32" s="28" t="str">
        <f t="shared" si="1"/>
        <v>B</v>
      </c>
      <c r="G32" s="28">
        <f t="shared" si="2"/>
        <v>78</v>
      </c>
      <c r="H32" s="28" t="str">
        <f t="shared" si="3"/>
        <v>B</v>
      </c>
      <c r="I32" s="36">
        <v>2</v>
      </c>
      <c r="J32" s="28" t="str">
        <f t="shared" si="4"/>
        <v>Memiliki kemampuan dalam menganalisis perjuangan Bangsa Indonesia dalam mempertahankan integrasi Bangsa Indonesia dan Negera Republik Indonesia, serta menjelaskan Indonesia pada awal kemerdekaan dan demokrasi liberal, namun perlu peningkatan pemahaman kehidupan bangsa Indonesia pada masa orde baru</v>
      </c>
      <c r="K32" s="28">
        <f t="shared" si="5"/>
        <v>80</v>
      </c>
      <c r="L32" s="28" t="str">
        <f t="shared" si="6"/>
        <v>B</v>
      </c>
      <c r="M32" s="28">
        <f t="shared" si="7"/>
        <v>80</v>
      </c>
      <c r="N32" s="28" t="str">
        <f t="shared" si="8"/>
        <v>B</v>
      </c>
      <c r="O32" s="36">
        <v>2</v>
      </c>
      <c r="P32" s="28" t="str">
        <f t="shared" si="9"/>
        <v>Sangat terampil membandingkan Indonesia pada awal kemerdekaan dan masa demokrasi liberal</v>
      </c>
      <c r="Q32" s="39"/>
      <c r="R32" s="39" t="s">
        <v>8</v>
      </c>
      <c r="S32" s="18"/>
      <c r="T32" s="1">
        <v>80</v>
      </c>
      <c r="U32" s="1">
        <v>78</v>
      </c>
      <c r="V32" s="1">
        <v>82</v>
      </c>
      <c r="W32" s="1">
        <v>70</v>
      </c>
      <c r="X32" s="1"/>
      <c r="Y32" s="1"/>
      <c r="Z32" s="1"/>
      <c r="AA32" s="1"/>
      <c r="AB32" s="1"/>
      <c r="AC32" s="1"/>
      <c r="AD32" s="1"/>
      <c r="AE32" s="18"/>
      <c r="AF32" s="1">
        <v>80</v>
      </c>
      <c r="AG32" s="1">
        <v>80</v>
      </c>
      <c r="AH32" s="1">
        <v>80</v>
      </c>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70580</v>
      </c>
      <c r="C33" s="19" t="s">
        <v>175</v>
      </c>
      <c r="D33" s="18"/>
      <c r="E33" s="28">
        <f t="shared" si="0"/>
        <v>86</v>
      </c>
      <c r="F33" s="28" t="str">
        <f t="shared" si="1"/>
        <v>A</v>
      </c>
      <c r="G33" s="28">
        <f t="shared" si="2"/>
        <v>86</v>
      </c>
      <c r="H33" s="28" t="str">
        <f t="shared" si="3"/>
        <v>A</v>
      </c>
      <c r="I33" s="36">
        <v>1</v>
      </c>
      <c r="J33" s="28" t="str">
        <f t="shared" si="4"/>
        <v>Memiliki kemampuan dalam menganalisis perjuangan Bangsa Indonesia dalam mempertahankan integrasi Bangsa Indonesia dan Negera Republik Indonesia, serta menjelaskan Indonesia pada awal kemerdekaan dan demokrasi liberal</v>
      </c>
      <c r="K33" s="28">
        <f t="shared" si="5"/>
        <v>89.333333333333329</v>
      </c>
      <c r="L33" s="28" t="str">
        <f t="shared" si="6"/>
        <v>A</v>
      </c>
      <c r="M33" s="28">
        <f t="shared" si="7"/>
        <v>89.333333333333329</v>
      </c>
      <c r="N33" s="28" t="str">
        <f t="shared" si="8"/>
        <v>A</v>
      </c>
      <c r="O33" s="36">
        <v>1</v>
      </c>
      <c r="P33" s="28" t="str">
        <f t="shared" si="9"/>
        <v>Sangat terampil menyajikan bentuk perjuangan bangsa Indonesia dalam mempertahankan integrasi bangsa Indonesia</v>
      </c>
      <c r="Q33" s="39"/>
      <c r="R33" s="39" t="s">
        <v>8</v>
      </c>
      <c r="S33" s="18"/>
      <c r="T33" s="1">
        <v>84</v>
      </c>
      <c r="U33" s="1">
        <v>85</v>
      </c>
      <c r="V33" s="1">
        <v>86</v>
      </c>
      <c r="W33" s="1">
        <v>89</v>
      </c>
      <c r="X33" s="1"/>
      <c r="Y33" s="1"/>
      <c r="Z33" s="1"/>
      <c r="AA33" s="1"/>
      <c r="AB33" s="1"/>
      <c r="AC33" s="1"/>
      <c r="AD33" s="1"/>
      <c r="AE33" s="18"/>
      <c r="AF33" s="1">
        <v>90</v>
      </c>
      <c r="AG33" s="1">
        <v>90</v>
      </c>
      <c r="AH33" s="1">
        <v>88</v>
      </c>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70595</v>
      </c>
      <c r="C34" s="19" t="s">
        <v>176</v>
      </c>
      <c r="D34" s="18"/>
      <c r="E34" s="28">
        <f t="shared" si="0"/>
        <v>90</v>
      </c>
      <c r="F34" s="28" t="str">
        <f t="shared" si="1"/>
        <v>A</v>
      </c>
      <c r="G34" s="28">
        <f t="shared" si="2"/>
        <v>90</v>
      </c>
      <c r="H34" s="28" t="str">
        <f t="shared" si="3"/>
        <v>A</v>
      </c>
      <c r="I34" s="36">
        <v>1</v>
      </c>
      <c r="J34" s="28" t="str">
        <f t="shared" si="4"/>
        <v>Memiliki kemampuan dalam menganalisis perjuangan Bangsa Indonesia dalam mempertahankan integrasi Bangsa Indonesia dan Negera Republik Indonesia, serta menjelaskan Indonesia pada awal kemerdekaan dan demokrasi liberal</v>
      </c>
      <c r="K34" s="28">
        <f t="shared" si="5"/>
        <v>90</v>
      </c>
      <c r="L34" s="28" t="str">
        <f t="shared" si="6"/>
        <v>A</v>
      </c>
      <c r="M34" s="28">
        <f t="shared" si="7"/>
        <v>90</v>
      </c>
      <c r="N34" s="28" t="str">
        <f t="shared" si="8"/>
        <v>A</v>
      </c>
      <c r="O34" s="36">
        <v>1</v>
      </c>
      <c r="P34" s="28" t="str">
        <f t="shared" si="9"/>
        <v>Sangat terampil menyajikan bentuk perjuangan bangsa Indonesia dalam mempertahankan integrasi bangsa Indonesia</v>
      </c>
      <c r="Q34" s="39"/>
      <c r="R34" s="39" t="s">
        <v>8</v>
      </c>
      <c r="S34" s="18"/>
      <c r="T34" s="1">
        <v>90</v>
      </c>
      <c r="U34" s="1">
        <v>88</v>
      </c>
      <c r="V34" s="1">
        <v>93</v>
      </c>
      <c r="W34" s="1">
        <v>88</v>
      </c>
      <c r="X34" s="1"/>
      <c r="Y34" s="1"/>
      <c r="Z34" s="1"/>
      <c r="AA34" s="1"/>
      <c r="AB34" s="1"/>
      <c r="AC34" s="1"/>
      <c r="AD34" s="1"/>
      <c r="AE34" s="18"/>
      <c r="AF34" s="1">
        <v>90</v>
      </c>
      <c r="AG34" s="1">
        <v>90</v>
      </c>
      <c r="AH34" s="1">
        <v>90</v>
      </c>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70610</v>
      </c>
      <c r="C35" s="19" t="s">
        <v>177</v>
      </c>
      <c r="D35" s="18"/>
      <c r="E35" s="28">
        <f t="shared" si="0"/>
        <v>89</v>
      </c>
      <c r="F35" s="28" t="str">
        <f t="shared" si="1"/>
        <v>A</v>
      </c>
      <c r="G35" s="28">
        <f t="shared" si="2"/>
        <v>89</v>
      </c>
      <c r="H35" s="28" t="str">
        <f t="shared" si="3"/>
        <v>A</v>
      </c>
      <c r="I35" s="36">
        <v>1</v>
      </c>
      <c r="J35" s="28" t="str">
        <f t="shared" si="4"/>
        <v>Memiliki kemampuan dalam menganalisis perjuangan Bangsa Indonesia dalam mempertahankan integrasi Bangsa Indonesia dan Negera Republik Indonesia, serta menjelaskan Indonesia pada awal kemerdekaan dan demokrasi liberal</v>
      </c>
      <c r="K35" s="28">
        <f t="shared" si="5"/>
        <v>88.666666666666671</v>
      </c>
      <c r="L35" s="28" t="str">
        <f t="shared" si="6"/>
        <v>A</v>
      </c>
      <c r="M35" s="28">
        <f t="shared" si="7"/>
        <v>88.666666666666671</v>
      </c>
      <c r="N35" s="28" t="str">
        <f t="shared" si="8"/>
        <v>A</v>
      </c>
      <c r="O35" s="36">
        <v>1</v>
      </c>
      <c r="P35" s="28" t="str">
        <f t="shared" si="9"/>
        <v>Sangat terampil menyajikan bentuk perjuangan bangsa Indonesia dalam mempertahankan integrasi bangsa Indonesia</v>
      </c>
      <c r="Q35" s="39"/>
      <c r="R35" s="39" t="s">
        <v>8</v>
      </c>
      <c r="S35" s="18"/>
      <c r="T35" s="1">
        <v>90</v>
      </c>
      <c r="U35" s="1">
        <v>90</v>
      </c>
      <c r="V35" s="1">
        <v>90</v>
      </c>
      <c r="W35" s="1">
        <v>86</v>
      </c>
      <c r="X35" s="1"/>
      <c r="Y35" s="1"/>
      <c r="Z35" s="1"/>
      <c r="AA35" s="1"/>
      <c r="AB35" s="1"/>
      <c r="AC35" s="1"/>
      <c r="AD35" s="1"/>
      <c r="AE35" s="18"/>
      <c r="AF35" s="1">
        <v>90</v>
      </c>
      <c r="AG35" s="1">
        <v>90</v>
      </c>
      <c r="AH35" s="1">
        <v>86</v>
      </c>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70625</v>
      </c>
      <c r="C36" s="19" t="s">
        <v>178</v>
      </c>
      <c r="D36" s="18"/>
      <c r="E36" s="28">
        <f t="shared" si="0"/>
        <v>76</v>
      </c>
      <c r="F36" s="28" t="str">
        <f t="shared" si="1"/>
        <v>B</v>
      </c>
      <c r="G36" s="28">
        <f t="shared" si="2"/>
        <v>76</v>
      </c>
      <c r="H36" s="28" t="str">
        <f t="shared" si="3"/>
        <v>B</v>
      </c>
      <c r="I36" s="36">
        <v>2</v>
      </c>
      <c r="J36" s="28" t="str">
        <f t="shared" si="4"/>
        <v>Memiliki kemampuan dalam menganalisis perjuangan Bangsa Indonesia dalam mempertahankan integrasi Bangsa Indonesia dan Negera Republik Indonesia, serta menjelaskan Indonesia pada awal kemerdekaan dan demokrasi liberal, namun perlu peningkatan pemahaman kehidupan bangsa Indonesia pada masa orde baru</v>
      </c>
      <c r="K36" s="28">
        <f t="shared" si="5"/>
        <v>80</v>
      </c>
      <c r="L36" s="28" t="str">
        <f t="shared" si="6"/>
        <v>B</v>
      </c>
      <c r="M36" s="28">
        <f t="shared" si="7"/>
        <v>80</v>
      </c>
      <c r="N36" s="28" t="str">
        <f t="shared" si="8"/>
        <v>B</v>
      </c>
      <c r="O36" s="36">
        <v>2</v>
      </c>
      <c r="P36" s="28" t="str">
        <f t="shared" si="9"/>
        <v>Sangat terampil membandingkan Indonesia pada awal kemerdekaan dan masa demokrasi liberal</v>
      </c>
      <c r="Q36" s="39"/>
      <c r="R36" s="39" t="s">
        <v>8</v>
      </c>
      <c r="S36" s="18"/>
      <c r="T36" s="1">
        <v>80</v>
      </c>
      <c r="U36" s="1">
        <v>78</v>
      </c>
      <c r="V36" s="1">
        <v>70</v>
      </c>
      <c r="W36" s="1">
        <v>75</v>
      </c>
      <c r="X36" s="1"/>
      <c r="Y36" s="1"/>
      <c r="Z36" s="1"/>
      <c r="AA36" s="1"/>
      <c r="AB36" s="1"/>
      <c r="AC36" s="1"/>
      <c r="AD36" s="1"/>
      <c r="AE36" s="18"/>
      <c r="AF36" s="1">
        <v>80</v>
      </c>
      <c r="AG36" s="1">
        <v>80</v>
      </c>
      <c r="AH36" s="1">
        <v>80</v>
      </c>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70640</v>
      </c>
      <c r="C37" s="19" t="s">
        <v>179</v>
      </c>
      <c r="D37" s="18"/>
      <c r="E37" s="28">
        <f t="shared" si="0"/>
        <v>88</v>
      </c>
      <c r="F37" s="28" t="str">
        <f t="shared" si="1"/>
        <v>A</v>
      </c>
      <c r="G37" s="28">
        <f t="shared" si="2"/>
        <v>88</v>
      </c>
      <c r="H37" s="28" t="str">
        <f t="shared" si="3"/>
        <v>A</v>
      </c>
      <c r="I37" s="36">
        <v>1</v>
      </c>
      <c r="J37" s="28" t="str">
        <f t="shared" si="4"/>
        <v>Memiliki kemampuan dalam menganalisis perjuangan Bangsa Indonesia dalam mempertahankan integrasi Bangsa Indonesia dan Negera Republik Indonesia, serta menjelaskan Indonesia pada awal kemerdekaan dan demokrasi liberal</v>
      </c>
      <c r="K37" s="28">
        <f t="shared" si="5"/>
        <v>90</v>
      </c>
      <c r="L37" s="28" t="str">
        <f t="shared" si="6"/>
        <v>A</v>
      </c>
      <c r="M37" s="28">
        <f t="shared" si="7"/>
        <v>90</v>
      </c>
      <c r="N37" s="28" t="str">
        <f t="shared" si="8"/>
        <v>A</v>
      </c>
      <c r="O37" s="36">
        <v>1</v>
      </c>
      <c r="P37" s="28" t="str">
        <f t="shared" si="9"/>
        <v>Sangat terampil menyajikan bentuk perjuangan bangsa Indonesia dalam mempertahankan integrasi bangsa Indonesia</v>
      </c>
      <c r="Q37" s="39"/>
      <c r="R37" s="39" t="s">
        <v>8</v>
      </c>
      <c r="S37" s="18"/>
      <c r="T37" s="1">
        <v>89</v>
      </c>
      <c r="U37" s="1">
        <v>85</v>
      </c>
      <c r="V37" s="1">
        <v>88</v>
      </c>
      <c r="W37" s="1">
        <v>89</v>
      </c>
      <c r="X37" s="1"/>
      <c r="Y37" s="1"/>
      <c r="Z37" s="1"/>
      <c r="AA37" s="1"/>
      <c r="AB37" s="1"/>
      <c r="AC37" s="1"/>
      <c r="AD37" s="1"/>
      <c r="AE37" s="18"/>
      <c r="AF37" s="1">
        <v>90</v>
      </c>
      <c r="AG37" s="1">
        <v>90</v>
      </c>
      <c r="AH37" s="1">
        <v>90</v>
      </c>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70655</v>
      </c>
      <c r="C38" s="19" t="s">
        <v>180</v>
      </c>
      <c r="D38" s="18"/>
      <c r="E38" s="28">
        <f t="shared" si="0"/>
        <v>87</v>
      </c>
      <c r="F38" s="28" t="str">
        <f t="shared" si="1"/>
        <v>A</v>
      </c>
      <c r="G38" s="28">
        <f t="shared" si="2"/>
        <v>87</v>
      </c>
      <c r="H38" s="28" t="str">
        <f t="shared" si="3"/>
        <v>A</v>
      </c>
      <c r="I38" s="36">
        <v>1</v>
      </c>
      <c r="J38" s="28" t="str">
        <f t="shared" si="4"/>
        <v>Memiliki kemampuan dalam menganalisis perjuangan Bangsa Indonesia dalam mempertahankan integrasi Bangsa Indonesia dan Negera Republik Indonesia, serta menjelaskan Indonesia pada awal kemerdekaan dan demokrasi liberal</v>
      </c>
      <c r="K38" s="28">
        <f t="shared" si="5"/>
        <v>89.333333333333329</v>
      </c>
      <c r="L38" s="28" t="str">
        <f t="shared" si="6"/>
        <v>A</v>
      </c>
      <c r="M38" s="28">
        <f t="shared" si="7"/>
        <v>89.333333333333329</v>
      </c>
      <c r="N38" s="28" t="str">
        <f t="shared" si="8"/>
        <v>A</v>
      </c>
      <c r="O38" s="36">
        <v>1</v>
      </c>
      <c r="P38" s="28" t="str">
        <f t="shared" si="9"/>
        <v>Sangat terampil menyajikan bentuk perjuangan bangsa Indonesia dalam mempertahankan integrasi bangsa Indonesia</v>
      </c>
      <c r="Q38" s="39"/>
      <c r="R38" s="39" t="s">
        <v>8</v>
      </c>
      <c r="S38" s="18"/>
      <c r="T38" s="1">
        <v>86</v>
      </c>
      <c r="U38" s="1">
        <v>88</v>
      </c>
      <c r="V38" s="1">
        <v>85</v>
      </c>
      <c r="W38" s="1">
        <v>88</v>
      </c>
      <c r="X38" s="1"/>
      <c r="Y38" s="1"/>
      <c r="Z38" s="1"/>
      <c r="AA38" s="1"/>
      <c r="AB38" s="1"/>
      <c r="AC38" s="1"/>
      <c r="AD38" s="1"/>
      <c r="AE38" s="18"/>
      <c r="AF38" s="1">
        <v>90</v>
      </c>
      <c r="AG38" s="1">
        <v>90</v>
      </c>
      <c r="AH38" s="1">
        <v>88</v>
      </c>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70670</v>
      </c>
      <c r="C39" s="19" t="s">
        <v>181</v>
      </c>
      <c r="D39" s="18"/>
      <c r="E39" s="28">
        <f t="shared" si="0"/>
        <v>82</v>
      </c>
      <c r="F39" s="28" t="str">
        <f t="shared" si="1"/>
        <v>B</v>
      </c>
      <c r="G39" s="28">
        <f t="shared" si="2"/>
        <v>82</v>
      </c>
      <c r="H39" s="28" t="str">
        <f t="shared" si="3"/>
        <v>B</v>
      </c>
      <c r="I39" s="36">
        <v>2</v>
      </c>
      <c r="J39" s="28" t="str">
        <f t="shared" si="4"/>
        <v>Memiliki kemampuan dalam menganalisis perjuangan Bangsa Indonesia dalam mempertahankan integrasi Bangsa Indonesia dan Negera Republik Indonesia, serta menjelaskan Indonesia pada awal kemerdekaan dan demokrasi liberal, namun perlu peningkatan pemahaman kehidupan bangsa Indonesia pada masa orde baru</v>
      </c>
      <c r="K39" s="28">
        <f t="shared" si="5"/>
        <v>85</v>
      </c>
      <c r="L39" s="28" t="str">
        <f t="shared" si="6"/>
        <v>A</v>
      </c>
      <c r="M39" s="28">
        <f t="shared" si="7"/>
        <v>85</v>
      </c>
      <c r="N39" s="28" t="str">
        <f t="shared" si="8"/>
        <v>A</v>
      </c>
      <c r="O39" s="36">
        <v>2</v>
      </c>
      <c r="P39" s="28" t="str">
        <f t="shared" si="9"/>
        <v>Sangat terampil membandingkan Indonesia pada awal kemerdekaan dan masa demokrasi liberal</v>
      </c>
      <c r="Q39" s="39"/>
      <c r="R39" s="39" t="s">
        <v>8</v>
      </c>
      <c r="S39" s="18"/>
      <c r="T39" s="1">
        <v>88</v>
      </c>
      <c r="U39" s="1">
        <v>80</v>
      </c>
      <c r="V39" s="1">
        <v>88</v>
      </c>
      <c r="W39" s="1">
        <v>70</v>
      </c>
      <c r="X39" s="1"/>
      <c r="Y39" s="1"/>
      <c r="Z39" s="1"/>
      <c r="AA39" s="1"/>
      <c r="AB39" s="1"/>
      <c r="AC39" s="1"/>
      <c r="AD39" s="1"/>
      <c r="AE39" s="18"/>
      <c r="AF39" s="1">
        <v>85</v>
      </c>
      <c r="AG39" s="1">
        <v>85</v>
      </c>
      <c r="AH39" s="1">
        <v>85</v>
      </c>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70685</v>
      </c>
      <c r="C40" s="19" t="s">
        <v>182</v>
      </c>
      <c r="D40" s="18"/>
      <c r="E40" s="28">
        <f t="shared" si="0"/>
        <v>80</v>
      </c>
      <c r="F40" s="28" t="str">
        <f t="shared" si="1"/>
        <v>B</v>
      </c>
      <c r="G40" s="28">
        <f t="shared" si="2"/>
        <v>80</v>
      </c>
      <c r="H40" s="28" t="str">
        <f t="shared" si="3"/>
        <v>B</v>
      </c>
      <c r="I40" s="36">
        <v>2</v>
      </c>
      <c r="J40" s="28" t="str">
        <f t="shared" si="4"/>
        <v>Memiliki kemampuan dalam menganalisis perjuangan Bangsa Indonesia dalam mempertahankan integrasi Bangsa Indonesia dan Negera Republik Indonesia, serta menjelaskan Indonesia pada awal kemerdekaan dan demokrasi liberal, namun perlu peningkatan pemahaman kehidupan bangsa Indonesia pada masa orde baru</v>
      </c>
      <c r="K40" s="28">
        <f t="shared" si="5"/>
        <v>85</v>
      </c>
      <c r="L40" s="28" t="str">
        <f t="shared" si="6"/>
        <v>A</v>
      </c>
      <c r="M40" s="28">
        <f t="shared" si="7"/>
        <v>85</v>
      </c>
      <c r="N40" s="28" t="str">
        <f t="shared" si="8"/>
        <v>A</v>
      </c>
      <c r="O40" s="36">
        <v>2</v>
      </c>
      <c r="P40" s="28" t="str">
        <f t="shared" si="9"/>
        <v>Sangat terampil membandingkan Indonesia pada awal kemerdekaan dan masa demokrasi liberal</v>
      </c>
      <c r="Q40" s="39"/>
      <c r="R40" s="39" t="s">
        <v>8</v>
      </c>
      <c r="S40" s="18"/>
      <c r="T40" s="1">
        <v>86</v>
      </c>
      <c r="U40" s="1">
        <v>84</v>
      </c>
      <c r="V40" s="1">
        <v>70</v>
      </c>
      <c r="W40" s="1">
        <v>79</v>
      </c>
      <c r="X40" s="1"/>
      <c r="Y40" s="1"/>
      <c r="Z40" s="1"/>
      <c r="AA40" s="1"/>
      <c r="AB40" s="1"/>
      <c r="AC40" s="1"/>
      <c r="AD40" s="1"/>
      <c r="AE40" s="18"/>
      <c r="AF40" s="1">
        <v>85</v>
      </c>
      <c r="AG40" s="1">
        <v>85</v>
      </c>
      <c r="AH40" s="1">
        <v>85</v>
      </c>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70700</v>
      </c>
      <c r="C41" s="19" t="s">
        <v>183</v>
      </c>
      <c r="D41" s="18"/>
      <c r="E41" s="28">
        <f t="shared" si="0"/>
        <v>81</v>
      </c>
      <c r="F41" s="28" t="str">
        <f t="shared" si="1"/>
        <v>B</v>
      </c>
      <c r="G41" s="28">
        <f t="shared" si="2"/>
        <v>81</v>
      </c>
      <c r="H41" s="28" t="str">
        <f t="shared" si="3"/>
        <v>B</v>
      </c>
      <c r="I41" s="36">
        <v>2</v>
      </c>
      <c r="J41" s="28" t="str">
        <f t="shared" si="4"/>
        <v>Memiliki kemampuan dalam menganalisis perjuangan Bangsa Indonesia dalam mempertahankan integrasi Bangsa Indonesia dan Negera Republik Indonesia, serta menjelaskan Indonesia pada awal kemerdekaan dan demokrasi liberal, namun perlu peningkatan pemahaman kehidupan bangsa Indonesia pada masa orde baru</v>
      </c>
      <c r="K41" s="28">
        <f t="shared" si="5"/>
        <v>86.666666666666671</v>
      </c>
      <c r="L41" s="28" t="str">
        <f t="shared" si="6"/>
        <v>A</v>
      </c>
      <c r="M41" s="28">
        <f t="shared" si="7"/>
        <v>86.666666666666671</v>
      </c>
      <c r="N41" s="28" t="str">
        <f t="shared" si="8"/>
        <v>A</v>
      </c>
      <c r="O41" s="36">
        <v>2</v>
      </c>
      <c r="P41" s="28" t="str">
        <f t="shared" si="9"/>
        <v>Sangat terampil membandingkan Indonesia pada awal kemerdekaan dan masa demokrasi liberal</v>
      </c>
      <c r="Q41" s="39"/>
      <c r="R41" s="39" t="s">
        <v>8</v>
      </c>
      <c r="S41" s="18"/>
      <c r="T41" s="1">
        <v>82</v>
      </c>
      <c r="U41" s="1">
        <v>86</v>
      </c>
      <c r="V41" s="1">
        <v>85</v>
      </c>
      <c r="W41" s="1">
        <v>70</v>
      </c>
      <c r="X41" s="1"/>
      <c r="Y41" s="1"/>
      <c r="Z41" s="1"/>
      <c r="AA41" s="1"/>
      <c r="AB41" s="1"/>
      <c r="AC41" s="1"/>
      <c r="AD41" s="1"/>
      <c r="AE41" s="18"/>
      <c r="AF41" s="1">
        <v>90</v>
      </c>
      <c r="AG41" s="1">
        <v>85</v>
      </c>
      <c r="AH41" s="1">
        <v>85</v>
      </c>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70715</v>
      </c>
      <c r="C42" s="19" t="s">
        <v>184</v>
      </c>
      <c r="D42" s="18"/>
      <c r="E42" s="28">
        <f t="shared" si="0"/>
        <v>86</v>
      </c>
      <c r="F42" s="28" t="str">
        <f t="shared" si="1"/>
        <v>A</v>
      </c>
      <c r="G42" s="28">
        <f t="shared" si="2"/>
        <v>86</v>
      </c>
      <c r="H42" s="28" t="str">
        <f t="shared" si="3"/>
        <v>A</v>
      </c>
      <c r="I42" s="36">
        <v>1</v>
      </c>
      <c r="J42" s="28" t="str">
        <f t="shared" si="4"/>
        <v>Memiliki kemampuan dalam menganalisis perjuangan Bangsa Indonesia dalam mempertahankan integrasi Bangsa Indonesia dan Negera Republik Indonesia, serta menjelaskan Indonesia pada awal kemerdekaan dan demokrasi liberal</v>
      </c>
      <c r="K42" s="28">
        <f t="shared" si="5"/>
        <v>89</v>
      </c>
      <c r="L42" s="28" t="str">
        <f t="shared" si="6"/>
        <v>A</v>
      </c>
      <c r="M42" s="28">
        <f t="shared" si="7"/>
        <v>89</v>
      </c>
      <c r="N42" s="28" t="str">
        <f t="shared" si="8"/>
        <v>A</v>
      </c>
      <c r="O42" s="36">
        <v>1</v>
      </c>
      <c r="P42" s="28" t="str">
        <f t="shared" si="9"/>
        <v>Sangat terampil menyajikan bentuk perjuangan bangsa Indonesia dalam mempertahankan integrasi bangsa Indonesia</v>
      </c>
      <c r="Q42" s="39"/>
      <c r="R42" s="39" t="s">
        <v>8</v>
      </c>
      <c r="S42" s="18"/>
      <c r="T42" s="1">
        <v>87</v>
      </c>
      <c r="U42" s="1">
        <v>84</v>
      </c>
      <c r="V42" s="1">
        <v>83</v>
      </c>
      <c r="W42" s="1">
        <v>88</v>
      </c>
      <c r="X42" s="1"/>
      <c r="Y42" s="1"/>
      <c r="Z42" s="1"/>
      <c r="AA42" s="1"/>
      <c r="AB42" s="1"/>
      <c r="AC42" s="1"/>
      <c r="AD42" s="1"/>
      <c r="AE42" s="18"/>
      <c r="AF42" s="1">
        <v>90</v>
      </c>
      <c r="AG42" s="1">
        <v>90</v>
      </c>
      <c r="AH42" s="1">
        <v>87</v>
      </c>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70730</v>
      </c>
      <c r="C43" s="19" t="s">
        <v>185</v>
      </c>
      <c r="D43" s="18"/>
      <c r="E43" s="28">
        <f t="shared" si="0"/>
        <v>80</v>
      </c>
      <c r="F43" s="28" t="str">
        <f t="shared" si="1"/>
        <v>B</v>
      </c>
      <c r="G43" s="28">
        <f t="shared" si="2"/>
        <v>80</v>
      </c>
      <c r="H43" s="28" t="str">
        <f t="shared" si="3"/>
        <v>B</v>
      </c>
      <c r="I43" s="36">
        <v>2</v>
      </c>
      <c r="J43" s="28" t="str">
        <f t="shared" si="4"/>
        <v>Memiliki kemampuan dalam menganalisis perjuangan Bangsa Indonesia dalam mempertahankan integrasi Bangsa Indonesia dan Negera Republik Indonesia, serta menjelaskan Indonesia pada awal kemerdekaan dan demokrasi liberal, namun perlu peningkatan pemahaman kehidupan bangsa Indonesia pada masa orde baru</v>
      </c>
      <c r="K43" s="28">
        <f t="shared" si="5"/>
        <v>83.333333333333329</v>
      </c>
      <c r="L43" s="28" t="str">
        <f t="shared" si="6"/>
        <v>B</v>
      </c>
      <c r="M43" s="28">
        <f t="shared" si="7"/>
        <v>83.333333333333329</v>
      </c>
      <c r="N43" s="28" t="str">
        <f t="shared" si="8"/>
        <v>B</v>
      </c>
      <c r="O43" s="36">
        <v>2</v>
      </c>
      <c r="P43" s="28" t="str">
        <f t="shared" si="9"/>
        <v>Sangat terampil membandingkan Indonesia pada awal kemerdekaan dan masa demokrasi liberal</v>
      </c>
      <c r="Q43" s="39"/>
      <c r="R43" s="39" t="s">
        <v>8</v>
      </c>
      <c r="S43" s="18"/>
      <c r="T43" s="1">
        <v>80</v>
      </c>
      <c r="U43" s="1">
        <v>80</v>
      </c>
      <c r="V43" s="1">
        <v>82</v>
      </c>
      <c r="W43" s="1">
        <v>78</v>
      </c>
      <c r="X43" s="1"/>
      <c r="Y43" s="1"/>
      <c r="Z43" s="1"/>
      <c r="AA43" s="1"/>
      <c r="AB43" s="1"/>
      <c r="AC43" s="1"/>
      <c r="AD43" s="1"/>
      <c r="AE43" s="18"/>
      <c r="AF43" s="1">
        <v>85</v>
      </c>
      <c r="AG43" s="1">
        <v>80</v>
      </c>
      <c r="AH43" s="1">
        <v>85</v>
      </c>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70745</v>
      </c>
      <c r="C44" s="19" t="s">
        <v>186</v>
      </c>
      <c r="D44" s="18"/>
      <c r="E44" s="28">
        <f t="shared" si="0"/>
        <v>84</v>
      </c>
      <c r="F44" s="28" t="str">
        <f t="shared" si="1"/>
        <v>B</v>
      </c>
      <c r="G44" s="28">
        <f t="shared" si="2"/>
        <v>84</v>
      </c>
      <c r="H44" s="28" t="str">
        <f t="shared" si="3"/>
        <v>B</v>
      </c>
      <c r="I44" s="36">
        <v>2</v>
      </c>
      <c r="J44" s="28" t="str">
        <f t="shared" si="4"/>
        <v>Memiliki kemampuan dalam menganalisis perjuangan Bangsa Indonesia dalam mempertahankan integrasi Bangsa Indonesia dan Negera Republik Indonesia, serta menjelaskan Indonesia pada awal kemerdekaan dan demokrasi liberal, namun perlu peningkatan pemahaman kehidupan bangsa Indonesia pada masa orde baru</v>
      </c>
      <c r="K44" s="28">
        <f t="shared" si="5"/>
        <v>85</v>
      </c>
      <c r="L44" s="28" t="str">
        <f t="shared" si="6"/>
        <v>A</v>
      </c>
      <c r="M44" s="28">
        <f t="shared" si="7"/>
        <v>85</v>
      </c>
      <c r="N44" s="28" t="str">
        <f t="shared" si="8"/>
        <v>A</v>
      </c>
      <c r="O44" s="36">
        <v>2</v>
      </c>
      <c r="P44" s="28" t="str">
        <f t="shared" si="9"/>
        <v>Sangat terampil membandingkan Indonesia pada awal kemerdekaan dan masa demokrasi liberal</v>
      </c>
      <c r="Q44" s="39"/>
      <c r="R44" s="39" t="s">
        <v>8</v>
      </c>
      <c r="S44" s="18"/>
      <c r="T44" s="1">
        <v>85</v>
      </c>
      <c r="U44" s="1">
        <v>85</v>
      </c>
      <c r="V44" s="1">
        <v>88</v>
      </c>
      <c r="W44" s="1">
        <v>78</v>
      </c>
      <c r="X44" s="1"/>
      <c r="Y44" s="1"/>
      <c r="Z44" s="1"/>
      <c r="AA44" s="1"/>
      <c r="AB44" s="1"/>
      <c r="AC44" s="1"/>
      <c r="AD44" s="1"/>
      <c r="AE44" s="18"/>
      <c r="AF44" s="1">
        <v>85</v>
      </c>
      <c r="AG44" s="1">
        <v>85</v>
      </c>
      <c r="AH44" s="1">
        <v>85</v>
      </c>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70760</v>
      </c>
      <c r="C45" s="19" t="s">
        <v>187</v>
      </c>
      <c r="D45" s="18"/>
      <c r="E45" s="28">
        <f t="shared" si="0"/>
        <v>90</v>
      </c>
      <c r="F45" s="28" t="str">
        <f t="shared" si="1"/>
        <v>A</v>
      </c>
      <c r="G45" s="28">
        <f t="shared" si="2"/>
        <v>90</v>
      </c>
      <c r="H45" s="28" t="str">
        <f t="shared" si="3"/>
        <v>A</v>
      </c>
      <c r="I45" s="36">
        <v>1</v>
      </c>
      <c r="J45" s="28" t="str">
        <f t="shared" si="4"/>
        <v>Memiliki kemampuan dalam menganalisis perjuangan Bangsa Indonesia dalam mempertahankan integrasi Bangsa Indonesia dan Negera Republik Indonesia, serta menjelaskan Indonesia pada awal kemerdekaan dan demokrasi liberal</v>
      </c>
      <c r="K45" s="28">
        <f t="shared" si="5"/>
        <v>89</v>
      </c>
      <c r="L45" s="28" t="str">
        <f t="shared" si="6"/>
        <v>A</v>
      </c>
      <c r="M45" s="28">
        <f t="shared" si="7"/>
        <v>89</v>
      </c>
      <c r="N45" s="28" t="str">
        <f t="shared" si="8"/>
        <v>A</v>
      </c>
      <c r="O45" s="36">
        <v>1</v>
      </c>
      <c r="P45" s="28" t="str">
        <f t="shared" si="9"/>
        <v>Sangat terampil menyajikan bentuk perjuangan bangsa Indonesia dalam mempertahankan integrasi bangsa Indonesia</v>
      </c>
      <c r="Q45" s="39"/>
      <c r="R45" s="39" t="s">
        <v>8</v>
      </c>
      <c r="S45" s="18"/>
      <c r="T45" s="1">
        <v>90</v>
      </c>
      <c r="U45" s="1">
        <v>90</v>
      </c>
      <c r="V45" s="1">
        <v>90</v>
      </c>
      <c r="W45" s="1">
        <v>89</v>
      </c>
      <c r="X45" s="1"/>
      <c r="Y45" s="1"/>
      <c r="Z45" s="1"/>
      <c r="AA45" s="1"/>
      <c r="AB45" s="1"/>
      <c r="AC45" s="1"/>
      <c r="AD45" s="1"/>
      <c r="AE45" s="18"/>
      <c r="AF45" s="1">
        <v>90</v>
      </c>
      <c r="AG45" s="1">
        <v>90</v>
      </c>
      <c r="AH45" s="1">
        <v>87</v>
      </c>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70775</v>
      </c>
      <c r="C46" s="19" t="s">
        <v>188</v>
      </c>
      <c r="D46" s="18"/>
      <c r="E46" s="28">
        <f t="shared" si="0"/>
        <v>88</v>
      </c>
      <c r="F46" s="28" t="str">
        <f t="shared" si="1"/>
        <v>A</v>
      </c>
      <c r="G46" s="28">
        <f t="shared" si="2"/>
        <v>88</v>
      </c>
      <c r="H46" s="28" t="str">
        <f t="shared" si="3"/>
        <v>A</v>
      </c>
      <c r="I46" s="36">
        <v>1</v>
      </c>
      <c r="J46" s="28" t="str">
        <f t="shared" si="4"/>
        <v>Memiliki kemampuan dalam menganalisis perjuangan Bangsa Indonesia dalam mempertahankan integrasi Bangsa Indonesia dan Negera Republik Indonesia, serta menjelaskan Indonesia pada awal kemerdekaan dan demokrasi liberal</v>
      </c>
      <c r="K46" s="28">
        <f t="shared" si="5"/>
        <v>90</v>
      </c>
      <c r="L46" s="28" t="str">
        <f t="shared" si="6"/>
        <v>A</v>
      </c>
      <c r="M46" s="28">
        <f t="shared" si="7"/>
        <v>90</v>
      </c>
      <c r="N46" s="28" t="str">
        <f t="shared" si="8"/>
        <v>A</v>
      </c>
      <c r="O46" s="36">
        <v>1</v>
      </c>
      <c r="P46" s="28" t="str">
        <f t="shared" si="9"/>
        <v>Sangat terampil menyajikan bentuk perjuangan bangsa Indonesia dalam mempertahankan integrasi bangsa Indonesia</v>
      </c>
      <c r="Q46" s="39"/>
      <c r="R46" s="39" t="s">
        <v>8</v>
      </c>
      <c r="S46" s="18"/>
      <c r="T46" s="1">
        <v>88</v>
      </c>
      <c r="U46" s="1">
        <v>88</v>
      </c>
      <c r="V46" s="1">
        <v>90</v>
      </c>
      <c r="W46" s="1">
        <v>86</v>
      </c>
      <c r="X46" s="1"/>
      <c r="Y46" s="1"/>
      <c r="Z46" s="1"/>
      <c r="AA46" s="1"/>
      <c r="AB46" s="1"/>
      <c r="AC46" s="1"/>
      <c r="AD46" s="1"/>
      <c r="AE46" s="18"/>
      <c r="AF46" s="1">
        <v>90</v>
      </c>
      <c r="AG46" s="1">
        <v>90</v>
      </c>
      <c r="AH46" s="1">
        <v>90</v>
      </c>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v>37</v>
      </c>
      <c r="B47" s="19">
        <v>70790</v>
      </c>
      <c r="C47" s="19" t="s">
        <v>189</v>
      </c>
      <c r="D47" s="18"/>
      <c r="E47" s="28">
        <f t="shared" si="0"/>
        <v>89</v>
      </c>
      <c r="F47" s="28" t="str">
        <f t="shared" si="1"/>
        <v>A</v>
      </c>
      <c r="G47" s="28">
        <f t="shared" si="2"/>
        <v>89</v>
      </c>
      <c r="H47" s="28" t="str">
        <f t="shared" si="3"/>
        <v>A</v>
      </c>
      <c r="I47" s="36">
        <v>1</v>
      </c>
      <c r="J47" s="28" t="str">
        <f t="shared" si="4"/>
        <v>Memiliki kemampuan dalam menganalisis perjuangan Bangsa Indonesia dalam mempertahankan integrasi Bangsa Indonesia dan Negera Republik Indonesia, serta menjelaskan Indonesia pada awal kemerdekaan dan demokrasi liberal</v>
      </c>
      <c r="K47" s="28">
        <f t="shared" si="5"/>
        <v>89</v>
      </c>
      <c r="L47" s="28" t="str">
        <f t="shared" si="6"/>
        <v>A</v>
      </c>
      <c r="M47" s="28">
        <f t="shared" si="7"/>
        <v>89</v>
      </c>
      <c r="N47" s="28" t="str">
        <f t="shared" si="8"/>
        <v>A</v>
      </c>
      <c r="O47" s="36">
        <v>1</v>
      </c>
      <c r="P47" s="28" t="str">
        <f t="shared" si="9"/>
        <v>Sangat terampil menyajikan bentuk perjuangan bangsa Indonesia dalam mempertahankan integrasi bangsa Indonesia</v>
      </c>
      <c r="Q47" s="39"/>
      <c r="R47" s="39" t="s">
        <v>8</v>
      </c>
      <c r="S47" s="18"/>
      <c r="T47" s="1">
        <v>88</v>
      </c>
      <c r="U47" s="1">
        <v>94</v>
      </c>
      <c r="V47" s="1">
        <v>90</v>
      </c>
      <c r="W47" s="1">
        <v>85</v>
      </c>
      <c r="X47" s="1"/>
      <c r="Y47" s="1"/>
      <c r="Z47" s="1"/>
      <c r="AA47" s="1"/>
      <c r="AB47" s="1"/>
      <c r="AC47" s="1"/>
      <c r="AD47" s="1"/>
      <c r="AE47" s="18"/>
      <c r="AF47" s="1">
        <v>90</v>
      </c>
      <c r="AG47" s="1">
        <v>90</v>
      </c>
      <c r="AH47" s="1">
        <v>87</v>
      </c>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101</v>
      </c>
      <c r="D52" s="18"/>
      <c r="E52" s="18"/>
      <c r="F52" s="18" t="s">
        <v>102</v>
      </c>
      <c r="G52" s="18"/>
      <c r="H52" s="18"/>
      <c r="I52" s="38"/>
      <c r="J52" s="30"/>
      <c r="K52" s="18">
        <f>IF(COUNTBLANK($G$11:$G$50)=40,"",MAX($G$11:$G$50))</f>
        <v>90</v>
      </c>
      <c r="L52" s="18"/>
      <c r="M52" s="18"/>
      <c r="N52" s="18"/>
      <c r="O52" s="37"/>
      <c r="P52" s="18"/>
      <c r="Q52" s="37" t="s">
        <v>103</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104</v>
      </c>
      <c r="D53" s="18"/>
      <c r="E53" s="18"/>
      <c r="F53" s="18" t="s">
        <v>105</v>
      </c>
      <c r="G53" s="18"/>
      <c r="H53" s="18"/>
      <c r="I53" s="38"/>
      <c r="J53" s="30"/>
      <c r="K53" s="18">
        <f>IF(COUNTBLANK($G$11:$G$50)=40,"",MIN($G$11:$G$50))</f>
        <v>76</v>
      </c>
      <c r="L53" s="18"/>
      <c r="M53" s="18"/>
      <c r="N53" s="18"/>
      <c r="O53" s="37"/>
      <c r="P53" s="18"/>
      <c r="Q53" s="37" t="s">
        <v>106</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107</v>
      </c>
      <c r="G54" s="18"/>
      <c r="H54" s="18"/>
      <c r="I54" s="38"/>
      <c r="J54" s="30"/>
      <c r="K54" s="18">
        <f>IF(COUNTBLANK($G$11:$G$50)=40,"",AVERAGE($G$11:$G$50))</f>
        <v>85.21621621621621</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108</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109</v>
      </c>
      <c r="D56" s="18"/>
      <c r="E56" s="18"/>
      <c r="F56" s="18"/>
      <c r="G56" s="18"/>
      <c r="H56" s="18"/>
      <c r="I56" s="37"/>
      <c r="J56" s="18"/>
      <c r="K56" s="18"/>
      <c r="L56" s="18"/>
      <c r="M56" s="18"/>
      <c r="N56" s="18"/>
      <c r="O56" s="37"/>
      <c r="P56" s="18"/>
      <c r="Q56" s="37" t="s">
        <v>110</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111</v>
      </c>
      <c r="D57" s="18"/>
      <c r="E57" s="18"/>
      <c r="F57" s="18"/>
      <c r="G57" s="18"/>
      <c r="H57" s="18"/>
      <c r="I57" s="37"/>
      <c r="J57" s="18"/>
      <c r="K57" s="18"/>
      <c r="L57" s="18"/>
      <c r="M57" s="18"/>
      <c r="N57" s="18"/>
      <c r="O57" s="37"/>
      <c r="P57" s="18"/>
      <c r="Q57" s="37" t="s">
        <v>112</v>
      </c>
      <c r="R57" s="37" t="s">
        <v>113</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0866141732283472" right="0.70866141732283472" top="0.74803149606299213" bottom="0.74803149606299213" header="0.31496062992125984" footer="0.31496062992125984"/>
  <pageSetup paperSize="5" scale="8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D11" activePane="bottomRight" state="frozen"/>
      <selection pane="topRight"/>
      <selection pane="bottomLeft"/>
      <selection pane="bottomRight" activeCell="O48" sqref="O48"/>
    </sheetView>
  </sheetViews>
  <sheetFormatPr defaultRowHeight="15" x14ac:dyDescent="0.25"/>
  <cols>
    <col min="1" max="1" width="6.5703125" customWidth="1"/>
    <col min="2" max="2" width="9.140625" hidden="1" customWidth="1"/>
    <col min="3" max="3" width="27.7109375" customWidth="1"/>
    <col min="4" max="4" width="5.85546875" customWidth="1"/>
    <col min="5" max="5" width="5.42578125" customWidth="1"/>
    <col min="6" max="6" width="4" customWidth="1"/>
    <col min="7" max="7" width="6.42578125" customWidth="1"/>
    <col min="8" max="8" width="5.28515625" customWidth="1"/>
    <col min="9" max="9" width="7" customWidth="1"/>
    <col min="10" max="10" width="14.42578125" customWidth="1"/>
    <col min="11" max="11" width="3.85546875" customWidth="1"/>
    <col min="12" max="12" width="5" customWidth="1"/>
    <col min="13" max="13" width="4" customWidth="1"/>
    <col min="14" max="14" width="6" customWidth="1"/>
    <col min="15" max="15" width="4.42578125" customWidth="1"/>
    <col min="16" max="16" width="9.28515625" customWidth="1"/>
    <col min="17" max="17" width="7.7109375" hidden="1" customWidth="1"/>
    <col min="18" max="18" width="6.5703125" customWidth="1"/>
    <col min="19" max="19" width="3.85546875" customWidth="1"/>
    <col min="20" max="20" width="5.140625" customWidth="1"/>
    <col min="21" max="21" width="3.85546875" customWidth="1"/>
    <col min="22" max="22" width="3.5703125" customWidth="1"/>
    <col min="23" max="23" width="4.5703125" customWidth="1"/>
    <col min="24" max="24" width="3.5703125" customWidth="1"/>
    <col min="25" max="30" width="7.140625" hidden="1" customWidth="1"/>
    <col min="31" max="31" width="3.28515625" customWidth="1"/>
    <col min="32" max="32" width="6.28515625" customWidth="1"/>
    <col min="33" max="33" width="5.85546875" customWidth="1"/>
    <col min="34" max="34" width="4.5703125" customWidth="1"/>
    <col min="35" max="35" width="4.28515625" customWidth="1"/>
    <col min="36" max="40" width="8.7109375" hidden="1" customWidth="1"/>
    <col min="41" max="41" width="7.140625" hidden="1" customWidth="1"/>
    <col min="42"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644</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190</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644</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176</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70835</v>
      </c>
      <c r="C11" s="19" t="s">
        <v>191</v>
      </c>
      <c r="D11" s="18"/>
      <c r="E11" s="28">
        <f t="shared" ref="E11:E50" si="0">IF((COUNTA(T11:AC11)&gt;0),(ROUND((AVERAGE(T11:AC11)),0)),"")</f>
        <v>85</v>
      </c>
      <c r="F11" s="28" t="str">
        <f t="shared" ref="F11:F50" si="1">IF(AND(ISNUMBER(E11),E11&gt;=1),IF(E11&lt;=$FD$13,$FE$13,IF(E11&lt;=$FD$14,$FE$14,IF(E11&lt;=$FD$15,$FE$15,IF(E11&lt;=$FD$16,$FE$16,)))), "")</f>
        <v>A</v>
      </c>
      <c r="G11" s="28">
        <f t="shared" ref="G11:G50" si="2">IF((COUNTA(T11:AD11)&gt;0),(ROUND((AVERAGE(T11:AD11)),0)),"")</f>
        <v>85</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Memiliki kemampuan dalam menganalisis perjuangan Bangsa Indonesia dalam mempertahankan integrasi Bangsa Indonesia dan Negera Republik Indonesia, serta menjelaskan Indonesia pada awal kemerdekaan dan demokrasi liberal</v>
      </c>
      <c r="K11" s="28">
        <f t="shared" ref="K11:K50" si="5">IF((COUNTA(AF11:AO11)&gt;0),AVERAGE(AF11:AO11),"")</f>
        <v>87.666666666666671</v>
      </c>
      <c r="L11" s="28" t="str">
        <f t="shared" ref="L11:L50" si="6">IF(AND(ISNUMBER(K11),K11&gt;=1), IF(K11&lt;=$FD$27,$FE$27,IF(K11&lt;=$FD$28,$FE$28,IF(K11&lt;=$FD$29,$FE$29,IF(K11&lt;=$FD$30,$FE$30,)))), "")</f>
        <v>A</v>
      </c>
      <c r="M11" s="28">
        <f t="shared" ref="M11:M50" si="7">IF((COUNTA(AF11:AO11)&gt;0),AVERAGE(AF11:AO11),"")</f>
        <v>87.666666666666671</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Sangat terampil menyajikan bentuk perjuangan bangsa Indonesia dalam mempertahankan integrasi bangsa Indonesia</v>
      </c>
      <c r="Q11" s="39"/>
      <c r="R11" s="39" t="s">
        <v>8</v>
      </c>
      <c r="S11" s="18"/>
      <c r="T11" s="1">
        <v>86</v>
      </c>
      <c r="U11" s="1">
        <v>85</v>
      </c>
      <c r="V11" s="1">
        <v>83</v>
      </c>
      <c r="W11" s="1">
        <v>85</v>
      </c>
      <c r="X11" s="1"/>
      <c r="Y11" s="1"/>
      <c r="Z11" s="1"/>
      <c r="AA11" s="1"/>
      <c r="AB11" s="1"/>
      <c r="AC11" s="1"/>
      <c r="AD11" s="1"/>
      <c r="AE11" s="18"/>
      <c r="AF11" s="1">
        <v>85</v>
      </c>
      <c r="AG11" s="1">
        <v>90</v>
      </c>
      <c r="AH11" s="1">
        <v>88</v>
      </c>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70850</v>
      </c>
      <c r="C12" s="19" t="s">
        <v>192</v>
      </c>
      <c r="D12" s="18"/>
      <c r="E12" s="28">
        <f t="shared" si="0"/>
        <v>86</v>
      </c>
      <c r="F12" s="28" t="str">
        <f t="shared" si="1"/>
        <v>A</v>
      </c>
      <c r="G12" s="28">
        <f t="shared" si="2"/>
        <v>86</v>
      </c>
      <c r="H12" s="28" t="str">
        <f t="shared" si="3"/>
        <v>A</v>
      </c>
      <c r="I12" s="36">
        <v>1</v>
      </c>
      <c r="J12" s="28" t="str">
        <f t="shared" si="4"/>
        <v>Memiliki kemampuan dalam menganalisis perjuangan Bangsa Indonesia dalam mempertahankan integrasi Bangsa Indonesia dan Negera Republik Indonesia, serta menjelaskan Indonesia pada awal kemerdekaan dan demokrasi liberal</v>
      </c>
      <c r="K12" s="28">
        <f t="shared" si="5"/>
        <v>87.666666666666671</v>
      </c>
      <c r="L12" s="28" t="str">
        <f t="shared" si="6"/>
        <v>A</v>
      </c>
      <c r="M12" s="28">
        <f t="shared" si="7"/>
        <v>87.666666666666671</v>
      </c>
      <c r="N12" s="28" t="str">
        <f t="shared" si="8"/>
        <v>A</v>
      </c>
      <c r="O12" s="36">
        <v>1</v>
      </c>
      <c r="P12" s="28" t="str">
        <f t="shared" si="9"/>
        <v>Sangat terampil menyajikan bentuk perjuangan bangsa Indonesia dalam mempertahankan integrasi bangsa Indonesia</v>
      </c>
      <c r="Q12" s="39"/>
      <c r="R12" s="39" t="s">
        <v>8</v>
      </c>
      <c r="S12" s="18"/>
      <c r="T12" s="1">
        <v>89</v>
      </c>
      <c r="U12" s="1">
        <v>90</v>
      </c>
      <c r="V12" s="1">
        <v>86</v>
      </c>
      <c r="W12" s="1">
        <v>78</v>
      </c>
      <c r="X12" s="1"/>
      <c r="Y12" s="1"/>
      <c r="Z12" s="1"/>
      <c r="AA12" s="1"/>
      <c r="AB12" s="1"/>
      <c r="AC12" s="1"/>
      <c r="AD12" s="1"/>
      <c r="AE12" s="18"/>
      <c r="AF12" s="1">
        <v>90</v>
      </c>
      <c r="AG12" s="1">
        <v>87</v>
      </c>
      <c r="AH12" s="1">
        <v>86</v>
      </c>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70865</v>
      </c>
      <c r="C13" s="19" t="s">
        <v>193</v>
      </c>
      <c r="D13" s="18"/>
      <c r="E13" s="28">
        <f t="shared" si="0"/>
        <v>86</v>
      </c>
      <c r="F13" s="28" t="str">
        <f t="shared" si="1"/>
        <v>A</v>
      </c>
      <c r="G13" s="28">
        <f t="shared" si="2"/>
        <v>86</v>
      </c>
      <c r="H13" s="28" t="str">
        <f t="shared" si="3"/>
        <v>A</v>
      </c>
      <c r="I13" s="36">
        <v>1</v>
      </c>
      <c r="J13" s="28" t="str">
        <f t="shared" si="4"/>
        <v>Memiliki kemampuan dalam menganalisis perjuangan Bangsa Indonesia dalam mempertahankan integrasi Bangsa Indonesia dan Negera Republik Indonesia, serta menjelaskan Indonesia pada awal kemerdekaan dan demokrasi liberal</v>
      </c>
      <c r="K13" s="28">
        <f t="shared" si="5"/>
        <v>87.333333333333329</v>
      </c>
      <c r="L13" s="28" t="str">
        <f t="shared" si="6"/>
        <v>A</v>
      </c>
      <c r="M13" s="28">
        <f t="shared" si="7"/>
        <v>87.333333333333329</v>
      </c>
      <c r="N13" s="28" t="str">
        <f t="shared" si="8"/>
        <v>A</v>
      </c>
      <c r="O13" s="36">
        <v>1</v>
      </c>
      <c r="P13" s="28" t="str">
        <f t="shared" si="9"/>
        <v>Sangat terampil menyajikan bentuk perjuangan bangsa Indonesia dalam mempertahankan integrasi bangsa Indonesia</v>
      </c>
      <c r="Q13" s="39"/>
      <c r="R13" s="39" t="s">
        <v>8</v>
      </c>
      <c r="S13" s="18"/>
      <c r="T13" s="1">
        <v>86</v>
      </c>
      <c r="U13" s="1">
        <v>87</v>
      </c>
      <c r="V13" s="1">
        <v>84</v>
      </c>
      <c r="W13" s="1">
        <v>86</v>
      </c>
      <c r="X13" s="1"/>
      <c r="Y13" s="1"/>
      <c r="Z13" s="1"/>
      <c r="AA13" s="1"/>
      <c r="AB13" s="1"/>
      <c r="AC13" s="1"/>
      <c r="AD13" s="1"/>
      <c r="AE13" s="18"/>
      <c r="AF13" s="1">
        <v>87</v>
      </c>
      <c r="AG13" s="1">
        <v>90</v>
      </c>
      <c r="AH13" s="1">
        <v>85</v>
      </c>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228</v>
      </c>
      <c r="FI13" s="43" t="s">
        <v>231</v>
      </c>
      <c r="FJ13" s="41">
        <v>21761</v>
      </c>
      <c r="FK13" s="41">
        <v>21771</v>
      </c>
    </row>
    <row r="14" spans="1:167" x14ac:dyDescent="0.25">
      <c r="A14" s="19">
        <v>4</v>
      </c>
      <c r="B14" s="19">
        <v>70880</v>
      </c>
      <c r="C14" s="19" t="s">
        <v>194</v>
      </c>
      <c r="D14" s="18"/>
      <c r="E14" s="28">
        <f t="shared" si="0"/>
        <v>90</v>
      </c>
      <c r="F14" s="28" t="str">
        <f t="shared" si="1"/>
        <v>A</v>
      </c>
      <c r="G14" s="28">
        <f t="shared" si="2"/>
        <v>90</v>
      </c>
      <c r="H14" s="28" t="str">
        <f t="shared" si="3"/>
        <v>A</v>
      </c>
      <c r="I14" s="36">
        <v>1</v>
      </c>
      <c r="J14" s="28" t="str">
        <f t="shared" si="4"/>
        <v>Memiliki kemampuan dalam menganalisis perjuangan Bangsa Indonesia dalam mempertahankan integrasi Bangsa Indonesia dan Negera Republik Indonesia, serta menjelaskan Indonesia pada awal kemerdekaan dan demokrasi liberal</v>
      </c>
      <c r="K14" s="28">
        <f t="shared" si="5"/>
        <v>88.333333333333329</v>
      </c>
      <c r="L14" s="28" t="str">
        <f t="shared" si="6"/>
        <v>A</v>
      </c>
      <c r="M14" s="28">
        <f t="shared" si="7"/>
        <v>88.333333333333329</v>
      </c>
      <c r="N14" s="28" t="str">
        <f t="shared" si="8"/>
        <v>A</v>
      </c>
      <c r="O14" s="36">
        <v>1</v>
      </c>
      <c r="P14" s="28" t="str">
        <f t="shared" si="9"/>
        <v>Sangat terampil menyajikan bentuk perjuangan bangsa Indonesia dalam mempertahankan integrasi bangsa Indonesia</v>
      </c>
      <c r="Q14" s="39"/>
      <c r="R14" s="39" t="s">
        <v>8</v>
      </c>
      <c r="S14" s="18"/>
      <c r="T14" s="1">
        <v>91</v>
      </c>
      <c r="U14" s="1">
        <v>89</v>
      </c>
      <c r="V14" s="1">
        <v>90</v>
      </c>
      <c r="W14" s="1">
        <v>88</v>
      </c>
      <c r="X14" s="1"/>
      <c r="Y14" s="1"/>
      <c r="Z14" s="1"/>
      <c r="AA14" s="1"/>
      <c r="AB14" s="1"/>
      <c r="AC14" s="1"/>
      <c r="AD14" s="1"/>
      <c r="AE14" s="18"/>
      <c r="AF14" s="1">
        <v>90</v>
      </c>
      <c r="AG14" s="1">
        <v>89</v>
      </c>
      <c r="AH14" s="1">
        <v>86</v>
      </c>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70895</v>
      </c>
      <c r="C15" s="19" t="s">
        <v>195</v>
      </c>
      <c r="D15" s="18"/>
      <c r="E15" s="28">
        <f t="shared" si="0"/>
        <v>87</v>
      </c>
      <c r="F15" s="28" t="str">
        <f t="shared" si="1"/>
        <v>A</v>
      </c>
      <c r="G15" s="28">
        <f t="shared" si="2"/>
        <v>87</v>
      </c>
      <c r="H15" s="28" t="str">
        <f t="shared" si="3"/>
        <v>A</v>
      </c>
      <c r="I15" s="36">
        <v>1</v>
      </c>
      <c r="J15" s="28" t="str">
        <f t="shared" si="4"/>
        <v>Memiliki kemampuan dalam menganalisis perjuangan Bangsa Indonesia dalam mempertahankan integrasi Bangsa Indonesia dan Negera Republik Indonesia, serta menjelaskan Indonesia pada awal kemerdekaan dan demokrasi liberal</v>
      </c>
      <c r="K15" s="28">
        <f t="shared" si="5"/>
        <v>88</v>
      </c>
      <c r="L15" s="28" t="str">
        <f t="shared" si="6"/>
        <v>A</v>
      </c>
      <c r="M15" s="28">
        <f t="shared" si="7"/>
        <v>88</v>
      </c>
      <c r="N15" s="28" t="str">
        <f t="shared" si="8"/>
        <v>A</v>
      </c>
      <c r="O15" s="36">
        <v>1</v>
      </c>
      <c r="P15" s="28" t="str">
        <f t="shared" si="9"/>
        <v>Sangat terampil menyajikan bentuk perjuangan bangsa Indonesia dalam mempertahankan integrasi bangsa Indonesia</v>
      </c>
      <c r="Q15" s="39"/>
      <c r="R15" s="39" t="s">
        <v>8</v>
      </c>
      <c r="S15" s="18"/>
      <c r="T15" s="1">
        <v>88</v>
      </c>
      <c r="U15" s="1">
        <v>87</v>
      </c>
      <c r="V15" s="1">
        <v>88</v>
      </c>
      <c r="W15" s="1">
        <v>86</v>
      </c>
      <c r="X15" s="1"/>
      <c r="Y15" s="1"/>
      <c r="Z15" s="1"/>
      <c r="AA15" s="1"/>
      <c r="AB15" s="1"/>
      <c r="AC15" s="1"/>
      <c r="AD15" s="1"/>
      <c r="AE15" s="18"/>
      <c r="AF15" s="1">
        <v>90</v>
      </c>
      <c r="AG15" s="1">
        <v>87</v>
      </c>
      <c r="AH15" s="1">
        <v>87</v>
      </c>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229</v>
      </c>
      <c r="FI15" s="43" t="s">
        <v>232</v>
      </c>
      <c r="FJ15" s="41">
        <v>21762</v>
      </c>
      <c r="FK15" s="41">
        <v>21772</v>
      </c>
    </row>
    <row r="16" spans="1:167" x14ac:dyDescent="0.25">
      <c r="A16" s="19">
        <v>6</v>
      </c>
      <c r="B16" s="19">
        <v>70910</v>
      </c>
      <c r="C16" s="19" t="s">
        <v>196</v>
      </c>
      <c r="D16" s="18"/>
      <c r="E16" s="28">
        <f t="shared" si="0"/>
        <v>88</v>
      </c>
      <c r="F16" s="28" t="str">
        <f t="shared" si="1"/>
        <v>A</v>
      </c>
      <c r="G16" s="28">
        <f t="shared" si="2"/>
        <v>88</v>
      </c>
      <c r="H16" s="28" t="str">
        <f t="shared" si="3"/>
        <v>A</v>
      </c>
      <c r="I16" s="36">
        <v>1</v>
      </c>
      <c r="J16" s="28" t="str">
        <f t="shared" si="4"/>
        <v>Memiliki kemampuan dalam menganalisis perjuangan Bangsa Indonesia dalam mempertahankan integrasi Bangsa Indonesia dan Negera Republik Indonesia, serta menjelaskan Indonesia pada awal kemerdekaan dan demokrasi liberal</v>
      </c>
      <c r="K16" s="28">
        <f t="shared" si="5"/>
        <v>88.666666666666671</v>
      </c>
      <c r="L16" s="28" t="str">
        <f t="shared" si="6"/>
        <v>A</v>
      </c>
      <c r="M16" s="28">
        <f t="shared" si="7"/>
        <v>88.666666666666671</v>
      </c>
      <c r="N16" s="28" t="str">
        <f t="shared" si="8"/>
        <v>A</v>
      </c>
      <c r="O16" s="36">
        <v>1</v>
      </c>
      <c r="P16" s="28" t="str">
        <f t="shared" si="9"/>
        <v>Sangat terampil menyajikan bentuk perjuangan bangsa Indonesia dalam mempertahankan integrasi bangsa Indonesia</v>
      </c>
      <c r="Q16" s="39"/>
      <c r="R16" s="39" t="s">
        <v>8</v>
      </c>
      <c r="S16" s="18"/>
      <c r="T16" s="1">
        <v>92</v>
      </c>
      <c r="U16" s="1">
        <v>89</v>
      </c>
      <c r="V16" s="1">
        <v>90</v>
      </c>
      <c r="W16" s="1">
        <v>82</v>
      </c>
      <c r="X16" s="1"/>
      <c r="Y16" s="1"/>
      <c r="Z16" s="1"/>
      <c r="AA16" s="1"/>
      <c r="AB16" s="1"/>
      <c r="AC16" s="1"/>
      <c r="AD16" s="1"/>
      <c r="AE16" s="18"/>
      <c r="AF16" s="1">
        <v>90</v>
      </c>
      <c r="AG16" s="1">
        <v>90</v>
      </c>
      <c r="AH16" s="1">
        <v>86</v>
      </c>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70925</v>
      </c>
      <c r="C17" s="19" t="s">
        <v>197</v>
      </c>
      <c r="D17" s="18"/>
      <c r="E17" s="28">
        <f t="shared" si="0"/>
        <v>85</v>
      </c>
      <c r="F17" s="28" t="str">
        <f t="shared" si="1"/>
        <v>A</v>
      </c>
      <c r="G17" s="28">
        <f t="shared" si="2"/>
        <v>85</v>
      </c>
      <c r="H17" s="28" t="str">
        <f t="shared" si="3"/>
        <v>A</v>
      </c>
      <c r="I17" s="36">
        <v>1</v>
      </c>
      <c r="J17" s="28" t="str">
        <f t="shared" si="4"/>
        <v>Memiliki kemampuan dalam menganalisis perjuangan Bangsa Indonesia dalam mempertahankan integrasi Bangsa Indonesia dan Negera Republik Indonesia, serta menjelaskan Indonesia pada awal kemerdekaan dan demokrasi liberal</v>
      </c>
      <c r="K17" s="28">
        <f t="shared" si="5"/>
        <v>88.333333333333329</v>
      </c>
      <c r="L17" s="28" t="str">
        <f t="shared" si="6"/>
        <v>A</v>
      </c>
      <c r="M17" s="28">
        <f t="shared" si="7"/>
        <v>88.333333333333329</v>
      </c>
      <c r="N17" s="28" t="str">
        <f t="shared" si="8"/>
        <v>A</v>
      </c>
      <c r="O17" s="36">
        <v>1</v>
      </c>
      <c r="P17" s="28" t="str">
        <f t="shared" si="9"/>
        <v>Sangat terampil menyajikan bentuk perjuangan bangsa Indonesia dalam mempertahankan integrasi bangsa Indonesia</v>
      </c>
      <c r="Q17" s="39"/>
      <c r="R17" s="39" t="s">
        <v>8</v>
      </c>
      <c r="S17" s="18"/>
      <c r="T17" s="1">
        <v>86</v>
      </c>
      <c r="U17" s="1">
        <v>86</v>
      </c>
      <c r="V17" s="1">
        <v>85</v>
      </c>
      <c r="W17" s="1">
        <v>83</v>
      </c>
      <c r="X17" s="1"/>
      <c r="Y17" s="1"/>
      <c r="Z17" s="1"/>
      <c r="AA17" s="1"/>
      <c r="AB17" s="1"/>
      <c r="AC17" s="1"/>
      <c r="AD17" s="1"/>
      <c r="AE17" s="18"/>
      <c r="AF17" s="1">
        <v>87</v>
      </c>
      <c r="AG17" s="1">
        <v>90</v>
      </c>
      <c r="AH17" s="1">
        <v>88</v>
      </c>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230</v>
      </c>
      <c r="FI17" s="43" t="s">
        <v>233</v>
      </c>
      <c r="FJ17" s="41">
        <v>21763</v>
      </c>
      <c r="FK17" s="41">
        <v>21773</v>
      </c>
    </row>
    <row r="18" spans="1:167" x14ac:dyDescent="0.25">
      <c r="A18" s="19">
        <v>8</v>
      </c>
      <c r="B18" s="19">
        <v>70940</v>
      </c>
      <c r="C18" s="19" t="s">
        <v>198</v>
      </c>
      <c r="D18" s="18"/>
      <c r="E18" s="28">
        <f t="shared" si="0"/>
        <v>92</v>
      </c>
      <c r="F18" s="28" t="str">
        <f t="shared" si="1"/>
        <v>A</v>
      </c>
      <c r="G18" s="28">
        <f t="shared" si="2"/>
        <v>92</v>
      </c>
      <c r="H18" s="28" t="str">
        <f t="shared" si="3"/>
        <v>A</v>
      </c>
      <c r="I18" s="36">
        <v>1</v>
      </c>
      <c r="J18" s="28" t="str">
        <f t="shared" si="4"/>
        <v>Memiliki kemampuan dalam menganalisis perjuangan Bangsa Indonesia dalam mempertahankan integrasi Bangsa Indonesia dan Negera Republik Indonesia, serta menjelaskan Indonesia pada awal kemerdekaan dan demokrasi liberal</v>
      </c>
      <c r="K18" s="28">
        <f t="shared" si="5"/>
        <v>89.333333333333329</v>
      </c>
      <c r="L18" s="28" t="str">
        <f t="shared" si="6"/>
        <v>A</v>
      </c>
      <c r="M18" s="28">
        <f t="shared" si="7"/>
        <v>89.333333333333329</v>
      </c>
      <c r="N18" s="28" t="str">
        <f t="shared" si="8"/>
        <v>A</v>
      </c>
      <c r="O18" s="36">
        <v>1</v>
      </c>
      <c r="P18" s="28" t="str">
        <f t="shared" si="9"/>
        <v>Sangat terampil menyajikan bentuk perjuangan bangsa Indonesia dalam mempertahankan integrasi bangsa Indonesia</v>
      </c>
      <c r="Q18" s="39"/>
      <c r="R18" s="39" t="s">
        <v>8</v>
      </c>
      <c r="S18" s="18"/>
      <c r="T18" s="1">
        <v>90</v>
      </c>
      <c r="U18" s="1">
        <v>90</v>
      </c>
      <c r="V18" s="1">
        <v>94</v>
      </c>
      <c r="W18" s="1">
        <v>92</v>
      </c>
      <c r="X18" s="1"/>
      <c r="Y18" s="1"/>
      <c r="Z18" s="1"/>
      <c r="AA18" s="1"/>
      <c r="AB18" s="1"/>
      <c r="AC18" s="1"/>
      <c r="AD18" s="1"/>
      <c r="AE18" s="18"/>
      <c r="AF18" s="1">
        <v>90</v>
      </c>
      <c r="AG18" s="1">
        <v>90</v>
      </c>
      <c r="AH18" s="1">
        <v>88</v>
      </c>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70955</v>
      </c>
      <c r="C19" s="19" t="s">
        <v>199</v>
      </c>
      <c r="D19" s="18"/>
      <c r="E19" s="28">
        <f t="shared" si="0"/>
        <v>87</v>
      </c>
      <c r="F19" s="28" t="str">
        <f t="shared" si="1"/>
        <v>A</v>
      </c>
      <c r="G19" s="28">
        <f t="shared" si="2"/>
        <v>87</v>
      </c>
      <c r="H19" s="28" t="str">
        <f t="shared" si="3"/>
        <v>A</v>
      </c>
      <c r="I19" s="36">
        <v>1</v>
      </c>
      <c r="J19" s="28" t="str">
        <f t="shared" si="4"/>
        <v>Memiliki kemampuan dalam menganalisis perjuangan Bangsa Indonesia dalam mempertahankan integrasi Bangsa Indonesia dan Negera Republik Indonesia, serta menjelaskan Indonesia pada awal kemerdekaan dan demokrasi liberal</v>
      </c>
      <c r="K19" s="28">
        <f t="shared" si="5"/>
        <v>90</v>
      </c>
      <c r="L19" s="28" t="str">
        <f t="shared" si="6"/>
        <v>A</v>
      </c>
      <c r="M19" s="28">
        <f t="shared" si="7"/>
        <v>90</v>
      </c>
      <c r="N19" s="28" t="str">
        <f t="shared" si="8"/>
        <v>A</v>
      </c>
      <c r="O19" s="36">
        <v>1</v>
      </c>
      <c r="P19" s="28" t="str">
        <f t="shared" si="9"/>
        <v>Sangat terampil menyajikan bentuk perjuangan bangsa Indonesia dalam mempertahankan integrasi bangsa Indonesia</v>
      </c>
      <c r="Q19" s="39"/>
      <c r="R19" s="39" t="s">
        <v>8</v>
      </c>
      <c r="S19" s="18"/>
      <c r="T19" s="1">
        <v>88</v>
      </c>
      <c r="U19" s="1">
        <v>84</v>
      </c>
      <c r="V19" s="1">
        <v>88</v>
      </c>
      <c r="W19" s="1">
        <v>86</v>
      </c>
      <c r="X19" s="1"/>
      <c r="Y19" s="1"/>
      <c r="Z19" s="1"/>
      <c r="AA19" s="1"/>
      <c r="AB19" s="1"/>
      <c r="AC19" s="1"/>
      <c r="AD19" s="1"/>
      <c r="AE19" s="18"/>
      <c r="AF19" s="1">
        <v>90</v>
      </c>
      <c r="AG19" s="1">
        <v>90</v>
      </c>
      <c r="AH19" s="1">
        <v>90</v>
      </c>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c r="FI19" s="43" t="s">
        <v>234</v>
      </c>
      <c r="FJ19" s="41">
        <v>21764</v>
      </c>
      <c r="FK19" s="41">
        <v>21774</v>
      </c>
    </row>
    <row r="20" spans="1:167" x14ac:dyDescent="0.25">
      <c r="A20" s="19">
        <v>10</v>
      </c>
      <c r="B20" s="19">
        <v>70970</v>
      </c>
      <c r="C20" s="19" t="s">
        <v>200</v>
      </c>
      <c r="D20" s="18"/>
      <c r="E20" s="28">
        <f t="shared" si="0"/>
        <v>88</v>
      </c>
      <c r="F20" s="28" t="str">
        <f t="shared" si="1"/>
        <v>A</v>
      </c>
      <c r="G20" s="28">
        <f t="shared" si="2"/>
        <v>88</v>
      </c>
      <c r="H20" s="28" t="str">
        <f t="shared" si="3"/>
        <v>A</v>
      </c>
      <c r="I20" s="36">
        <v>1</v>
      </c>
      <c r="J20" s="28" t="str">
        <f t="shared" si="4"/>
        <v>Memiliki kemampuan dalam menganalisis perjuangan Bangsa Indonesia dalam mempertahankan integrasi Bangsa Indonesia dan Negera Republik Indonesia, serta menjelaskan Indonesia pada awal kemerdekaan dan demokrasi liberal</v>
      </c>
      <c r="K20" s="28">
        <f t="shared" si="5"/>
        <v>90</v>
      </c>
      <c r="L20" s="28" t="str">
        <f t="shared" si="6"/>
        <v>A</v>
      </c>
      <c r="M20" s="28">
        <f t="shared" si="7"/>
        <v>90</v>
      </c>
      <c r="N20" s="28" t="str">
        <f t="shared" si="8"/>
        <v>A</v>
      </c>
      <c r="O20" s="36">
        <v>1</v>
      </c>
      <c r="P20" s="28" t="str">
        <f t="shared" si="9"/>
        <v>Sangat terampil menyajikan bentuk perjuangan bangsa Indonesia dalam mempertahankan integrasi bangsa Indonesia</v>
      </c>
      <c r="Q20" s="39"/>
      <c r="R20" s="39" t="s">
        <v>8</v>
      </c>
      <c r="S20" s="18"/>
      <c r="T20" s="1">
        <v>90</v>
      </c>
      <c r="U20" s="1">
        <v>90</v>
      </c>
      <c r="V20" s="1">
        <v>86</v>
      </c>
      <c r="W20" s="1">
        <v>85</v>
      </c>
      <c r="X20" s="1"/>
      <c r="Y20" s="1"/>
      <c r="Z20" s="1"/>
      <c r="AA20" s="1"/>
      <c r="AB20" s="1"/>
      <c r="AC20" s="1"/>
      <c r="AD20" s="1"/>
      <c r="AE20" s="18"/>
      <c r="AF20" s="1">
        <v>90</v>
      </c>
      <c r="AG20" s="1">
        <v>90</v>
      </c>
      <c r="AH20" s="1">
        <v>90</v>
      </c>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70985</v>
      </c>
      <c r="C21" s="19" t="s">
        <v>201</v>
      </c>
      <c r="D21" s="18"/>
      <c r="E21" s="28">
        <f t="shared" si="0"/>
        <v>87</v>
      </c>
      <c r="F21" s="28" t="str">
        <f t="shared" si="1"/>
        <v>A</v>
      </c>
      <c r="G21" s="28">
        <f t="shared" si="2"/>
        <v>87</v>
      </c>
      <c r="H21" s="28" t="str">
        <f t="shared" si="3"/>
        <v>A</v>
      </c>
      <c r="I21" s="36">
        <v>1</v>
      </c>
      <c r="J21" s="28" t="str">
        <f t="shared" si="4"/>
        <v>Memiliki kemampuan dalam menganalisis perjuangan Bangsa Indonesia dalam mempertahankan integrasi Bangsa Indonesia dan Negera Republik Indonesia, serta menjelaskan Indonesia pada awal kemerdekaan dan demokrasi liberal</v>
      </c>
      <c r="K21" s="28">
        <f t="shared" si="5"/>
        <v>88</v>
      </c>
      <c r="L21" s="28" t="str">
        <f t="shared" si="6"/>
        <v>A</v>
      </c>
      <c r="M21" s="28">
        <f t="shared" si="7"/>
        <v>88</v>
      </c>
      <c r="N21" s="28" t="str">
        <f t="shared" si="8"/>
        <v>A</v>
      </c>
      <c r="O21" s="36">
        <v>1</v>
      </c>
      <c r="P21" s="28" t="str">
        <f t="shared" si="9"/>
        <v>Sangat terampil menyajikan bentuk perjuangan bangsa Indonesia dalam mempertahankan integrasi bangsa Indonesia</v>
      </c>
      <c r="Q21" s="39"/>
      <c r="R21" s="39" t="s">
        <v>8</v>
      </c>
      <c r="S21" s="18"/>
      <c r="T21" s="1">
        <v>90</v>
      </c>
      <c r="U21" s="1">
        <v>87</v>
      </c>
      <c r="V21" s="1">
        <v>88</v>
      </c>
      <c r="W21" s="1">
        <v>82</v>
      </c>
      <c r="X21" s="1"/>
      <c r="Y21" s="1"/>
      <c r="Z21" s="1"/>
      <c r="AA21" s="1"/>
      <c r="AB21" s="1"/>
      <c r="AC21" s="1"/>
      <c r="AD21" s="1"/>
      <c r="AE21" s="18"/>
      <c r="AF21" s="1">
        <v>90</v>
      </c>
      <c r="AG21" s="1">
        <v>86</v>
      </c>
      <c r="AH21" s="1">
        <v>88</v>
      </c>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21765</v>
      </c>
      <c r="FK21" s="41">
        <v>21775</v>
      </c>
    </row>
    <row r="22" spans="1:167" x14ac:dyDescent="0.25">
      <c r="A22" s="19">
        <v>12</v>
      </c>
      <c r="B22" s="19">
        <v>71000</v>
      </c>
      <c r="C22" s="19" t="s">
        <v>202</v>
      </c>
      <c r="D22" s="18"/>
      <c r="E22" s="28">
        <f t="shared" si="0"/>
        <v>85</v>
      </c>
      <c r="F22" s="28" t="str">
        <f t="shared" si="1"/>
        <v>A</v>
      </c>
      <c r="G22" s="28">
        <f t="shared" si="2"/>
        <v>85</v>
      </c>
      <c r="H22" s="28" t="str">
        <f t="shared" si="3"/>
        <v>A</v>
      </c>
      <c r="I22" s="36">
        <v>1</v>
      </c>
      <c r="J22" s="28" t="str">
        <f t="shared" si="4"/>
        <v>Memiliki kemampuan dalam menganalisis perjuangan Bangsa Indonesia dalam mempertahankan integrasi Bangsa Indonesia dan Negera Republik Indonesia, serta menjelaskan Indonesia pada awal kemerdekaan dan demokrasi liberal</v>
      </c>
      <c r="K22" s="28">
        <f t="shared" si="5"/>
        <v>86</v>
      </c>
      <c r="L22" s="28" t="str">
        <f t="shared" si="6"/>
        <v>A</v>
      </c>
      <c r="M22" s="28">
        <f t="shared" si="7"/>
        <v>86</v>
      </c>
      <c r="N22" s="28" t="str">
        <f t="shared" si="8"/>
        <v>A</v>
      </c>
      <c r="O22" s="36">
        <v>1</v>
      </c>
      <c r="P22" s="28" t="str">
        <f t="shared" si="9"/>
        <v>Sangat terampil menyajikan bentuk perjuangan bangsa Indonesia dalam mempertahankan integrasi bangsa Indonesia</v>
      </c>
      <c r="Q22" s="39"/>
      <c r="R22" s="39" t="s">
        <v>8</v>
      </c>
      <c r="S22" s="18"/>
      <c r="T22" s="1">
        <v>85</v>
      </c>
      <c r="U22" s="1">
        <v>88</v>
      </c>
      <c r="V22" s="1">
        <v>85</v>
      </c>
      <c r="W22" s="1">
        <v>83</v>
      </c>
      <c r="X22" s="1"/>
      <c r="Y22" s="1"/>
      <c r="Z22" s="1"/>
      <c r="AA22" s="1"/>
      <c r="AB22" s="1"/>
      <c r="AC22" s="1"/>
      <c r="AD22" s="1"/>
      <c r="AE22" s="18"/>
      <c r="AF22" s="1">
        <v>85</v>
      </c>
      <c r="AG22" s="1">
        <v>87</v>
      </c>
      <c r="AH22" s="1">
        <v>86</v>
      </c>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71015</v>
      </c>
      <c r="C23" s="19" t="s">
        <v>203</v>
      </c>
      <c r="D23" s="18"/>
      <c r="E23" s="28">
        <f t="shared" si="0"/>
        <v>80</v>
      </c>
      <c r="F23" s="28" t="str">
        <f t="shared" si="1"/>
        <v>B</v>
      </c>
      <c r="G23" s="28">
        <f t="shared" si="2"/>
        <v>80</v>
      </c>
      <c r="H23" s="28" t="str">
        <f t="shared" si="3"/>
        <v>B</v>
      </c>
      <c r="I23" s="36">
        <v>2</v>
      </c>
      <c r="J23" s="28" t="str">
        <f t="shared" si="4"/>
        <v>Memiliki kemampuan dalam menganalisis perjuangan Bangsa Indonesia dalam mempertahankan integrasi Bangsa Indonesia dan Negera Republik Indonesia, serta menjelaskan Indonesia pada awal kemerdekaan dan demokrasi liberal, namun perlu peningkatan pemahaman kehidupan bangsa Indonesia pada masa orde baru</v>
      </c>
      <c r="K23" s="28">
        <f t="shared" si="5"/>
        <v>85</v>
      </c>
      <c r="L23" s="28" t="str">
        <f t="shared" si="6"/>
        <v>A</v>
      </c>
      <c r="M23" s="28">
        <f t="shared" si="7"/>
        <v>85</v>
      </c>
      <c r="N23" s="28" t="str">
        <f t="shared" si="8"/>
        <v>A</v>
      </c>
      <c r="O23" s="36">
        <v>2</v>
      </c>
      <c r="P23" s="28" t="str">
        <f t="shared" si="9"/>
        <v>Sangat terampil membandingkan Indonesia pada awal kemerdekaan dan masa demokrasi liberal</v>
      </c>
      <c r="Q23" s="39"/>
      <c r="R23" s="39" t="s">
        <v>8</v>
      </c>
      <c r="S23" s="18"/>
      <c r="T23" s="1">
        <v>80</v>
      </c>
      <c r="U23" s="1">
        <v>79</v>
      </c>
      <c r="V23" s="1">
        <v>82</v>
      </c>
      <c r="W23" s="1">
        <v>80</v>
      </c>
      <c r="X23" s="1"/>
      <c r="Y23" s="1"/>
      <c r="Z23" s="1"/>
      <c r="AA23" s="1"/>
      <c r="AB23" s="1"/>
      <c r="AC23" s="1"/>
      <c r="AD23" s="1"/>
      <c r="AE23" s="18"/>
      <c r="AF23" s="1">
        <v>85</v>
      </c>
      <c r="AG23" s="1">
        <v>85</v>
      </c>
      <c r="AH23" s="1">
        <v>85</v>
      </c>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21766</v>
      </c>
      <c r="FK23" s="41">
        <v>21776</v>
      </c>
    </row>
    <row r="24" spans="1:167" x14ac:dyDescent="0.25">
      <c r="A24" s="19">
        <v>14</v>
      </c>
      <c r="B24" s="19">
        <v>71030</v>
      </c>
      <c r="C24" s="19" t="s">
        <v>204</v>
      </c>
      <c r="D24" s="18"/>
      <c r="E24" s="28">
        <f t="shared" si="0"/>
        <v>88</v>
      </c>
      <c r="F24" s="28" t="str">
        <f t="shared" si="1"/>
        <v>A</v>
      </c>
      <c r="G24" s="28">
        <f t="shared" si="2"/>
        <v>88</v>
      </c>
      <c r="H24" s="28" t="str">
        <f t="shared" si="3"/>
        <v>A</v>
      </c>
      <c r="I24" s="36">
        <v>1</v>
      </c>
      <c r="J24" s="28" t="str">
        <f t="shared" si="4"/>
        <v>Memiliki kemampuan dalam menganalisis perjuangan Bangsa Indonesia dalam mempertahankan integrasi Bangsa Indonesia dan Negera Republik Indonesia, serta menjelaskan Indonesia pada awal kemerdekaan dan demokrasi liberal</v>
      </c>
      <c r="K24" s="28">
        <f t="shared" si="5"/>
        <v>89.333333333333329</v>
      </c>
      <c r="L24" s="28" t="str">
        <f t="shared" si="6"/>
        <v>A</v>
      </c>
      <c r="M24" s="28">
        <f t="shared" si="7"/>
        <v>89.333333333333329</v>
      </c>
      <c r="N24" s="28" t="str">
        <f t="shared" si="8"/>
        <v>A</v>
      </c>
      <c r="O24" s="36">
        <v>1</v>
      </c>
      <c r="P24" s="28" t="str">
        <f t="shared" si="9"/>
        <v>Sangat terampil menyajikan bentuk perjuangan bangsa Indonesia dalam mempertahankan integrasi bangsa Indonesia</v>
      </c>
      <c r="Q24" s="39"/>
      <c r="R24" s="39" t="s">
        <v>8</v>
      </c>
      <c r="S24" s="18"/>
      <c r="T24" s="1">
        <v>89</v>
      </c>
      <c r="U24" s="1">
        <v>84</v>
      </c>
      <c r="V24" s="1">
        <v>93</v>
      </c>
      <c r="W24" s="1">
        <v>86</v>
      </c>
      <c r="X24" s="1"/>
      <c r="Y24" s="1"/>
      <c r="Z24" s="1"/>
      <c r="AA24" s="1"/>
      <c r="AB24" s="1"/>
      <c r="AC24" s="1"/>
      <c r="AD24" s="1"/>
      <c r="AE24" s="18"/>
      <c r="AF24" s="1">
        <v>90</v>
      </c>
      <c r="AG24" s="1">
        <v>90</v>
      </c>
      <c r="AH24" s="1">
        <v>88</v>
      </c>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71045</v>
      </c>
      <c r="C25" s="19" t="s">
        <v>205</v>
      </c>
      <c r="D25" s="18"/>
      <c r="E25" s="28">
        <f t="shared" si="0"/>
        <v>85</v>
      </c>
      <c r="F25" s="28" t="str">
        <f t="shared" si="1"/>
        <v>A</v>
      </c>
      <c r="G25" s="28">
        <f t="shared" si="2"/>
        <v>85</v>
      </c>
      <c r="H25" s="28" t="str">
        <f t="shared" si="3"/>
        <v>A</v>
      </c>
      <c r="I25" s="36">
        <v>1</v>
      </c>
      <c r="J25" s="28" t="str">
        <f t="shared" si="4"/>
        <v>Memiliki kemampuan dalam menganalisis perjuangan Bangsa Indonesia dalam mempertahankan integrasi Bangsa Indonesia dan Negera Republik Indonesia, serta menjelaskan Indonesia pada awal kemerdekaan dan demokrasi liberal</v>
      </c>
      <c r="K25" s="28">
        <f t="shared" si="5"/>
        <v>88</v>
      </c>
      <c r="L25" s="28" t="str">
        <f t="shared" si="6"/>
        <v>A</v>
      </c>
      <c r="M25" s="28">
        <f t="shared" si="7"/>
        <v>88</v>
      </c>
      <c r="N25" s="28" t="str">
        <f t="shared" si="8"/>
        <v>A</v>
      </c>
      <c r="O25" s="36">
        <v>1</v>
      </c>
      <c r="P25" s="28" t="str">
        <f t="shared" si="9"/>
        <v>Sangat terampil menyajikan bentuk perjuangan bangsa Indonesia dalam mempertahankan integrasi bangsa Indonesia</v>
      </c>
      <c r="Q25" s="39"/>
      <c r="R25" s="39" t="s">
        <v>8</v>
      </c>
      <c r="S25" s="18"/>
      <c r="T25" s="1">
        <v>87</v>
      </c>
      <c r="U25" s="1">
        <v>82</v>
      </c>
      <c r="V25" s="1">
        <v>85</v>
      </c>
      <c r="W25" s="1">
        <v>84</v>
      </c>
      <c r="X25" s="1"/>
      <c r="Y25" s="1"/>
      <c r="Z25" s="1"/>
      <c r="AA25" s="1"/>
      <c r="AB25" s="1"/>
      <c r="AC25" s="1"/>
      <c r="AD25" s="1"/>
      <c r="AE25" s="18"/>
      <c r="AF25" s="1">
        <v>88</v>
      </c>
      <c r="AG25" s="1">
        <v>90</v>
      </c>
      <c r="AH25" s="1">
        <v>86</v>
      </c>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80</v>
      </c>
      <c r="FD25" s="68"/>
      <c r="FE25" s="68"/>
      <c r="FG25" s="42">
        <v>7</v>
      </c>
      <c r="FH25" s="43"/>
      <c r="FI25" s="43"/>
      <c r="FJ25" s="41">
        <v>21767</v>
      </c>
      <c r="FK25" s="41">
        <v>21777</v>
      </c>
    </row>
    <row r="26" spans="1:167" x14ac:dyDescent="0.25">
      <c r="A26" s="19">
        <v>16</v>
      </c>
      <c r="B26" s="19">
        <v>71060</v>
      </c>
      <c r="C26" s="19" t="s">
        <v>206</v>
      </c>
      <c r="D26" s="18"/>
      <c r="E26" s="28">
        <f t="shared" si="0"/>
        <v>91</v>
      </c>
      <c r="F26" s="28" t="str">
        <f t="shared" si="1"/>
        <v>A</v>
      </c>
      <c r="G26" s="28">
        <f t="shared" si="2"/>
        <v>91</v>
      </c>
      <c r="H26" s="28" t="str">
        <f t="shared" si="3"/>
        <v>A</v>
      </c>
      <c r="I26" s="36">
        <v>1</v>
      </c>
      <c r="J26" s="28" t="str">
        <f t="shared" si="4"/>
        <v>Memiliki kemampuan dalam menganalisis perjuangan Bangsa Indonesia dalam mempertahankan integrasi Bangsa Indonesia dan Negera Republik Indonesia, serta menjelaskan Indonesia pada awal kemerdekaan dan demokrasi liberal</v>
      </c>
      <c r="K26" s="28">
        <f t="shared" si="5"/>
        <v>89.333333333333329</v>
      </c>
      <c r="L26" s="28" t="str">
        <f t="shared" si="6"/>
        <v>A</v>
      </c>
      <c r="M26" s="28">
        <f t="shared" si="7"/>
        <v>89.333333333333329</v>
      </c>
      <c r="N26" s="28" t="str">
        <f t="shared" si="8"/>
        <v>A</v>
      </c>
      <c r="O26" s="36">
        <v>1</v>
      </c>
      <c r="P26" s="28" t="str">
        <f t="shared" si="9"/>
        <v>Sangat terampil menyajikan bentuk perjuangan bangsa Indonesia dalam mempertahankan integrasi bangsa Indonesia</v>
      </c>
      <c r="Q26" s="39"/>
      <c r="R26" s="39" t="s">
        <v>8</v>
      </c>
      <c r="S26" s="18"/>
      <c r="T26" s="1">
        <v>90</v>
      </c>
      <c r="U26" s="1">
        <v>92</v>
      </c>
      <c r="V26" s="1">
        <v>91</v>
      </c>
      <c r="W26" s="1">
        <v>91</v>
      </c>
      <c r="X26" s="1"/>
      <c r="Y26" s="1"/>
      <c r="Z26" s="1"/>
      <c r="AA26" s="1"/>
      <c r="AB26" s="1"/>
      <c r="AC26" s="1"/>
      <c r="AD26" s="1"/>
      <c r="AE26" s="18"/>
      <c r="AF26" s="1">
        <v>90</v>
      </c>
      <c r="AG26" s="1">
        <v>90</v>
      </c>
      <c r="AH26" s="1">
        <v>88</v>
      </c>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71075</v>
      </c>
      <c r="C27" s="19" t="s">
        <v>207</v>
      </c>
      <c r="D27" s="18"/>
      <c r="E27" s="28">
        <f t="shared" si="0"/>
        <v>86</v>
      </c>
      <c r="F27" s="28" t="str">
        <f t="shared" si="1"/>
        <v>A</v>
      </c>
      <c r="G27" s="28">
        <f t="shared" si="2"/>
        <v>86</v>
      </c>
      <c r="H27" s="28" t="str">
        <f t="shared" si="3"/>
        <v>A</v>
      </c>
      <c r="I27" s="36">
        <v>1</v>
      </c>
      <c r="J27" s="28" t="str">
        <f t="shared" si="4"/>
        <v>Memiliki kemampuan dalam menganalisis perjuangan Bangsa Indonesia dalam mempertahankan integrasi Bangsa Indonesia dan Negera Republik Indonesia, serta menjelaskan Indonesia pada awal kemerdekaan dan demokrasi liberal</v>
      </c>
      <c r="K27" s="28">
        <f t="shared" si="5"/>
        <v>86.666666666666671</v>
      </c>
      <c r="L27" s="28" t="str">
        <f t="shared" si="6"/>
        <v>A</v>
      </c>
      <c r="M27" s="28">
        <f t="shared" si="7"/>
        <v>86.666666666666671</v>
      </c>
      <c r="N27" s="28" t="str">
        <f t="shared" si="8"/>
        <v>A</v>
      </c>
      <c r="O27" s="36">
        <v>1</v>
      </c>
      <c r="P27" s="28" t="str">
        <f t="shared" si="9"/>
        <v>Sangat terampil menyajikan bentuk perjuangan bangsa Indonesia dalam mempertahankan integrasi bangsa Indonesia</v>
      </c>
      <c r="Q27" s="39"/>
      <c r="R27" s="39" t="s">
        <v>8</v>
      </c>
      <c r="S27" s="18"/>
      <c r="T27" s="1">
        <v>89</v>
      </c>
      <c r="U27" s="1">
        <v>80</v>
      </c>
      <c r="V27" s="1">
        <v>87</v>
      </c>
      <c r="W27" s="1">
        <v>86</v>
      </c>
      <c r="X27" s="1"/>
      <c r="Y27" s="1"/>
      <c r="Z27" s="1"/>
      <c r="AA27" s="1"/>
      <c r="AB27" s="1"/>
      <c r="AC27" s="1"/>
      <c r="AD27" s="1"/>
      <c r="AE27" s="18"/>
      <c r="AF27" s="1">
        <v>90</v>
      </c>
      <c r="AG27" s="1">
        <v>85</v>
      </c>
      <c r="AH27" s="1">
        <v>85</v>
      </c>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21768</v>
      </c>
      <c r="FK27" s="41">
        <v>21778</v>
      </c>
    </row>
    <row r="28" spans="1:167" x14ac:dyDescent="0.25">
      <c r="A28" s="19">
        <v>18</v>
      </c>
      <c r="B28" s="19">
        <v>71090</v>
      </c>
      <c r="C28" s="19" t="s">
        <v>208</v>
      </c>
      <c r="D28" s="18"/>
      <c r="E28" s="28">
        <f t="shared" si="0"/>
        <v>88</v>
      </c>
      <c r="F28" s="28" t="str">
        <f t="shared" si="1"/>
        <v>A</v>
      </c>
      <c r="G28" s="28">
        <f t="shared" si="2"/>
        <v>88</v>
      </c>
      <c r="H28" s="28" t="str">
        <f t="shared" si="3"/>
        <v>A</v>
      </c>
      <c r="I28" s="36">
        <v>1</v>
      </c>
      <c r="J28" s="28" t="str">
        <f t="shared" si="4"/>
        <v>Memiliki kemampuan dalam menganalisis perjuangan Bangsa Indonesia dalam mempertahankan integrasi Bangsa Indonesia dan Negera Republik Indonesia, serta menjelaskan Indonesia pada awal kemerdekaan dan demokrasi liberal</v>
      </c>
      <c r="K28" s="28">
        <f t="shared" si="5"/>
        <v>88.666666666666671</v>
      </c>
      <c r="L28" s="28" t="str">
        <f t="shared" si="6"/>
        <v>A</v>
      </c>
      <c r="M28" s="28">
        <f t="shared" si="7"/>
        <v>88.666666666666671</v>
      </c>
      <c r="N28" s="28" t="str">
        <f t="shared" si="8"/>
        <v>A</v>
      </c>
      <c r="O28" s="36">
        <v>1</v>
      </c>
      <c r="P28" s="28" t="str">
        <f t="shared" si="9"/>
        <v>Sangat terampil menyajikan bentuk perjuangan bangsa Indonesia dalam mempertahankan integrasi bangsa Indonesia</v>
      </c>
      <c r="Q28" s="39"/>
      <c r="R28" s="39" t="s">
        <v>8</v>
      </c>
      <c r="S28" s="18"/>
      <c r="T28" s="1">
        <v>90</v>
      </c>
      <c r="U28" s="1">
        <v>89</v>
      </c>
      <c r="V28" s="1">
        <v>89</v>
      </c>
      <c r="W28" s="1">
        <v>82</v>
      </c>
      <c r="X28" s="1"/>
      <c r="Y28" s="1"/>
      <c r="Z28" s="1"/>
      <c r="AA28" s="1"/>
      <c r="AB28" s="1"/>
      <c r="AC28" s="1"/>
      <c r="AD28" s="1"/>
      <c r="AE28" s="18"/>
      <c r="AF28" s="1">
        <v>90</v>
      </c>
      <c r="AG28" s="1">
        <v>90</v>
      </c>
      <c r="AH28" s="1">
        <v>86</v>
      </c>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71105</v>
      </c>
      <c r="C29" s="19" t="s">
        <v>209</v>
      </c>
      <c r="D29" s="18"/>
      <c r="E29" s="28">
        <f t="shared" si="0"/>
        <v>87</v>
      </c>
      <c r="F29" s="28" t="str">
        <f t="shared" si="1"/>
        <v>A</v>
      </c>
      <c r="G29" s="28">
        <f t="shared" si="2"/>
        <v>87</v>
      </c>
      <c r="H29" s="28" t="str">
        <f t="shared" si="3"/>
        <v>A</v>
      </c>
      <c r="I29" s="36">
        <v>1</v>
      </c>
      <c r="J29" s="28" t="str">
        <f t="shared" si="4"/>
        <v>Memiliki kemampuan dalam menganalisis perjuangan Bangsa Indonesia dalam mempertahankan integrasi Bangsa Indonesia dan Negera Republik Indonesia, serta menjelaskan Indonesia pada awal kemerdekaan dan demokrasi liberal</v>
      </c>
      <c r="K29" s="28">
        <f t="shared" si="5"/>
        <v>87.333333333333329</v>
      </c>
      <c r="L29" s="28" t="str">
        <f t="shared" si="6"/>
        <v>A</v>
      </c>
      <c r="M29" s="28">
        <f t="shared" si="7"/>
        <v>87.333333333333329</v>
      </c>
      <c r="N29" s="28" t="str">
        <f t="shared" si="8"/>
        <v>A</v>
      </c>
      <c r="O29" s="36">
        <v>1</v>
      </c>
      <c r="P29" s="28" t="str">
        <f t="shared" si="9"/>
        <v>Sangat terampil menyajikan bentuk perjuangan bangsa Indonesia dalam mempertahankan integrasi bangsa Indonesia</v>
      </c>
      <c r="Q29" s="39"/>
      <c r="R29" s="39" t="s">
        <v>8</v>
      </c>
      <c r="S29" s="18"/>
      <c r="T29" s="1">
        <v>88</v>
      </c>
      <c r="U29" s="1">
        <v>87</v>
      </c>
      <c r="V29" s="1">
        <v>85</v>
      </c>
      <c r="W29" s="1">
        <v>86</v>
      </c>
      <c r="X29" s="1"/>
      <c r="Y29" s="1"/>
      <c r="Z29" s="1"/>
      <c r="AA29" s="1"/>
      <c r="AB29" s="1"/>
      <c r="AC29" s="1"/>
      <c r="AD29" s="1"/>
      <c r="AE29" s="18"/>
      <c r="AF29" s="1">
        <v>90</v>
      </c>
      <c r="AG29" s="1">
        <v>85</v>
      </c>
      <c r="AH29" s="1">
        <v>87</v>
      </c>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21769</v>
      </c>
      <c r="FK29" s="41">
        <v>21779</v>
      </c>
    </row>
    <row r="30" spans="1:167" x14ac:dyDescent="0.25">
      <c r="A30" s="19">
        <v>20</v>
      </c>
      <c r="B30" s="19">
        <v>74630</v>
      </c>
      <c r="C30" s="19" t="s">
        <v>210</v>
      </c>
      <c r="D30" s="18"/>
      <c r="E30" s="28">
        <f t="shared" si="0"/>
        <v>86</v>
      </c>
      <c r="F30" s="28" t="str">
        <f t="shared" si="1"/>
        <v>A</v>
      </c>
      <c r="G30" s="28">
        <f t="shared" si="2"/>
        <v>86</v>
      </c>
      <c r="H30" s="28" t="str">
        <f t="shared" si="3"/>
        <v>A</v>
      </c>
      <c r="I30" s="36">
        <v>1</v>
      </c>
      <c r="J30" s="28" t="str">
        <f t="shared" si="4"/>
        <v>Memiliki kemampuan dalam menganalisis perjuangan Bangsa Indonesia dalam mempertahankan integrasi Bangsa Indonesia dan Negera Republik Indonesia, serta menjelaskan Indonesia pada awal kemerdekaan dan demokrasi liberal</v>
      </c>
      <c r="K30" s="28">
        <f t="shared" si="5"/>
        <v>87.333333333333329</v>
      </c>
      <c r="L30" s="28" t="str">
        <f t="shared" si="6"/>
        <v>A</v>
      </c>
      <c r="M30" s="28">
        <f t="shared" si="7"/>
        <v>87.333333333333329</v>
      </c>
      <c r="N30" s="28" t="str">
        <f t="shared" si="8"/>
        <v>A</v>
      </c>
      <c r="O30" s="36">
        <v>1</v>
      </c>
      <c r="P30" s="28" t="str">
        <f t="shared" si="9"/>
        <v>Sangat terampil menyajikan bentuk perjuangan bangsa Indonesia dalam mempertahankan integrasi bangsa Indonesia</v>
      </c>
      <c r="Q30" s="39"/>
      <c r="R30" s="39" t="s">
        <v>8</v>
      </c>
      <c r="S30" s="18"/>
      <c r="T30" s="1">
        <v>88</v>
      </c>
      <c r="U30" s="1">
        <v>86</v>
      </c>
      <c r="V30" s="1">
        <v>88</v>
      </c>
      <c r="W30" s="1">
        <v>82</v>
      </c>
      <c r="X30" s="1"/>
      <c r="Y30" s="1"/>
      <c r="Z30" s="1"/>
      <c r="AA30" s="1"/>
      <c r="AB30" s="1"/>
      <c r="AC30" s="1"/>
      <c r="AD30" s="1"/>
      <c r="AE30" s="18"/>
      <c r="AF30" s="1">
        <v>90</v>
      </c>
      <c r="AG30" s="1">
        <v>85</v>
      </c>
      <c r="AH30" s="1">
        <v>87</v>
      </c>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71120</v>
      </c>
      <c r="C31" s="19" t="s">
        <v>211</v>
      </c>
      <c r="D31" s="18"/>
      <c r="E31" s="28">
        <f t="shared" si="0"/>
        <v>86</v>
      </c>
      <c r="F31" s="28" t="str">
        <f t="shared" si="1"/>
        <v>A</v>
      </c>
      <c r="G31" s="28">
        <f t="shared" si="2"/>
        <v>86</v>
      </c>
      <c r="H31" s="28" t="str">
        <f t="shared" si="3"/>
        <v>A</v>
      </c>
      <c r="I31" s="36">
        <v>1</v>
      </c>
      <c r="J31" s="28" t="str">
        <f t="shared" si="4"/>
        <v>Memiliki kemampuan dalam menganalisis perjuangan Bangsa Indonesia dalam mempertahankan integrasi Bangsa Indonesia dan Negera Republik Indonesia, serta menjelaskan Indonesia pada awal kemerdekaan dan demokrasi liberal</v>
      </c>
      <c r="K31" s="28">
        <f t="shared" si="5"/>
        <v>88</v>
      </c>
      <c r="L31" s="28" t="str">
        <f t="shared" si="6"/>
        <v>A</v>
      </c>
      <c r="M31" s="28">
        <f t="shared" si="7"/>
        <v>88</v>
      </c>
      <c r="N31" s="28" t="str">
        <f t="shared" si="8"/>
        <v>A</v>
      </c>
      <c r="O31" s="36">
        <v>1</v>
      </c>
      <c r="P31" s="28" t="str">
        <f t="shared" si="9"/>
        <v>Sangat terampil menyajikan bentuk perjuangan bangsa Indonesia dalam mempertahankan integrasi bangsa Indonesia</v>
      </c>
      <c r="Q31" s="39"/>
      <c r="R31" s="39" t="s">
        <v>8</v>
      </c>
      <c r="S31" s="18"/>
      <c r="T31" s="1">
        <v>84</v>
      </c>
      <c r="U31" s="1">
        <v>88</v>
      </c>
      <c r="V31" s="1">
        <v>85</v>
      </c>
      <c r="W31" s="1">
        <v>87</v>
      </c>
      <c r="X31" s="1"/>
      <c r="Y31" s="1"/>
      <c r="Z31" s="1"/>
      <c r="AA31" s="1"/>
      <c r="AB31" s="1"/>
      <c r="AC31" s="1"/>
      <c r="AD31" s="1"/>
      <c r="AE31" s="18"/>
      <c r="AF31" s="1">
        <v>88</v>
      </c>
      <c r="AG31" s="1">
        <v>90</v>
      </c>
      <c r="AH31" s="1">
        <v>86</v>
      </c>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21770</v>
      </c>
      <c r="FK31" s="41">
        <v>21780</v>
      </c>
    </row>
    <row r="32" spans="1:167" x14ac:dyDescent="0.25">
      <c r="A32" s="19">
        <v>22</v>
      </c>
      <c r="B32" s="19">
        <v>71135</v>
      </c>
      <c r="C32" s="19" t="s">
        <v>212</v>
      </c>
      <c r="D32" s="18"/>
      <c r="E32" s="28">
        <f t="shared" si="0"/>
        <v>86</v>
      </c>
      <c r="F32" s="28" t="str">
        <f t="shared" si="1"/>
        <v>A</v>
      </c>
      <c r="G32" s="28">
        <f t="shared" si="2"/>
        <v>86</v>
      </c>
      <c r="H32" s="28" t="str">
        <f t="shared" si="3"/>
        <v>A</v>
      </c>
      <c r="I32" s="36">
        <v>1</v>
      </c>
      <c r="J32" s="28" t="str">
        <f t="shared" si="4"/>
        <v>Memiliki kemampuan dalam menganalisis perjuangan Bangsa Indonesia dalam mempertahankan integrasi Bangsa Indonesia dan Negera Republik Indonesia, serta menjelaskan Indonesia pada awal kemerdekaan dan demokrasi liberal</v>
      </c>
      <c r="K32" s="28">
        <f t="shared" si="5"/>
        <v>89</v>
      </c>
      <c r="L32" s="28" t="str">
        <f t="shared" si="6"/>
        <v>A</v>
      </c>
      <c r="M32" s="28">
        <f t="shared" si="7"/>
        <v>89</v>
      </c>
      <c r="N32" s="28" t="str">
        <f t="shared" si="8"/>
        <v>A</v>
      </c>
      <c r="O32" s="36">
        <v>1</v>
      </c>
      <c r="P32" s="28" t="str">
        <f t="shared" si="9"/>
        <v>Sangat terampil menyajikan bentuk perjuangan bangsa Indonesia dalam mempertahankan integrasi bangsa Indonesia</v>
      </c>
      <c r="Q32" s="39"/>
      <c r="R32" s="39" t="s">
        <v>8</v>
      </c>
      <c r="S32" s="18"/>
      <c r="T32" s="1">
        <v>88</v>
      </c>
      <c r="U32" s="1">
        <v>86</v>
      </c>
      <c r="V32" s="1">
        <v>86</v>
      </c>
      <c r="W32" s="1">
        <v>85</v>
      </c>
      <c r="X32" s="1"/>
      <c r="Y32" s="1"/>
      <c r="Z32" s="1"/>
      <c r="AA32" s="1"/>
      <c r="AB32" s="1"/>
      <c r="AC32" s="1"/>
      <c r="AD32" s="1"/>
      <c r="AE32" s="18"/>
      <c r="AF32" s="1">
        <v>90</v>
      </c>
      <c r="AG32" s="1">
        <v>90</v>
      </c>
      <c r="AH32" s="1">
        <v>87</v>
      </c>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71150</v>
      </c>
      <c r="C33" s="19" t="s">
        <v>213</v>
      </c>
      <c r="D33" s="18"/>
      <c r="E33" s="28">
        <f t="shared" si="0"/>
        <v>86</v>
      </c>
      <c r="F33" s="28" t="str">
        <f t="shared" si="1"/>
        <v>A</v>
      </c>
      <c r="G33" s="28">
        <f t="shared" si="2"/>
        <v>86</v>
      </c>
      <c r="H33" s="28" t="str">
        <f t="shared" si="3"/>
        <v>A</v>
      </c>
      <c r="I33" s="36">
        <v>1</v>
      </c>
      <c r="J33" s="28" t="str">
        <f t="shared" si="4"/>
        <v>Memiliki kemampuan dalam menganalisis perjuangan Bangsa Indonesia dalam mempertahankan integrasi Bangsa Indonesia dan Negera Republik Indonesia, serta menjelaskan Indonesia pada awal kemerdekaan dan demokrasi liberal</v>
      </c>
      <c r="K33" s="28">
        <f t="shared" si="5"/>
        <v>87.333333333333329</v>
      </c>
      <c r="L33" s="28" t="str">
        <f t="shared" si="6"/>
        <v>A</v>
      </c>
      <c r="M33" s="28">
        <f t="shared" si="7"/>
        <v>87.333333333333329</v>
      </c>
      <c r="N33" s="28" t="str">
        <f t="shared" si="8"/>
        <v>A</v>
      </c>
      <c r="O33" s="36">
        <v>1</v>
      </c>
      <c r="P33" s="28" t="str">
        <f t="shared" si="9"/>
        <v>Sangat terampil menyajikan bentuk perjuangan bangsa Indonesia dalam mempertahankan integrasi bangsa Indonesia</v>
      </c>
      <c r="Q33" s="39"/>
      <c r="R33" s="39" t="s">
        <v>8</v>
      </c>
      <c r="S33" s="18"/>
      <c r="T33" s="1">
        <v>83</v>
      </c>
      <c r="U33" s="1">
        <v>85</v>
      </c>
      <c r="V33" s="1">
        <v>86</v>
      </c>
      <c r="W33" s="1">
        <v>89</v>
      </c>
      <c r="X33" s="1"/>
      <c r="Y33" s="1"/>
      <c r="Z33" s="1"/>
      <c r="AA33" s="1"/>
      <c r="AB33" s="1"/>
      <c r="AC33" s="1"/>
      <c r="AD33" s="1"/>
      <c r="AE33" s="18"/>
      <c r="AF33" s="1">
        <v>90</v>
      </c>
      <c r="AG33" s="1">
        <v>85</v>
      </c>
      <c r="AH33" s="1">
        <v>87</v>
      </c>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71165</v>
      </c>
      <c r="C34" s="19" t="s">
        <v>214</v>
      </c>
      <c r="D34" s="18"/>
      <c r="E34" s="28">
        <f t="shared" si="0"/>
        <v>90</v>
      </c>
      <c r="F34" s="28" t="str">
        <f t="shared" si="1"/>
        <v>A</v>
      </c>
      <c r="G34" s="28">
        <f t="shared" si="2"/>
        <v>90</v>
      </c>
      <c r="H34" s="28" t="str">
        <f t="shared" si="3"/>
        <v>A</v>
      </c>
      <c r="I34" s="36">
        <v>1</v>
      </c>
      <c r="J34" s="28" t="str">
        <f t="shared" si="4"/>
        <v>Memiliki kemampuan dalam menganalisis perjuangan Bangsa Indonesia dalam mempertahankan integrasi Bangsa Indonesia dan Negera Republik Indonesia, serta menjelaskan Indonesia pada awal kemerdekaan dan demokrasi liberal</v>
      </c>
      <c r="K34" s="28">
        <f t="shared" si="5"/>
        <v>88.666666666666671</v>
      </c>
      <c r="L34" s="28" t="str">
        <f t="shared" si="6"/>
        <v>A</v>
      </c>
      <c r="M34" s="28">
        <f t="shared" si="7"/>
        <v>88.666666666666671</v>
      </c>
      <c r="N34" s="28" t="str">
        <f t="shared" si="8"/>
        <v>A</v>
      </c>
      <c r="O34" s="36">
        <v>1</v>
      </c>
      <c r="P34" s="28" t="str">
        <f t="shared" si="9"/>
        <v>Sangat terampil menyajikan bentuk perjuangan bangsa Indonesia dalam mempertahankan integrasi bangsa Indonesia</v>
      </c>
      <c r="Q34" s="39"/>
      <c r="R34" s="39" t="s">
        <v>8</v>
      </c>
      <c r="S34" s="18"/>
      <c r="T34" s="1">
        <v>89</v>
      </c>
      <c r="U34" s="1">
        <v>89</v>
      </c>
      <c r="V34" s="1">
        <v>89</v>
      </c>
      <c r="W34" s="1">
        <v>92</v>
      </c>
      <c r="X34" s="1"/>
      <c r="Y34" s="1"/>
      <c r="Z34" s="1"/>
      <c r="AA34" s="1"/>
      <c r="AB34" s="1"/>
      <c r="AC34" s="1"/>
      <c r="AD34" s="1"/>
      <c r="AE34" s="18"/>
      <c r="AF34" s="1">
        <v>90</v>
      </c>
      <c r="AG34" s="1">
        <v>90</v>
      </c>
      <c r="AH34" s="1">
        <v>86</v>
      </c>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71180</v>
      </c>
      <c r="C35" s="19" t="s">
        <v>215</v>
      </c>
      <c r="D35" s="18"/>
      <c r="E35" s="28">
        <f t="shared" si="0"/>
        <v>90</v>
      </c>
      <c r="F35" s="28" t="str">
        <f t="shared" si="1"/>
        <v>A</v>
      </c>
      <c r="G35" s="28">
        <f t="shared" si="2"/>
        <v>90</v>
      </c>
      <c r="H35" s="28" t="str">
        <f t="shared" si="3"/>
        <v>A</v>
      </c>
      <c r="I35" s="36">
        <v>1</v>
      </c>
      <c r="J35" s="28" t="str">
        <f t="shared" si="4"/>
        <v>Memiliki kemampuan dalam menganalisis perjuangan Bangsa Indonesia dalam mempertahankan integrasi Bangsa Indonesia dan Negera Republik Indonesia, serta menjelaskan Indonesia pada awal kemerdekaan dan demokrasi liberal</v>
      </c>
      <c r="K35" s="28">
        <f t="shared" si="5"/>
        <v>87.666666666666671</v>
      </c>
      <c r="L35" s="28" t="str">
        <f t="shared" si="6"/>
        <v>A</v>
      </c>
      <c r="M35" s="28">
        <f t="shared" si="7"/>
        <v>87.666666666666671</v>
      </c>
      <c r="N35" s="28" t="str">
        <f t="shared" si="8"/>
        <v>A</v>
      </c>
      <c r="O35" s="36">
        <v>1</v>
      </c>
      <c r="P35" s="28" t="str">
        <f t="shared" si="9"/>
        <v>Sangat terampil menyajikan bentuk perjuangan bangsa Indonesia dalam mempertahankan integrasi bangsa Indonesia</v>
      </c>
      <c r="Q35" s="39"/>
      <c r="R35" s="39" t="s">
        <v>8</v>
      </c>
      <c r="S35" s="18"/>
      <c r="T35" s="1">
        <v>88</v>
      </c>
      <c r="U35" s="1">
        <v>86</v>
      </c>
      <c r="V35" s="1">
        <v>89</v>
      </c>
      <c r="W35" s="1">
        <v>97</v>
      </c>
      <c r="X35" s="1"/>
      <c r="Y35" s="1"/>
      <c r="Z35" s="1"/>
      <c r="AA35" s="1"/>
      <c r="AB35" s="1"/>
      <c r="AC35" s="1"/>
      <c r="AD35" s="1"/>
      <c r="AE35" s="18"/>
      <c r="AF35" s="1">
        <v>90</v>
      </c>
      <c r="AG35" s="1">
        <v>85</v>
      </c>
      <c r="AH35" s="1">
        <v>88</v>
      </c>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74615</v>
      </c>
      <c r="C36" s="19" t="s">
        <v>216</v>
      </c>
      <c r="D36" s="18"/>
      <c r="E36" s="28">
        <f t="shared" si="0"/>
        <v>82</v>
      </c>
      <c r="F36" s="28" t="str">
        <f t="shared" si="1"/>
        <v>B</v>
      </c>
      <c r="G36" s="28">
        <f t="shared" si="2"/>
        <v>82</v>
      </c>
      <c r="H36" s="28" t="str">
        <f t="shared" si="3"/>
        <v>B</v>
      </c>
      <c r="I36" s="36">
        <v>2</v>
      </c>
      <c r="J36" s="28" t="str">
        <f t="shared" si="4"/>
        <v>Memiliki kemampuan dalam menganalisis perjuangan Bangsa Indonesia dalam mempertahankan integrasi Bangsa Indonesia dan Negera Republik Indonesia, serta menjelaskan Indonesia pada awal kemerdekaan dan demokrasi liberal, namun perlu peningkatan pemahaman kehidupan bangsa Indonesia pada masa orde baru</v>
      </c>
      <c r="K36" s="28">
        <f t="shared" si="5"/>
        <v>85</v>
      </c>
      <c r="L36" s="28" t="str">
        <f t="shared" si="6"/>
        <v>A</v>
      </c>
      <c r="M36" s="28">
        <f t="shared" si="7"/>
        <v>85</v>
      </c>
      <c r="N36" s="28" t="str">
        <f t="shared" si="8"/>
        <v>A</v>
      </c>
      <c r="O36" s="36">
        <v>2</v>
      </c>
      <c r="P36" s="28" t="str">
        <f t="shared" si="9"/>
        <v>Sangat terampil membandingkan Indonesia pada awal kemerdekaan dan masa demokrasi liberal</v>
      </c>
      <c r="Q36" s="39"/>
      <c r="R36" s="39" t="s">
        <v>8</v>
      </c>
      <c r="S36" s="18"/>
      <c r="T36" s="1">
        <v>84</v>
      </c>
      <c r="U36" s="1">
        <v>82</v>
      </c>
      <c r="V36" s="1">
        <v>80</v>
      </c>
      <c r="W36" s="1">
        <v>80</v>
      </c>
      <c r="X36" s="1"/>
      <c r="Y36" s="1"/>
      <c r="Z36" s="1"/>
      <c r="AA36" s="1"/>
      <c r="AB36" s="1"/>
      <c r="AC36" s="1"/>
      <c r="AD36" s="1"/>
      <c r="AE36" s="18"/>
      <c r="AF36" s="1">
        <v>85</v>
      </c>
      <c r="AG36" s="1">
        <v>85</v>
      </c>
      <c r="AH36" s="1">
        <v>85</v>
      </c>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71195</v>
      </c>
      <c r="C37" s="19" t="s">
        <v>217</v>
      </c>
      <c r="D37" s="18"/>
      <c r="E37" s="28">
        <f t="shared" si="0"/>
        <v>91</v>
      </c>
      <c r="F37" s="28" t="str">
        <f t="shared" si="1"/>
        <v>A</v>
      </c>
      <c r="G37" s="28">
        <f t="shared" si="2"/>
        <v>91</v>
      </c>
      <c r="H37" s="28" t="str">
        <f t="shared" si="3"/>
        <v>A</v>
      </c>
      <c r="I37" s="36">
        <v>1</v>
      </c>
      <c r="J37" s="28" t="str">
        <f t="shared" si="4"/>
        <v>Memiliki kemampuan dalam menganalisis perjuangan Bangsa Indonesia dalam mempertahankan integrasi Bangsa Indonesia dan Negera Republik Indonesia, serta menjelaskan Indonesia pada awal kemerdekaan dan demokrasi liberal</v>
      </c>
      <c r="K37" s="28">
        <f t="shared" si="5"/>
        <v>88.333333333333329</v>
      </c>
      <c r="L37" s="28" t="str">
        <f t="shared" si="6"/>
        <v>A</v>
      </c>
      <c r="M37" s="28">
        <f t="shared" si="7"/>
        <v>88.333333333333329</v>
      </c>
      <c r="N37" s="28" t="str">
        <f t="shared" si="8"/>
        <v>A</v>
      </c>
      <c r="O37" s="36">
        <v>1</v>
      </c>
      <c r="P37" s="28" t="str">
        <f t="shared" si="9"/>
        <v>Sangat terampil menyajikan bentuk perjuangan bangsa Indonesia dalam mempertahankan integrasi bangsa Indonesia</v>
      </c>
      <c r="Q37" s="39"/>
      <c r="R37" s="39" t="s">
        <v>8</v>
      </c>
      <c r="S37" s="18"/>
      <c r="T37" s="1">
        <v>90</v>
      </c>
      <c r="U37" s="1">
        <v>90</v>
      </c>
      <c r="V37" s="1">
        <v>91</v>
      </c>
      <c r="W37" s="1">
        <v>92</v>
      </c>
      <c r="X37" s="1"/>
      <c r="Y37" s="1"/>
      <c r="Z37" s="1"/>
      <c r="AA37" s="1"/>
      <c r="AB37" s="1"/>
      <c r="AC37" s="1"/>
      <c r="AD37" s="1"/>
      <c r="AE37" s="18"/>
      <c r="AF37" s="1">
        <v>85</v>
      </c>
      <c r="AG37" s="1">
        <v>90</v>
      </c>
      <c r="AH37" s="1">
        <v>90</v>
      </c>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71210</v>
      </c>
      <c r="C38" s="19" t="s">
        <v>218</v>
      </c>
      <c r="D38" s="18"/>
      <c r="E38" s="28">
        <f t="shared" si="0"/>
        <v>85</v>
      </c>
      <c r="F38" s="28" t="str">
        <f t="shared" si="1"/>
        <v>A</v>
      </c>
      <c r="G38" s="28">
        <f t="shared" si="2"/>
        <v>85</v>
      </c>
      <c r="H38" s="28" t="str">
        <f t="shared" si="3"/>
        <v>A</v>
      </c>
      <c r="I38" s="36">
        <v>1</v>
      </c>
      <c r="J38" s="28" t="str">
        <f t="shared" si="4"/>
        <v>Memiliki kemampuan dalam menganalisis perjuangan Bangsa Indonesia dalam mempertahankan integrasi Bangsa Indonesia dan Negera Republik Indonesia, serta menjelaskan Indonesia pada awal kemerdekaan dan demokrasi liberal</v>
      </c>
      <c r="K38" s="28">
        <f t="shared" si="5"/>
        <v>87</v>
      </c>
      <c r="L38" s="28" t="str">
        <f t="shared" si="6"/>
        <v>A</v>
      </c>
      <c r="M38" s="28">
        <f t="shared" si="7"/>
        <v>87</v>
      </c>
      <c r="N38" s="28" t="str">
        <f t="shared" si="8"/>
        <v>A</v>
      </c>
      <c r="O38" s="36">
        <v>1</v>
      </c>
      <c r="P38" s="28" t="str">
        <f t="shared" si="9"/>
        <v>Sangat terampil menyajikan bentuk perjuangan bangsa Indonesia dalam mempertahankan integrasi bangsa Indonesia</v>
      </c>
      <c r="Q38" s="39"/>
      <c r="R38" s="39" t="s">
        <v>8</v>
      </c>
      <c r="S38" s="18"/>
      <c r="T38" s="1">
        <v>89</v>
      </c>
      <c r="U38" s="1">
        <v>87</v>
      </c>
      <c r="V38" s="1">
        <v>85</v>
      </c>
      <c r="W38" s="1">
        <v>80</v>
      </c>
      <c r="X38" s="1"/>
      <c r="Y38" s="1"/>
      <c r="Z38" s="1"/>
      <c r="AA38" s="1"/>
      <c r="AB38" s="1"/>
      <c r="AC38" s="1"/>
      <c r="AD38" s="1"/>
      <c r="AE38" s="18"/>
      <c r="AF38" s="1">
        <v>86</v>
      </c>
      <c r="AG38" s="1">
        <v>90</v>
      </c>
      <c r="AH38" s="1">
        <v>85</v>
      </c>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71225</v>
      </c>
      <c r="C39" s="19" t="s">
        <v>219</v>
      </c>
      <c r="D39" s="18"/>
      <c r="E39" s="28">
        <f t="shared" si="0"/>
        <v>85</v>
      </c>
      <c r="F39" s="28" t="str">
        <f t="shared" si="1"/>
        <v>A</v>
      </c>
      <c r="G39" s="28">
        <f t="shared" si="2"/>
        <v>85</v>
      </c>
      <c r="H39" s="28" t="str">
        <f t="shared" si="3"/>
        <v>A</v>
      </c>
      <c r="I39" s="36">
        <v>1</v>
      </c>
      <c r="J39" s="28" t="str">
        <f t="shared" si="4"/>
        <v>Memiliki kemampuan dalam menganalisis perjuangan Bangsa Indonesia dalam mempertahankan integrasi Bangsa Indonesia dan Negera Republik Indonesia, serta menjelaskan Indonesia pada awal kemerdekaan dan demokrasi liberal</v>
      </c>
      <c r="K39" s="28">
        <f t="shared" si="5"/>
        <v>87.666666666666671</v>
      </c>
      <c r="L39" s="28" t="str">
        <f t="shared" si="6"/>
        <v>A</v>
      </c>
      <c r="M39" s="28">
        <f t="shared" si="7"/>
        <v>87.666666666666671</v>
      </c>
      <c r="N39" s="28" t="str">
        <f t="shared" si="8"/>
        <v>A</v>
      </c>
      <c r="O39" s="36">
        <v>1</v>
      </c>
      <c r="P39" s="28" t="str">
        <f t="shared" si="9"/>
        <v>Sangat terampil menyajikan bentuk perjuangan bangsa Indonesia dalam mempertahankan integrasi bangsa Indonesia</v>
      </c>
      <c r="Q39" s="39"/>
      <c r="R39" s="39" t="s">
        <v>8</v>
      </c>
      <c r="S39" s="18"/>
      <c r="T39" s="1">
        <v>86</v>
      </c>
      <c r="U39" s="1">
        <v>85</v>
      </c>
      <c r="V39" s="1">
        <v>86</v>
      </c>
      <c r="W39" s="1">
        <v>84</v>
      </c>
      <c r="X39" s="1"/>
      <c r="Y39" s="1"/>
      <c r="Z39" s="1"/>
      <c r="AA39" s="1"/>
      <c r="AB39" s="1"/>
      <c r="AC39" s="1"/>
      <c r="AD39" s="1"/>
      <c r="AE39" s="18"/>
      <c r="AF39" s="1">
        <v>85</v>
      </c>
      <c r="AG39" s="1">
        <v>90</v>
      </c>
      <c r="AH39" s="1">
        <v>88</v>
      </c>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71240</v>
      </c>
      <c r="C40" s="19" t="s">
        <v>220</v>
      </c>
      <c r="D40" s="18"/>
      <c r="E40" s="28">
        <f t="shared" si="0"/>
        <v>85</v>
      </c>
      <c r="F40" s="28" t="str">
        <f t="shared" si="1"/>
        <v>A</v>
      </c>
      <c r="G40" s="28">
        <f t="shared" si="2"/>
        <v>85</v>
      </c>
      <c r="H40" s="28" t="str">
        <f t="shared" si="3"/>
        <v>A</v>
      </c>
      <c r="I40" s="36">
        <v>1</v>
      </c>
      <c r="J40" s="28" t="str">
        <f t="shared" si="4"/>
        <v>Memiliki kemampuan dalam menganalisis perjuangan Bangsa Indonesia dalam mempertahankan integrasi Bangsa Indonesia dan Negera Republik Indonesia, serta menjelaskan Indonesia pada awal kemerdekaan dan demokrasi liberal</v>
      </c>
      <c r="K40" s="28">
        <f t="shared" si="5"/>
        <v>87</v>
      </c>
      <c r="L40" s="28" t="str">
        <f t="shared" si="6"/>
        <v>A</v>
      </c>
      <c r="M40" s="28">
        <f t="shared" si="7"/>
        <v>87</v>
      </c>
      <c r="N40" s="28" t="str">
        <f t="shared" si="8"/>
        <v>A</v>
      </c>
      <c r="O40" s="36">
        <v>1</v>
      </c>
      <c r="P40" s="28" t="str">
        <f t="shared" si="9"/>
        <v>Sangat terampil menyajikan bentuk perjuangan bangsa Indonesia dalam mempertahankan integrasi bangsa Indonesia</v>
      </c>
      <c r="Q40" s="39"/>
      <c r="R40" s="39" t="s">
        <v>8</v>
      </c>
      <c r="S40" s="18"/>
      <c r="T40" s="1">
        <v>86</v>
      </c>
      <c r="U40" s="1">
        <v>82</v>
      </c>
      <c r="V40" s="1">
        <v>85</v>
      </c>
      <c r="W40" s="1">
        <v>86</v>
      </c>
      <c r="X40" s="1"/>
      <c r="Y40" s="1"/>
      <c r="Z40" s="1"/>
      <c r="AA40" s="1"/>
      <c r="AB40" s="1"/>
      <c r="AC40" s="1"/>
      <c r="AD40" s="1"/>
      <c r="AE40" s="18"/>
      <c r="AF40" s="1">
        <v>85</v>
      </c>
      <c r="AG40" s="1">
        <v>90</v>
      </c>
      <c r="AH40" s="1">
        <v>86</v>
      </c>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71255</v>
      </c>
      <c r="C41" s="19" t="s">
        <v>221</v>
      </c>
      <c r="D41" s="18"/>
      <c r="E41" s="28">
        <f t="shared" si="0"/>
        <v>88</v>
      </c>
      <c r="F41" s="28" t="str">
        <f t="shared" si="1"/>
        <v>A</v>
      </c>
      <c r="G41" s="28">
        <f t="shared" si="2"/>
        <v>88</v>
      </c>
      <c r="H41" s="28" t="str">
        <f t="shared" si="3"/>
        <v>A</v>
      </c>
      <c r="I41" s="36">
        <v>1</v>
      </c>
      <c r="J41" s="28" t="str">
        <f t="shared" si="4"/>
        <v>Memiliki kemampuan dalam menganalisis perjuangan Bangsa Indonesia dalam mempertahankan integrasi Bangsa Indonesia dan Negera Republik Indonesia, serta menjelaskan Indonesia pada awal kemerdekaan dan demokrasi liberal</v>
      </c>
      <c r="K41" s="28">
        <f t="shared" si="5"/>
        <v>89.333333333333329</v>
      </c>
      <c r="L41" s="28" t="str">
        <f t="shared" si="6"/>
        <v>A</v>
      </c>
      <c r="M41" s="28">
        <f t="shared" si="7"/>
        <v>89.333333333333329</v>
      </c>
      <c r="N41" s="28" t="str">
        <f t="shared" si="8"/>
        <v>A</v>
      </c>
      <c r="O41" s="36">
        <v>1</v>
      </c>
      <c r="P41" s="28" t="str">
        <f t="shared" si="9"/>
        <v>Sangat terampil menyajikan bentuk perjuangan bangsa Indonesia dalam mempertahankan integrasi bangsa Indonesia</v>
      </c>
      <c r="Q41" s="39"/>
      <c r="R41" s="39" t="s">
        <v>8</v>
      </c>
      <c r="S41" s="18"/>
      <c r="T41" s="1">
        <v>89</v>
      </c>
      <c r="U41" s="1">
        <v>87</v>
      </c>
      <c r="V41" s="1">
        <v>88</v>
      </c>
      <c r="W41" s="1">
        <v>87</v>
      </c>
      <c r="X41" s="1"/>
      <c r="Y41" s="1"/>
      <c r="Z41" s="1"/>
      <c r="AA41" s="1"/>
      <c r="AB41" s="1"/>
      <c r="AC41" s="1"/>
      <c r="AD41" s="1"/>
      <c r="AE41" s="18"/>
      <c r="AF41" s="1">
        <v>90</v>
      </c>
      <c r="AG41" s="1">
        <v>90</v>
      </c>
      <c r="AH41" s="1">
        <v>88</v>
      </c>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71270</v>
      </c>
      <c r="C42" s="19" t="s">
        <v>222</v>
      </c>
      <c r="D42" s="18"/>
      <c r="E42" s="28">
        <f t="shared" si="0"/>
        <v>88</v>
      </c>
      <c r="F42" s="28" t="str">
        <f t="shared" si="1"/>
        <v>A</v>
      </c>
      <c r="G42" s="28">
        <f t="shared" si="2"/>
        <v>88</v>
      </c>
      <c r="H42" s="28" t="str">
        <f t="shared" si="3"/>
        <v>A</v>
      </c>
      <c r="I42" s="36">
        <v>1</v>
      </c>
      <c r="J42" s="28" t="str">
        <f t="shared" si="4"/>
        <v>Memiliki kemampuan dalam menganalisis perjuangan Bangsa Indonesia dalam mempertahankan integrasi Bangsa Indonesia dan Negera Republik Indonesia, serta menjelaskan Indonesia pada awal kemerdekaan dan demokrasi liberal</v>
      </c>
      <c r="K42" s="28">
        <f t="shared" si="5"/>
        <v>88.333333333333329</v>
      </c>
      <c r="L42" s="28" t="str">
        <f t="shared" si="6"/>
        <v>A</v>
      </c>
      <c r="M42" s="28">
        <f t="shared" si="7"/>
        <v>88.333333333333329</v>
      </c>
      <c r="N42" s="28" t="str">
        <f t="shared" si="8"/>
        <v>A</v>
      </c>
      <c r="O42" s="36">
        <v>1</v>
      </c>
      <c r="P42" s="28" t="str">
        <f t="shared" si="9"/>
        <v>Sangat terampil menyajikan bentuk perjuangan bangsa Indonesia dalam mempertahankan integrasi bangsa Indonesia</v>
      </c>
      <c r="Q42" s="39"/>
      <c r="R42" s="39" t="s">
        <v>8</v>
      </c>
      <c r="S42" s="18"/>
      <c r="T42" s="1">
        <v>89</v>
      </c>
      <c r="U42" s="1">
        <v>86</v>
      </c>
      <c r="V42" s="1">
        <v>90</v>
      </c>
      <c r="W42" s="1">
        <v>85</v>
      </c>
      <c r="X42" s="1"/>
      <c r="Y42" s="1"/>
      <c r="Z42" s="1"/>
      <c r="AA42" s="1"/>
      <c r="AB42" s="1"/>
      <c r="AC42" s="1"/>
      <c r="AD42" s="1"/>
      <c r="AE42" s="18"/>
      <c r="AF42" s="1">
        <v>88</v>
      </c>
      <c r="AG42" s="1">
        <v>90</v>
      </c>
      <c r="AH42" s="1">
        <v>87</v>
      </c>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71285</v>
      </c>
      <c r="C43" s="19" t="s">
        <v>223</v>
      </c>
      <c r="D43" s="18"/>
      <c r="E43" s="28">
        <f t="shared" si="0"/>
        <v>86</v>
      </c>
      <c r="F43" s="28" t="str">
        <f t="shared" si="1"/>
        <v>A</v>
      </c>
      <c r="G43" s="28">
        <f t="shared" si="2"/>
        <v>86</v>
      </c>
      <c r="H43" s="28" t="str">
        <f t="shared" si="3"/>
        <v>A</v>
      </c>
      <c r="I43" s="36">
        <v>1</v>
      </c>
      <c r="J43" s="28" t="str">
        <f t="shared" si="4"/>
        <v>Memiliki kemampuan dalam menganalisis perjuangan Bangsa Indonesia dalam mempertahankan integrasi Bangsa Indonesia dan Negera Republik Indonesia, serta menjelaskan Indonesia pada awal kemerdekaan dan demokrasi liberal</v>
      </c>
      <c r="K43" s="28">
        <f t="shared" si="5"/>
        <v>87.333333333333329</v>
      </c>
      <c r="L43" s="28" t="str">
        <f t="shared" si="6"/>
        <v>A</v>
      </c>
      <c r="M43" s="28">
        <f t="shared" si="7"/>
        <v>87.333333333333329</v>
      </c>
      <c r="N43" s="28" t="str">
        <f t="shared" si="8"/>
        <v>A</v>
      </c>
      <c r="O43" s="36">
        <v>1</v>
      </c>
      <c r="P43" s="28" t="str">
        <f t="shared" si="9"/>
        <v>Sangat terampil menyajikan bentuk perjuangan bangsa Indonesia dalam mempertahankan integrasi bangsa Indonesia</v>
      </c>
      <c r="Q43" s="39"/>
      <c r="R43" s="39" t="s">
        <v>8</v>
      </c>
      <c r="S43" s="18"/>
      <c r="T43" s="1">
        <v>87</v>
      </c>
      <c r="U43" s="1">
        <v>84</v>
      </c>
      <c r="V43" s="1">
        <v>85</v>
      </c>
      <c r="W43" s="1">
        <v>87</v>
      </c>
      <c r="X43" s="1"/>
      <c r="Y43" s="1"/>
      <c r="Z43" s="1"/>
      <c r="AA43" s="1"/>
      <c r="AB43" s="1"/>
      <c r="AC43" s="1"/>
      <c r="AD43" s="1"/>
      <c r="AE43" s="18"/>
      <c r="AF43" s="1">
        <v>85</v>
      </c>
      <c r="AG43" s="1">
        <v>90</v>
      </c>
      <c r="AH43" s="1">
        <v>87</v>
      </c>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71300</v>
      </c>
      <c r="C44" s="19" t="s">
        <v>224</v>
      </c>
      <c r="D44" s="18"/>
      <c r="E44" s="28">
        <f t="shared" si="0"/>
        <v>90</v>
      </c>
      <c r="F44" s="28" t="str">
        <f t="shared" si="1"/>
        <v>A</v>
      </c>
      <c r="G44" s="28">
        <f t="shared" si="2"/>
        <v>90</v>
      </c>
      <c r="H44" s="28" t="str">
        <f t="shared" si="3"/>
        <v>A</v>
      </c>
      <c r="I44" s="36">
        <v>1</v>
      </c>
      <c r="J44" s="28" t="str">
        <f t="shared" si="4"/>
        <v>Memiliki kemampuan dalam menganalisis perjuangan Bangsa Indonesia dalam mempertahankan integrasi Bangsa Indonesia dan Negera Republik Indonesia, serta menjelaskan Indonesia pada awal kemerdekaan dan demokrasi liberal</v>
      </c>
      <c r="K44" s="28">
        <f t="shared" si="5"/>
        <v>87.333333333333329</v>
      </c>
      <c r="L44" s="28" t="str">
        <f t="shared" si="6"/>
        <v>A</v>
      </c>
      <c r="M44" s="28">
        <f t="shared" si="7"/>
        <v>87.333333333333329</v>
      </c>
      <c r="N44" s="28" t="str">
        <f t="shared" si="8"/>
        <v>A</v>
      </c>
      <c r="O44" s="36">
        <v>1</v>
      </c>
      <c r="P44" s="28" t="str">
        <f t="shared" si="9"/>
        <v>Sangat terampil menyajikan bentuk perjuangan bangsa Indonesia dalam mempertahankan integrasi bangsa Indonesia</v>
      </c>
      <c r="Q44" s="39"/>
      <c r="R44" s="39" t="s">
        <v>8</v>
      </c>
      <c r="S44" s="18"/>
      <c r="T44" s="1">
        <v>92</v>
      </c>
      <c r="U44" s="1">
        <v>90</v>
      </c>
      <c r="V44" s="1">
        <v>89</v>
      </c>
      <c r="W44" s="1">
        <v>87</v>
      </c>
      <c r="X44" s="1"/>
      <c r="Y44" s="1"/>
      <c r="Z44" s="1"/>
      <c r="AA44" s="1"/>
      <c r="AB44" s="1"/>
      <c r="AC44" s="1"/>
      <c r="AD44" s="1"/>
      <c r="AE44" s="18"/>
      <c r="AF44" s="1">
        <v>90</v>
      </c>
      <c r="AG44" s="1">
        <v>85</v>
      </c>
      <c r="AH44" s="1">
        <v>87</v>
      </c>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71315</v>
      </c>
      <c r="C45" s="19" t="s">
        <v>225</v>
      </c>
      <c r="D45" s="18"/>
      <c r="E45" s="28">
        <f t="shared" si="0"/>
        <v>85</v>
      </c>
      <c r="F45" s="28" t="str">
        <f t="shared" si="1"/>
        <v>A</v>
      </c>
      <c r="G45" s="28">
        <f t="shared" si="2"/>
        <v>85</v>
      </c>
      <c r="H45" s="28" t="str">
        <f t="shared" si="3"/>
        <v>A</v>
      </c>
      <c r="I45" s="36">
        <v>1</v>
      </c>
      <c r="J45" s="28" t="str">
        <f t="shared" si="4"/>
        <v>Memiliki kemampuan dalam menganalisis perjuangan Bangsa Indonesia dalam mempertahankan integrasi Bangsa Indonesia dan Negera Republik Indonesia, serta menjelaskan Indonesia pada awal kemerdekaan dan demokrasi liberal</v>
      </c>
      <c r="K45" s="28">
        <f t="shared" si="5"/>
        <v>86.333333333333329</v>
      </c>
      <c r="L45" s="28" t="str">
        <f t="shared" si="6"/>
        <v>A</v>
      </c>
      <c r="M45" s="28">
        <f t="shared" si="7"/>
        <v>86.333333333333329</v>
      </c>
      <c r="N45" s="28" t="str">
        <f t="shared" si="8"/>
        <v>A</v>
      </c>
      <c r="O45" s="36">
        <v>1</v>
      </c>
      <c r="P45" s="28" t="str">
        <f t="shared" si="9"/>
        <v>Sangat terampil menyajikan bentuk perjuangan bangsa Indonesia dalam mempertahankan integrasi bangsa Indonesia</v>
      </c>
      <c r="Q45" s="39"/>
      <c r="R45" s="39" t="s">
        <v>8</v>
      </c>
      <c r="S45" s="18"/>
      <c r="T45" s="1">
        <v>87</v>
      </c>
      <c r="U45" s="1">
        <v>84</v>
      </c>
      <c r="V45" s="1">
        <v>85</v>
      </c>
      <c r="W45" s="1">
        <v>85</v>
      </c>
      <c r="X45" s="1"/>
      <c r="Y45" s="1"/>
      <c r="Z45" s="1"/>
      <c r="AA45" s="1"/>
      <c r="AB45" s="1"/>
      <c r="AC45" s="1"/>
      <c r="AD45" s="1"/>
      <c r="AE45" s="18"/>
      <c r="AF45" s="1">
        <v>85</v>
      </c>
      <c r="AG45" s="1">
        <v>87</v>
      </c>
      <c r="AH45" s="1">
        <v>87</v>
      </c>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71330</v>
      </c>
      <c r="C46" s="19" t="s">
        <v>226</v>
      </c>
      <c r="D46" s="18"/>
      <c r="E46" s="28">
        <f t="shared" si="0"/>
        <v>86</v>
      </c>
      <c r="F46" s="28" t="str">
        <f t="shared" si="1"/>
        <v>A</v>
      </c>
      <c r="G46" s="28">
        <f t="shared" si="2"/>
        <v>86</v>
      </c>
      <c r="H46" s="28" t="str">
        <f t="shared" si="3"/>
        <v>A</v>
      </c>
      <c r="I46" s="36">
        <v>1</v>
      </c>
      <c r="J46" s="28" t="str">
        <f t="shared" si="4"/>
        <v>Memiliki kemampuan dalam menganalisis perjuangan Bangsa Indonesia dalam mempertahankan integrasi Bangsa Indonesia dan Negera Republik Indonesia, serta menjelaskan Indonesia pada awal kemerdekaan dan demokrasi liberal</v>
      </c>
      <c r="K46" s="28">
        <f t="shared" si="5"/>
        <v>89.333333333333329</v>
      </c>
      <c r="L46" s="28" t="str">
        <f t="shared" si="6"/>
        <v>A</v>
      </c>
      <c r="M46" s="28">
        <f t="shared" si="7"/>
        <v>89.333333333333329</v>
      </c>
      <c r="N46" s="28" t="str">
        <f t="shared" si="8"/>
        <v>A</v>
      </c>
      <c r="O46" s="36">
        <v>1</v>
      </c>
      <c r="P46" s="28" t="str">
        <f t="shared" si="9"/>
        <v>Sangat terampil menyajikan bentuk perjuangan bangsa Indonesia dalam mempertahankan integrasi bangsa Indonesia</v>
      </c>
      <c r="Q46" s="39"/>
      <c r="R46" s="39" t="s">
        <v>8</v>
      </c>
      <c r="S46" s="18"/>
      <c r="T46" s="1">
        <v>90</v>
      </c>
      <c r="U46" s="1">
        <v>85</v>
      </c>
      <c r="V46" s="1">
        <v>87</v>
      </c>
      <c r="W46" s="1">
        <v>83</v>
      </c>
      <c r="X46" s="1"/>
      <c r="Y46" s="1"/>
      <c r="Z46" s="1"/>
      <c r="AA46" s="1"/>
      <c r="AB46" s="1"/>
      <c r="AC46" s="1"/>
      <c r="AD46" s="1"/>
      <c r="AE46" s="18"/>
      <c r="AF46" s="1">
        <v>90</v>
      </c>
      <c r="AG46" s="1">
        <v>90</v>
      </c>
      <c r="AH46" s="1">
        <v>88</v>
      </c>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v>37</v>
      </c>
      <c r="B47" s="19">
        <v>71345</v>
      </c>
      <c r="C47" s="19" t="s">
        <v>227</v>
      </c>
      <c r="D47" s="18"/>
      <c r="E47" s="28">
        <f t="shared" si="0"/>
        <v>85</v>
      </c>
      <c r="F47" s="28" t="str">
        <f t="shared" si="1"/>
        <v>A</v>
      </c>
      <c r="G47" s="28">
        <f t="shared" si="2"/>
        <v>85</v>
      </c>
      <c r="H47" s="28" t="str">
        <f t="shared" si="3"/>
        <v>A</v>
      </c>
      <c r="I47" s="36">
        <v>1</v>
      </c>
      <c r="J47" s="28" t="str">
        <f t="shared" si="4"/>
        <v>Memiliki kemampuan dalam menganalisis perjuangan Bangsa Indonesia dalam mempertahankan integrasi Bangsa Indonesia dan Negera Republik Indonesia, serta menjelaskan Indonesia pada awal kemerdekaan dan demokrasi liberal</v>
      </c>
      <c r="K47" s="28">
        <f t="shared" si="5"/>
        <v>87</v>
      </c>
      <c r="L47" s="28" t="str">
        <f t="shared" si="6"/>
        <v>A</v>
      </c>
      <c r="M47" s="28">
        <f t="shared" si="7"/>
        <v>87</v>
      </c>
      <c r="N47" s="28" t="str">
        <f t="shared" si="8"/>
        <v>A</v>
      </c>
      <c r="O47" s="36">
        <v>1</v>
      </c>
      <c r="P47" s="28" t="str">
        <f t="shared" si="9"/>
        <v>Sangat terampil menyajikan bentuk perjuangan bangsa Indonesia dalam mempertahankan integrasi bangsa Indonesia</v>
      </c>
      <c r="Q47" s="39"/>
      <c r="R47" s="39" t="s">
        <v>8</v>
      </c>
      <c r="S47" s="18"/>
      <c r="T47" s="1">
        <v>87</v>
      </c>
      <c r="U47" s="1">
        <v>86</v>
      </c>
      <c r="V47" s="1">
        <v>86</v>
      </c>
      <c r="W47" s="1">
        <v>82</v>
      </c>
      <c r="X47" s="1"/>
      <c r="Y47" s="1"/>
      <c r="Z47" s="1"/>
      <c r="AA47" s="1"/>
      <c r="AB47" s="1"/>
      <c r="AC47" s="1"/>
      <c r="AD47" s="1"/>
      <c r="AE47" s="18"/>
      <c r="AF47" s="1">
        <v>90</v>
      </c>
      <c r="AG47" s="1">
        <v>85</v>
      </c>
      <c r="AH47" s="1">
        <v>86</v>
      </c>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101</v>
      </c>
      <c r="D52" s="18"/>
      <c r="E52" s="18"/>
      <c r="F52" s="18" t="s">
        <v>102</v>
      </c>
      <c r="G52" s="18"/>
      <c r="H52" s="18"/>
      <c r="I52" s="38"/>
      <c r="J52" s="30"/>
      <c r="K52" s="18">
        <f>IF(COUNTBLANK($G$11:$G$50)=40,"",MAX($G$11:$G$50))</f>
        <v>92</v>
      </c>
      <c r="L52" s="18"/>
      <c r="M52" s="18"/>
      <c r="N52" s="18"/>
      <c r="O52" s="37"/>
      <c r="P52" s="18"/>
      <c r="Q52" s="37" t="s">
        <v>103</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104</v>
      </c>
      <c r="D53" s="18"/>
      <c r="E53" s="18"/>
      <c r="F53" s="18" t="s">
        <v>105</v>
      </c>
      <c r="G53" s="18"/>
      <c r="H53" s="18"/>
      <c r="I53" s="38"/>
      <c r="J53" s="30"/>
      <c r="K53" s="18">
        <f>IF(COUNTBLANK($G$11:$G$50)=40,"",MIN($G$11:$G$50))</f>
        <v>80</v>
      </c>
      <c r="L53" s="18"/>
      <c r="M53" s="18"/>
      <c r="N53" s="18"/>
      <c r="O53" s="37"/>
      <c r="P53" s="18"/>
      <c r="Q53" s="37" t="s">
        <v>106</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107</v>
      </c>
      <c r="G54" s="18"/>
      <c r="H54" s="18"/>
      <c r="I54" s="38"/>
      <c r="J54" s="30"/>
      <c r="K54" s="18">
        <f>IF(COUNTBLANK($G$11:$G$50)=40,"",AVERAGE($G$11:$G$50))</f>
        <v>86.78378378378379</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108</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109</v>
      </c>
      <c r="D56" s="18"/>
      <c r="E56" s="18"/>
      <c r="F56" s="18"/>
      <c r="G56" s="18"/>
      <c r="H56" s="18"/>
      <c r="I56" s="37"/>
      <c r="J56" s="18"/>
      <c r="K56" s="18"/>
      <c r="L56" s="18"/>
      <c r="M56" s="18"/>
      <c r="N56" s="18"/>
      <c r="O56" s="37"/>
      <c r="P56" s="18"/>
      <c r="Q56" s="37" t="s">
        <v>110</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111</v>
      </c>
      <c r="D57" s="18"/>
      <c r="E57" s="18"/>
      <c r="F57" s="18"/>
      <c r="G57" s="18"/>
      <c r="H57" s="18"/>
      <c r="I57" s="37"/>
      <c r="J57" s="18"/>
      <c r="K57" s="18"/>
      <c r="L57" s="18"/>
      <c r="M57" s="18"/>
      <c r="N57" s="18"/>
      <c r="O57" s="37"/>
      <c r="P57" s="18"/>
      <c r="Q57" s="37" t="s">
        <v>112</v>
      </c>
      <c r="R57" s="37" t="s">
        <v>113</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0866141732283472" right="0.70866141732283472" top="0.74803149606299213" bottom="0.74803149606299213" header="0.31496062992125984" footer="0.31496062992125984"/>
  <pageSetup paperSize="5" scale="8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XII-MIPA 1</vt:lpstr>
      <vt:lpstr>XII-MIPA 2</vt:lpstr>
      <vt:lpstr>XII-MIPA 3</vt:lpstr>
      <vt:lpstr>XII-MIP 4</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TATAU</cp:lastModifiedBy>
  <cp:lastPrinted>2018-12-10T11:17:14Z</cp:lastPrinted>
  <dcterms:created xsi:type="dcterms:W3CDTF">2015-09-01T09:01:01Z</dcterms:created>
  <dcterms:modified xsi:type="dcterms:W3CDTF">2018-12-10T11:25:02Z</dcterms:modified>
  <cp:category/>
</cp:coreProperties>
</file>