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STO AS GANJIL 2018 2019\"/>
    </mc:Choice>
  </mc:AlternateContent>
  <bookViews>
    <workbookView xWindow="0" yWindow="0" windowWidth="20490" windowHeight="7755" activeTab="1"/>
  </bookViews>
  <sheets>
    <sheet name="XI-MIPA 6" sheetId="1" r:id="rId1"/>
    <sheet name="XI-MIPA 7" sheetId="2" r:id="rId2"/>
  </sheets>
  <calcPr calcId="152511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G50" i="2"/>
  <c r="H50" i="2" s="1"/>
  <c r="F50" i="2"/>
  <c r="E50" i="2"/>
  <c r="P49" i="2"/>
  <c r="M49" i="2"/>
  <c r="N49" i="2" s="1"/>
  <c r="K49" i="2"/>
  <c r="L49" i="2" s="1"/>
  <c r="J49" i="2"/>
  <c r="G49" i="2"/>
  <c r="H49" i="2" s="1"/>
  <c r="F49" i="2"/>
  <c r="E49" i="2"/>
  <c r="P48" i="2"/>
  <c r="M48" i="2"/>
  <c r="N48" i="2" s="1"/>
  <c r="K48" i="2"/>
  <c r="L48" i="2" s="1"/>
  <c r="J48" i="2"/>
  <c r="G48" i="2"/>
  <c r="H48" i="2" s="1"/>
  <c r="F48" i="2"/>
  <c r="E48" i="2"/>
  <c r="P47" i="2"/>
  <c r="M47" i="2"/>
  <c r="N47" i="2" s="1"/>
  <c r="K47" i="2"/>
  <c r="L47" i="2" s="1"/>
  <c r="J47" i="2"/>
  <c r="G47" i="2"/>
  <c r="H47" i="2" s="1"/>
  <c r="F47" i="2"/>
  <c r="E47" i="2"/>
  <c r="P46" i="2"/>
  <c r="M46" i="2"/>
  <c r="N46" i="2" s="1"/>
  <c r="K46" i="2"/>
  <c r="L46" i="2" s="1"/>
  <c r="J46" i="2"/>
  <c r="G46" i="2"/>
  <c r="H46" i="2" s="1"/>
  <c r="F46" i="2"/>
  <c r="E46" i="2"/>
  <c r="P45" i="2"/>
  <c r="M45" i="2"/>
  <c r="N45" i="2" s="1"/>
  <c r="K45" i="2"/>
  <c r="L45" i="2" s="1"/>
  <c r="J45" i="2"/>
  <c r="G45" i="2"/>
  <c r="H45" i="2" s="1"/>
  <c r="F45" i="2"/>
  <c r="E45" i="2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2" l="1"/>
  <c r="H11" i="2"/>
  <c r="K54" i="1"/>
  <c r="K53" i="1"/>
  <c r="K52" i="1"/>
  <c r="K52" i="2"/>
  <c r="K53" i="2"/>
</calcChain>
</file>

<file path=xl/sharedStrings.xml><?xml version="1.0" encoding="utf-8"?>
<sst xmlns="http://schemas.openxmlformats.org/spreadsheetml/2006/main" count="362" uniqueCount="154">
  <si>
    <t>DAFTAR NILAI SISWA SMAN 9 SEMARANG SEMESTER GASAL TAHUN PELAJARAN 2018/2019</t>
  </si>
  <si>
    <t>Guru :</t>
  </si>
  <si>
    <t>Udin Winarno S.Pd.</t>
  </si>
  <si>
    <t>Kelas XI-MIPA 6</t>
  </si>
  <si>
    <t>Mapel :</t>
  </si>
  <si>
    <t>Sejarah Indonesia [ Kelompok A (Wajib) ]</t>
  </si>
  <si>
    <t>didownload 05/12/2018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</si>
  <si>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</si>
  <si>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</si>
  <si>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</si>
  <si>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</si>
  <si>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</si>
  <si>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</si>
  <si>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</si>
  <si>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</si>
  <si>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</si>
  <si>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</si>
  <si>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</si>
  <si>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</si>
  <si>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</si>
  <si>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</si>
  <si>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</si>
  <si>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</si>
  <si>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</si>
  <si>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</si>
  <si>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</si>
  <si>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</si>
  <si>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</si>
  <si>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</si>
  <si>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</si>
  <si>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</si>
  <si>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</si>
  <si>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</si>
  <si>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</si>
  <si>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</si>
  <si>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</si>
  <si>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</si>
  <si>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</si>
  <si>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</si>
  <si>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</si>
  <si>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</si>
  <si>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</si>
  <si>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</si>
  <si>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</si>
  <si>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</si>
  <si>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</si>
  <si>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</si>
  <si>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</si>
  <si>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</si>
  <si>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</si>
  <si>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</si>
  <si>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</si>
  <si>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</si>
  <si>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</si>
  <si>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</si>
  <si>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AFNAN MUHAMMAD DZUHRI</t>
  </si>
  <si>
    <t>Predikat &amp; Deskripsi Pengetahuan</t>
  </si>
  <si>
    <t>ACUAN MENGISI DESKRIPSI</t>
  </si>
  <si>
    <t>ANANGGADIPA ANDARU ADI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</si>
  <si>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</si>
  <si>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</si>
  <si>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</si>
  <si>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</si>
  <si>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</si>
  <si>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</si>
  <si>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</si>
  <si>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</si>
  <si>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ARDHIANSYAH WIRA YUDHA</t>
  </si>
  <si>
    <t>ARDIO RAHARDIAN PUTRA GANY</t>
  </si>
  <si>
    <t>AURA DEWANGGA BUANA PUTRA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</si>
  <si>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</si>
  <si>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</si>
  <si>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</si>
  <si>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</si>
  <si>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</si>
  <si>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</si>
  <si>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</si>
  <si>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FARHAN BADRU TAMAM</t>
  </si>
  <si>
    <t>FIRA NURHALIZA</t>
  </si>
  <si>
    <t>FITRI INDAH PRASTITI</t>
  </si>
  <si>
    <t>Predikat &amp; Deskripsi Keterampilan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</si>
  <si>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</si>
  <si>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</si>
  <si>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</si>
  <si>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</si>
  <si>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</si>
  <si>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</si>
  <si>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</si>
  <si>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</si>
  <si>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</si>
  <si>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</si>
  <si>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</si>
  <si>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</si>
  <si>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</si>
  <si>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</si>
  <si>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</si>
  <si>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</si>
  <si>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</si>
  <si>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</si>
  <si>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</si>
  <si>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</si>
  <si>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</si>
  <si>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</si>
  <si>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</si>
  <si>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</si>
  <si>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</si>
  <si>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</si>
  <si>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</si>
  <si>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</si>
  <si>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</si>
  <si>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</si>
  <si>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</si>
  <si>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</si>
  <si>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</si>
  <si>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</si>
  <si>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</si>
  <si>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</si>
  <si>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</si>
  <si>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</si>
  <si>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</si>
  <si>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</si>
  <si>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</si>
  <si>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</si>
  <si>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</si>
  <si>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</si>
  <si>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</si>
  <si>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</si>
  <si>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</si>
  <si>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</si>
  <si>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</si>
  <si>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</si>
  <si>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</si>
  <si>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</si>
  <si>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</si>
  <si>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</si>
  <si>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</si>
  <si>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</si>
  <si>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</si>
  <si>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</si>
  <si>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</si>
  <si>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</si>
  <si>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</si>
  <si>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</si>
  <si>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</si>
  <si>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</si>
  <si>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</si>
  <si>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</si>
  <si>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RENATA SAETOVA</t>
  </si>
  <si>
    <t>Memiliki kemampuan dalam menganalisis proses masuk perkembangan, perlawanan terhadap penjajahan bangsa barat, dampak polsosekbud, dan pemahaman nilai-nilai sumpah pemuda.</t>
  </si>
  <si>
    <t>Sangat terampil menyajikan pemahaman nilai-nilai sumpah pemuda.</t>
  </si>
  <si>
    <t>Memiliki kemampuan dalam menganalisis proses masuk perkembangan, perlawanan terhadap penjajahan bangsa barat, dampak polsosekbud, namun perlu peningkatan dalam pemahaman nilai-nilai sumpah pemuda.</t>
  </si>
  <si>
    <t>Sangat terampil menyajikan tentang perlawanan terhadap penjajahan bangsa barat di Indonesia.</t>
  </si>
  <si>
    <t>Memiliki kemampuan dalam menganalisis proses masuk perkembangan, perlawanan terhadap penjajahan bangsa barat, namun perlu peningkatan dalam dampak polsosekbud, dan pemahaman nilai-nilai sumpah pemuda.</t>
  </si>
  <si>
    <t>Sangat terampil menyajikan proses masuk dan berkembangnya penjajahan bangsa barat di Indonesia.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</si>
</sst>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646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646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77376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proses masuk perkembangan, perlawanan terhadap penjajahan bangsa barat, dampak polsosekbud, namun perlu peningkatan dalam pemahaman nilai-nilai sumpah pemuda.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tentang perlawanan terhadap penjajahan bangsa barat di Indonesia.</v>
      </c>
      <c r="Q11" s="39"/>
      <c r="R11" s="39" t="s">
        <v>8</v>
      </c>
      <c r="S11" s="18"/>
      <c r="T11" s="1">
        <v>91</v>
      </c>
      <c r="U11" s="1">
        <v>74</v>
      </c>
      <c r="V11" s="1">
        <v>78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84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77391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12" s="28">
        <f t="shared" si="5"/>
        <v>84.333333333333329</v>
      </c>
      <c r="L12" s="28" t="str">
        <f t="shared" si="6"/>
        <v>A</v>
      </c>
      <c r="M12" s="28">
        <f t="shared" si="7"/>
        <v>84.333333333333329</v>
      </c>
      <c r="N12" s="28" t="str">
        <f t="shared" si="8"/>
        <v>A</v>
      </c>
      <c r="O12" s="36">
        <v>1</v>
      </c>
      <c r="P12" s="28" t="str">
        <f t="shared" si="9"/>
        <v>Sangat terampil menyajikan pemahaman nilai-nilai sumpah pemuda.</v>
      </c>
      <c r="Q12" s="39"/>
      <c r="R12" s="39" t="s">
        <v>8</v>
      </c>
      <c r="S12" s="18"/>
      <c r="T12" s="1">
        <v>84</v>
      </c>
      <c r="U12" s="1">
        <v>78</v>
      </c>
      <c r="V12" s="1">
        <v>80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81</v>
      </c>
      <c r="AG12" s="1">
        <v>83</v>
      </c>
      <c r="AH12" s="1">
        <v>89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77406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dalam menganalisis proses masuk perkembangan, perlawanan terhadap penjajahan bangsa barat, dampak polsosekbud, dan pemahaman nilai-nilai sumpah pemuda.</v>
      </c>
      <c r="K13" s="28">
        <f t="shared" si="5"/>
        <v>80.666666666666671</v>
      </c>
      <c r="L13" s="28" t="str">
        <f t="shared" si="6"/>
        <v>B</v>
      </c>
      <c r="M13" s="28">
        <f t="shared" si="7"/>
        <v>80.666666666666671</v>
      </c>
      <c r="N13" s="28" t="str">
        <f t="shared" si="8"/>
        <v>B</v>
      </c>
      <c r="O13" s="36">
        <v>2</v>
      </c>
      <c r="P13" s="28" t="str">
        <f t="shared" si="9"/>
        <v>Sangat terampil menyajikan tentang perlawanan terhadap penjajahan bangsa barat di Indonesia.</v>
      </c>
      <c r="Q13" s="39"/>
      <c r="R13" s="39" t="s">
        <v>8</v>
      </c>
      <c r="S13" s="18"/>
      <c r="T13" s="1">
        <v>92</v>
      </c>
      <c r="U13" s="1">
        <v>88</v>
      </c>
      <c r="V13" s="1">
        <v>84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79</v>
      </c>
      <c r="AG13" s="1">
        <v>80</v>
      </c>
      <c r="AH13" s="1">
        <v>83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148</v>
      </c>
      <c r="FI13" s="43" t="s">
        <v>149</v>
      </c>
      <c r="FJ13" s="41">
        <v>20621</v>
      </c>
      <c r="FK13" s="41">
        <v>20631</v>
      </c>
    </row>
    <row r="14" spans="1:167" x14ac:dyDescent="0.25">
      <c r="A14" s="19">
        <v>4</v>
      </c>
      <c r="B14" s="19">
        <v>77421</v>
      </c>
      <c r="C14" s="19" t="s">
        <v>68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Sangat terampil menyajikan tentang perlawanan terhadap penjajahan bangsa barat di Indonesia.</v>
      </c>
      <c r="Q14" s="39"/>
      <c r="R14" s="39" t="s">
        <v>9</v>
      </c>
      <c r="S14" s="18"/>
      <c r="T14" s="1">
        <v>83</v>
      </c>
      <c r="U14" s="1">
        <v>74</v>
      </c>
      <c r="V14" s="1">
        <v>80</v>
      </c>
      <c r="W14" s="1">
        <v>76</v>
      </c>
      <c r="X14" s="1"/>
      <c r="Y14" s="1"/>
      <c r="Z14" s="1"/>
      <c r="AA14" s="1"/>
      <c r="AB14" s="1"/>
      <c r="AC14" s="1"/>
      <c r="AD14" s="1"/>
      <c r="AE14" s="18"/>
      <c r="AF14" s="1">
        <v>79</v>
      </c>
      <c r="AG14" s="1">
        <v>81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77436</v>
      </c>
      <c r="C15" s="19" t="s">
        <v>69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15" s="28">
        <f t="shared" si="5"/>
        <v>79.666666666666671</v>
      </c>
      <c r="L15" s="28" t="str">
        <f t="shared" si="6"/>
        <v>B</v>
      </c>
      <c r="M15" s="28">
        <f t="shared" si="7"/>
        <v>79.666666666666671</v>
      </c>
      <c r="N15" s="28" t="str">
        <f t="shared" si="8"/>
        <v>B</v>
      </c>
      <c r="O15" s="36">
        <v>2</v>
      </c>
      <c r="P15" s="28" t="str">
        <f t="shared" si="9"/>
        <v>Sangat terampil menyajikan tentang perlawanan terhadap penjajahan bangsa barat di Indonesia.</v>
      </c>
      <c r="Q15" s="39"/>
      <c r="R15" s="39" t="s">
        <v>8</v>
      </c>
      <c r="S15" s="18"/>
      <c r="T15" s="1">
        <v>87</v>
      </c>
      <c r="U15" s="1">
        <v>80</v>
      </c>
      <c r="V15" s="1">
        <v>78</v>
      </c>
      <c r="W15" s="1">
        <v>82</v>
      </c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80</v>
      </c>
      <c r="AH15" s="1">
        <v>81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150</v>
      </c>
      <c r="FI15" s="43" t="s">
        <v>151</v>
      </c>
      <c r="FJ15" s="41">
        <v>20622</v>
      </c>
      <c r="FK15" s="41">
        <v>20632</v>
      </c>
    </row>
    <row r="16" spans="1:167" x14ac:dyDescent="0.25">
      <c r="A16" s="19">
        <v>6</v>
      </c>
      <c r="B16" s="19">
        <v>77466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dalam menganalisis proses masuk perkembangan, perlawanan terhadap penjajahan bangsa barat, dampak polsosekbud, dan pemahaman nilai-nilai sumpah pemuda.</v>
      </c>
      <c r="K16" s="28">
        <f t="shared" si="5"/>
        <v>88.333333333333329</v>
      </c>
      <c r="L16" s="28" t="str">
        <f t="shared" si="6"/>
        <v>A</v>
      </c>
      <c r="M16" s="28">
        <f t="shared" si="7"/>
        <v>88.333333333333329</v>
      </c>
      <c r="N16" s="28" t="str">
        <f t="shared" si="8"/>
        <v>A</v>
      </c>
      <c r="O16" s="36">
        <v>1</v>
      </c>
      <c r="P16" s="28" t="str">
        <f t="shared" si="9"/>
        <v>Sangat terampil menyajikan pemahaman nilai-nilai sumpah pemuda.</v>
      </c>
      <c r="Q16" s="39"/>
      <c r="R16" s="39" t="s">
        <v>8</v>
      </c>
      <c r="S16" s="18"/>
      <c r="T16" s="1">
        <v>88</v>
      </c>
      <c r="U16" s="1">
        <v>86</v>
      </c>
      <c r="V16" s="1">
        <v>84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88</v>
      </c>
      <c r="AH16" s="1">
        <v>92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80091</v>
      </c>
      <c r="C17" s="19" t="s">
        <v>71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17" s="28">
        <f t="shared" si="5"/>
        <v>80.666666666666671</v>
      </c>
      <c r="L17" s="28" t="str">
        <f t="shared" si="6"/>
        <v>B</v>
      </c>
      <c r="M17" s="28">
        <f t="shared" si="7"/>
        <v>80.666666666666671</v>
      </c>
      <c r="N17" s="28" t="str">
        <f t="shared" si="8"/>
        <v>B</v>
      </c>
      <c r="O17" s="36">
        <v>2</v>
      </c>
      <c r="P17" s="28" t="str">
        <f t="shared" si="9"/>
        <v>Sangat terampil menyajikan tentang perlawanan terhadap penjajahan bangsa barat di Indonesia.</v>
      </c>
      <c r="Q17" s="39"/>
      <c r="R17" s="39" t="s">
        <v>8</v>
      </c>
      <c r="S17" s="18"/>
      <c r="T17" s="1">
        <v>75</v>
      </c>
      <c r="U17" s="1">
        <v>78</v>
      </c>
      <c r="V17" s="1">
        <v>80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79</v>
      </c>
      <c r="AG17" s="1">
        <v>80</v>
      </c>
      <c r="AH17" s="1">
        <v>83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152</v>
      </c>
      <c r="FI17" s="43" t="s">
        <v>153</v>
      </c>
      <c r="FJ17" s="41">
        <v>20623</v>
      </c>
      <c r="FK17" s="41">
        <v>20633</v>
      </c>
    </row>
    <row r="18" spans="1:167" x14ac:dyDescent="0.25">
      <c r="A18" s="19">
        <v>8</v>
      </c>
      <c r="B18" s="19">
        <v>77481</v>
      </c>
      <c r="C18" s="19" t="s">
        <v>72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18" s="28">
        <f t="shared" si="5"/>
        <v>88.333333333333329</v>
      </c>
      <c r="L18" s="28" t="str">
        <f t="shared" si="6"/>
        <v>A</v>
      </c>
      <c r="M18" s="28">
        <f t="shared" si="7"/>
        <v>88.333333333333329</v>
      </c>
      <c r="N18" s="28" t="str">
        <f t="shared" si="8"/>
        <v>A</v>
      </c>
      <c r="O18" s="36">
        <v>1</v>
      </c>
      <c r="P18" s="28" t="str">
        <f t="shared" si="9"/>
        <v>Sangat terampil menyajikan pemahaman nilai-nilai sumpah pemuda.</v>
      </c>
      <c r="Q18" s="39"/>
      <c r="R18" s="39" t="s">
        <v>8</v>
      </c>
      <c r="S18" s="18"/>
      <c r="T18" s="1">
        <v>91</v>
      </c>
      <c r="U18" s="1">
        <v>76</v>
      </c>
      <c r="V18" s="1">
        <v>81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88</v>
      </c>
      <c r="AH18" s="1">
        <v>92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77496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menganalisis proses masuk perkembangan, perlawanan terhadap penjajahan bangsa barat, dampak polsosekbud, dan pemahaman nilai-nilai sumpah pemuda.</v>
      </c>
      <c r="K19" s="28">
        <f t="shared" si="5"/>
        <v>88.333333333333329</v>
      </c>
      <c r="L19" s="28" t="str">
        <f t="shared" si="6"/>
        <v>A</v>
      </c>
      <c r="M19" s="28">
        <f t="shared" si="7"/>
        <v>88.333333333333329</v>
      </c>
      <c r="N19" s="28" t="str">
        <f t="shared" si="8"/>
        <v>A</v>
      </c>
      <c r="O19" s="36">
        <v>1</v>
      </c>
      <c r="P19" s="28" t="str">
        <f t="shared" si="9"/>
        <v>Sangat terampil menyajikan pemahaman nilai-nilai sumpah pemuda.</v>
      </c>
      <c r="Q19" s="39"/>
      <c r="R19" s="39" t="s">
        <v>8</v>
      </c>
      <c r="S19" s="18"/>
      <c r="T19" s="1">
        <v>92</v>
      </c>
      <c r="U19" s="1">
        <v>82</v>
      </c>
      <c r="V19" s="1">
        <v>84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88</v>
      </c>
      <c r="AH19" s="1">
        <v>93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20624</v>
      </c>
      <c r="FK19" s="41">
        <v>20634</v>
      </c>
    </row>
    <row r="20" spans="1:167" x14ac:dyDescent="0.25">
      <c r="A20" s="19">
        <v>10</v>
      </c>
      <c r="B20" s="19">
        <v>77511</v>
      </c>
      <c r="C20" s="19" t="s">
        <v>74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dalam menganalisis proses masuk perkembangan, perlawanan terhadap penjajahan bangsa barat, dampak polsosekbud, dan pemahaman nilai-nilai sumpah pemuda.</v>
      </c>
      <c r="K20" s="28">
        <f t="shared" si="5"/>
        <v>88.666666666666671</v>
      </c>
      <c r="L20" s="28" t="str">
        <f t="shared" si="6"/>
        <v>A</v>
      </c>
      <c r="M20" s="28">
        <f t="shared" si="7"/>
        <v>88.666666666666671</v>
      </c>
      <c r="N20" s="28" t="str">
        <f t="shared" si="8"/>
        <v>A</v>
      </c>
      <c r="O20" s="36">
        <v>1</v>
      </c>
      <c r="P20" s="28" t="str">
        <f t="shared" si="9"/>
        <v>Sangat terampil menyajikan pemahaman nilai-nilai sumpah pemuda.</v>
      </c>
      <c r="Q20" s="39"/>
      <c r="R20" s="39" t="s">
        <v>8</v>
      </c>
      <c r="S20" s="18"/>
      <c r="T20" s="1">
        <v>92</v>
      </c>
      <c r="U20" s="1">
        <v>88</v>
      </c>
      <c r="V20" s="1">
        <v>81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88</v>
      </c>
      <c r="AH20" s="1">
        <v>93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77526</v>
      </c>
      <c r="C21" s="19" t="s">
        <v>75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dalam menganalisis proses masuk perkembangan, perlawanan terhadap penjajahan bangsa barat, dampak polsosekbud, dan pemahaman nilai-nilai sumpah pemuda.</v>
      </c>
      <c r="K21" s="28">
        <f t="shared" si="5"/>
        <v>88.666666666666671</v>
      </c>
      <c r="L21" s="28" t="str">
        <f t="shared" si="6"/>
        <v>A</v>
      </c>
      <c r="M21" s="28">
        <f t="shared" si="7"/>
        <v>88.666666666666671</v>
      </c>
      <c r="N21" s="28" t="str">
        <f t="shared" si="8"/>
        <v>A</v>
      </c>
      <c r="O21" s="36">
        <v>1</v>
      </c>
      <c r="P21" s="28" t="str">
        <f t="shared" si="9"/>
        <v>Sangat terampil menyajikan pemahaman nilai-nilai sumpah pemuda.</v>
      </c>
      <c r="Q21" s="39"/>
      <c r="R21" s="39" t="s">
        <v>8</v>
      </c>
      <c r="S21" s="18"/>
      <c r="T21" s="1">
        <v>93</v>
      </c>
      <c r="U21" s="1">
        <v>86</v>
      </c>
      <c r="V21" s="1">
        <v>86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88</v>
      </c>
      <c r="AH21" s="1">
        <v>93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20625</v>
      </c>
      <c r="FK21" s="41">
        <v>20635</v>
      </c>
    </row>
    <row r="22" spans="1:167" x14ac:dyDescent="0.25">
      <c r="A22" s="19">
        <v>12</v>
      </c>
      <c r="B22" s="19">
        <v>77541</v>
      </c>
      <c r="C22" s="19" t="s">
        <v>76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22" s="28">
        <f t="shared" si="5"/>
        <v>79.333333333333329</v>
      </c>
      <c r="L22" s="28" t="str">
        <f t="shared" si="6"/>
        <v>B</v>
      </c>
      <c r="M22" s="28">
        <f t="shared" si="7"/>
        <v>79.333333333333329</v>
      </c>
      <c r="N22" s="28" t="str">
        <f t="shared" si="8"/>
        <v>B</v>
      </c>
      <c r="O22" s="36">
        <v>2</v>
      </c>
      <c r="P22" s="28" t="str">
        <f t="shared" si="9"/>
        <v>Sangat terampil menyajikan tentang perlawanan terhadap penjajahan bangsa barat di Indonesia.</v>
      </c>
      <c r="Q22" s="39"/>
      <c r="R22" s="39" t="s">
        <v>8</v>
      </c>
      <c r="S22" s="18"/>
      <c r="T22" s="1">
        <v>86</v>
      </c>
      <c r="U22" s="1">
        <v>70</v>
      </c>
      <c r="V22" s="1">
        <v>74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79</v>
      </c>
      <c r="AH22" s="1">
        <v>81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80046</v>
      </c>
      <c r="C23" s="19" t="s">
        <v>77</v>
      </c>
      <c r="D23" s="18"/>
      <c r="E23" s="28">
        <f t="shared" si="0"/>
        <v>75</v>
      </c>
      <c r="F23" s="28" t="str">
        <f t="shared" si="1"/>
        <v>C</v>
      </c>
      <c r="G23" s="28">
        <f t="shared" si="2"/>
        <v>75</v>
      </c>
      <c r="H23" s="28" t="str">
        <f t="shared" si="3"/>
        <v>C</v>
      </c>
      <c r="I23" s="36">
        <v>3</v>
      </c>
      <c r="J23" s="28" t="str">
        <f t="shared" si="4"/>
        <v>Memiliki kemampuan dalam menganalisis proses masuk perkembangan, perlawanan terhadap penjajahan bangsa barat, namun perlu peningkatan dalam dampak polsosekbud, dan pemahaman nilai-nilai sumpah pemuda.</v>
      </c>
      <c r="K23" s="28">
        <f t="shared" si="5"/>
        <v>78.333333333333329</v>
      </c>
      <c r="L23" s="28" t="str">
        <f t="shared" si="6"/>
        <v>B</v>
      </c>
      <c r="M23" s="28">
        <f t="shared" si="7"/>
        <v>78.333333333333329</v>
      </c>
      <c r="N23" s="28" t="str">
        <f t="shared" si="8"/>
        <v>B</v>
      </c>
      <c r="O23" s="36">
        <v>2</v>
      </c>
      <c r="P23" s="28" t="str">
        <f t="shared" si="9"/>
        <v>Sangat terampil menyajikan tentang perlawanan terhadap penjajahan bangsa barat di Indonesia.</v>
      </c>
      <c r="Q23" s="39"/>
      <c r="R23" s="39" t="s">
        <v>8</v>
      </c>
      <c r="S23" s="18"/>
      <c r="T23" s="1">
        <v>83</v>
      </c>
      <c r="U23" s="1">
        <v>72</v>
      </c>
      <c r="V23" s="1">
        <v>74</v>
      </c>
      <c r="W23" s="1">
        <v>72</v>
      </c>
      <c r="X23" s="1"/>
      <c r="Y23" s="1"/>
      <c r="Z23" s="1"/>
      <c r="AA23" s="1"/>
      <c r="AB23" s="1"/>
      <c r="AC23" s="1"/>
      <c r="AD23" s="1"/>
      <c r="AE23" s="18"/>
      <c r="AF23" s="1">
        <v>77</v>
      </c>
      <c r="AG23" s="1">
        <v>78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20626</v>
      </c>
      <c r="FK23" s="41">
        <v>20636</v>
      </c>
    </row>
    <row r="24" spans="1:167" x14ac:dyDescent="0.25">
      <c r="A24" s="19">
        <v>14</v>
      </c>
      <c r="B24" s="19">
        <v>77556</v>
      </c>
      <c r="C24" s="19" t="s">
        <v>78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menganalisis proses masuk perkembangan, perlawanan terhadap penjajahan bangsa barat, dampak polsosekbud, dan pemahaman nilai-nilai sumpah pemuda.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>Sangat terampil menyajikan pemahaman nilai-nilai sumpah pemuda.</v>
      </c>
      <c r="Q24" s="39"/>
      <c r="R24" s="39" t="s">
        <v>8</v>
      </c>
      <c r="S24" s="18"/>
      <c r="T24" s="1">
        <v>90</v>
      </c>
      <c r="U24" s="1">
        <v>90</v>
      </c>
      <c r="V24" s="1">
        <v>75</v>
      </c>
      <c r="W24" s="1">
        <v>92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88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77571</v>
      </c>
      <c r="C25" s="19" t="s">
        <v>79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dalam menganalisis proses masuk perkembangan, perlawanan terhadap penjajahan bangsa barat, dampak polsosekbud, dan pemahaman nilai-nilai sumpah pemuda.</v>
      </c>
      <c r="K25" s="28">
        <f t="shared" si="5"/>
        <v>88.333333333333329</v>
      </c>
      <c r="L25" s="28" t="str">
        <f t="shared" si="6"/>
        <v>A</v>
      </c>
      <c r="M25" s="28">
        <f t="shared" si="7"/>
        <v>88.333333333333329</v>
      </c>
      <c r="N25" s="28" t="str">
        <f t="shared" si="8"/>
        <v>A</v>
      </c>
      <c r="O25" s="36">
        <v>1</v>
      </c>
      <c r="P25" s="28" t="str">
        <f t="shared" si="9"/>
        <v>Sangat terampil menyajikan pemahaman nilai-nilai sumpah pemuda.</v>
      </c>
      <c r="Q25" s="39"/>
      <c r="R25" s="39" t="s">
        <v>8</v>
      </c>
      <c r="S25" s="18"/>
      <c r="T25" s="1">
        <v>90</v>
      </c>
      <c r="U25" s="1">
        <v>94</v>
      </c>
      <c r="V25" s="1">
        <v>80</v>
      </c>
      <c r="W25" s="1">
        <v>92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86</v>
      </c>
      <c r="AH25" s="1">
        <v>94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20627</v>
      </c>
      <c r="FK25" s="41">
        <v>20637</v>
      </c>
    </row>
    <row r="26" spans="1:167" x14ac:dyDescent="0.25">
      <c r="A26" s="19">
        <v>16</v>
      </c>
      <c r="B26" s="19">
        <v>77586</v>
      </c>
      <c r="C26" s="19" t="s">
        <v>81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26" s="28">
        <f t="shared" si="5"/>
        <v>88.666666666666671</v>
      </c>
      <c r="L26" s="28" t="str">
        <f t="shared" si="6"/>
        <v>A</v>
      </c>
      <c r="M26" s="28">
        <f t="shared" si="7"/>
        <v>88.666666666666671</v>
      </c>
      <c r="N26" s="28" t="str">
        <f t="shared" si="8"/>
        <v>A</v>
      </c>
      <c r="O26" s="36">
        <v>1</v>
      </c>
      <c r="P26" s="28" t="str">
        <f t="shared" si="9"/>
        <v>Sangat terampil menyajikan pemahaman nilai-nilai sumpah pemuda.</v>
      </c>
      <c r="Q26" s="39"/>
      <c r="R26" s="39" t="s">
        <v>8</v>
      </c>
      <c r="S26" s="18"/>
      <c r="T26" s="1">
        <v>86</v>
      </c>
      <c r="U26" s="1">
        <v>80</v>
      </c>
      <c r="V26" s="1">
        <v>80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89</v>
      </c>
      <c r="AH26" s="1">
        <v>93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77601</v>
      </c>
      <c r="C27" s="19" t="s">
        <v>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proses masuk perkembangan, perlawanan terhadap penjajahan bangsa barat, dampak polsosekbud, dan pemahaman nilai-nilai sumpah pemuda.</v>
      </c>
      <c r="K27" s="28">
        <f t="shared" si="5"/>
        <v>81.666666666666671</v>
      </c>
      <c r="L27" s="28" t="str">
        <f t="shared" si="6"/>
        <v>B</v>
      </c>
      <c r="M27" s="28">
        <f t="shared" si="7"/>
        <v>81.666666666666671</v>
      </c>
      <c r="N27" s="28" t="str">
        <f t="shared" si="8"/>
        <v>B</v>
      </c>
      <c r="O27" s="36">
        <v>2</v>
      </c>
      <c r="P27" s="28" t="str">
        <f t="shared" si="9"/>
        <v>Sangat terampil menyajikan tentang perlawanan terhadap penjajahan bangsa barat di Indonesia.</v>
      </c>
      <c r="Q27" s="39"/>
      <c r="R27" s="39" t="s">
        <v>8</v>
      </c>
      <c r="S27" s="18"/>
      <c r="T27" s="1">
        <v>90</v>
      </c>
      <c r="U27" s="1">
        <v>82</v>
      </c>
      <c r="V27" s="1">
        <v>85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80</v>
      </c>
      <c r="AH27" s="1">
        <v>83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20628</v>
      </c>
      <c r="FK27" s="41">
        <v>20638</v>
      </c>
    </row>
    <row r="28" spans="1:167" x14ac:dyDescent="0.25">
      <c r="A28" s="19">
        <v>18</v>
      </c>
      <c r="B28" s="19">
        <v>77616</v>
      </c>
      <c r="C28" s="19" t="s">
        <v>83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28" s="28">
        <f t="shared" si="5"/>
        <v>80.333333333333329</v>
      </c>
      <c r="L28" s="28" t="str">
        <f t="shared" si="6"/>
        <v>B</v>
      </c>
      <c r="M28" s="28">
        <f t="shared" si="7"/>
        <v>80.333333333333329</v>
      </c>
      <c r="N28" s="28" t="str">
        <f t="shared" si="8"/>
        <v>B</v>
      </c>
      <c r="O28" s="36">
        <v>2</v>
      </c>
      <c r="P28" s="28" t="str">
        <f t="shared" si="9"/>
        <v>Sangat terampil menyajikan tentang perlawanan terhadap penjajahan bangsa barat di Indonesia.</v>
      </c>
      <c r="Q28" s="39"/>
      <c r="R28" s="39" t="s">
        <v>8</v>
      </c>
      <c r="S28" s="18"/>
      <c r="T28" s="1">
        <v>84</v>
      </c>
      <c r="U28" s="1">
        <v>78</v>
      </c>
      <c r="V28" s="1">
        <v>80</v>
      </c>
      <c r="W28" s="1">
        <v>78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81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77631</v>
      </c>
      <c r="C29" s="19" t="s">
        <v>84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menganalisis proses masuk perkembangan, perlawanan terhadap penjajahan bangsa barat, dampak polsosekbud, dan pemahaman nilai-nilai sumpah pemuda.</v>
      </c>
      <c r="K29" s="28">
        <f t="shared" si="5"/>
        <v>88.333333333333329</v>
      </c>
      <c r="L29" s="28" t="str">
        <f t="shared" si="6"/>
        <v>A</v>
      </c>
      <c r="M29" s="28">
        <f t="shared" si="7"/>
        <v>88.333333333333329</v>
      </c>
      <c r="N29" s="28" t="str">
        <f t="shared" si="8"/>
        <v>A</v>
      </c>
      <c r="O29" s="36">
        <v>1</v>
      </c>
      <c r="P29" s="28" t="str">
        <f t="shared" si="9"/>
        <v>Sangat terampil menyajikan pemahaman nilai-nilai sumpah pemuda.</v>
      </c>
      <c r="Q29" s="39"/>
      <c r="R29" s="39" t="s">
        <v>8</v>
      </c>
      <c r="S29" s="18"/>
      <c r="T29" s="1">
        <v>91</v>
      </c>
      <c r="U29" s="1">
        <v>82</v>
      </c>
      <c r="V29" s="1">
        <v>81</v>
      </c>
      <c r="W29" s="1">
        <v>84</v>
      </c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88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20629</v>
      </c>
      <c r="FK29" s="41">
        <v>20639</v>
      </c>
    </row>
    <row r="30" spans="1:167" x14ac:dyDescent="0.25">
      <c r="A30" s="19">
        <v>20</v>
      </c>
      <c r="B30" s="19">
        <v>77646</v>
      </c>
      <c r="C30" s="19" t="s">
        <v>85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dalam menganalisis proses masuk perkembangan, perlawanan terhadap penjajahan bangsa barat, dampak polsosekbud, dan pemahaman nilai-nilai sumpah pemuda.</v>
      </c>
      <c r="K30" s="28">
        <f t="shared" si="5"/>
        <v>87.333333333333329</v>
      </c>
      <c r="L30" s="28" t="str">
        <f t="shared" si="6"/>
        <v>A</v>
      </c>
      <c r="M30" s="28">
        <f t="shared" si="7"/>
        <v>87.333333333333329</v>
      </c>
      <c r="N30" s="28" t="str">
        <f t="shared" si="8"/>
        <v>A</v>
      </c>
      <c r="O30" s="36">
        <v>1</v>
      </c>
      <c r="P30" s="28" t="str">
        <f t="shared" si="9"/>
        <v>Sangat terampil menyajikan pemahaman nilai-nilai sumpah pemuda.</v>
      </c>
      <c r="Q30" s="39"/>
      <c r="R30" s="39" t="s">
        <v>8</v>
      </c>
      <c r="S30" s="18"/>
      <c r="T30" s="1">
        <v>96</v>
      </c>
      <c r="U30" s="1">
        <v>82</v>
      </c>
      <c r="V30" s="1">
        <v>81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88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77661</v>
      </c>
      <c r="C31" s="19" t="s">
        <v>86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menganalisis proses masuk perkembangan, perlawanan terhadap penjajahan bangsa barat, dampak polsosekbud, dan pemahaman nilai-nilai sumpah pemuda.</v>
      </c>
      <c r="K31" s="28">
        <f t="shared" si="5"/>
        <v>80.666666666666671</v>
      </c>
      <c r="L31" s="28" t="str">
        <f t="shared" si="6"/>
        <v>B</v>
      </c>
      <c r="M31" s="28">
        <f t="shared" si="7"/>
        <v>80.666666666666671</v>
      </c>
      <c r="N31" s="28" t="str">
        <f t="shared" si="8"/>
        <v>B</v>
      </c>
      <c r="O31" s="36">
        <v>2</v>
      </c>
      <c r="P31" s="28" t="str">
        <f t="shared" si="9"/>
        <v>Sangat terampil menyajikan tentang perlawanan terhadap penjajahan bangsa barat di Indonesia.</v>
      </c>
      <c r="Q31" s="39"/>
      <c r="R31" s="39" t="s">
        <v>8</v>
      </c>
      <c r="S31" s="18"/>
      <c r="T31" s="1">
        <v>92</v>
      </c>
      <c r="U31" s="1">
        <v>88</v>
      </c>
      <c r="V31" s="1">
        <v>78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81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20630</v>
      </c>
      <c r="FK31" s="41">
        <v>20640</v>
      </c>
    </row>
    <row r="32" spans="1:167" x14ac:dyDescent="0.25">
      <c r="A32" s="19">
        <v>22</v>
      </c>
      <c r="B32" s="19">
        <v>77676</v>
      </c>
      <c r="C32" s="19" t="s">
        <v>87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2" s="28">
        <f t="shared" si="5"/>
        <v>80.333333333333329</v>
      </c>
      <c r="L32" s="28" t="str">
        <f t="shared" si="6"/>
        <v>B</v>
      </c>
      <c r="M32" s="28">
        <f t="shared" si="7"/>
        <v>80.333333333333329</v>
      </c>
      <c r="N32" s="28" t="str">
        <f t="shared" si="8"/>
        <v>B</v>
      </c>
      <c r="O32" s="36">
        <v>2</v>
      </c>
      <c r="P32" s="28" t="str">
        <f t="shared" si="9"/>
        <v>Sangat terampil menyajikan tentang perlawanan terhadap penjajahan bangsa barat di Indonesia.</v>
      </c>
      <c r="Q32" s="39"/>
      <c r="R32" s="39" t="s">
        <v>8</v>
      </c>
      <c r="S32" s="18"/>
      <c r="T32" s="1">
        <v>85</v>
      </c>
      <c r="U32" s="1">
        <v>82</v>
      </c>
      <c r="V32" s="1">
        <v>85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80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77691</v>
      </c>
      <c r="C33" s="19" t="s">
        <v>88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dalam menganalisis proses masuk perkembangan, perlawanan terhadap penjajahan bangsa barat, dampak polsosekbud, dan pemahaman nilai-nilai sumpah pemuda.</v>
      </c>
      <c r="K33" s="28">
        <f t="shared" si="5"/>
        <v>83.666666666666671</v>
      </c>
      <c r="L33" s="28" t="str">
        <f t="shared" si="6"/>
        <v>B</v>
      </c>
      <c r="M33" s="28">
        <f t="shared" si="7"/>
        <v>83.666666666666671</v>
      </c>
      <c r="N33" s="28" t="str">
        <f t="shared" si="8"/>
        <v>B</v>
      </c>
      <c r="O33" s="36">
        <v>2</v>
      </c>
      <c r="P33" s="28" t="str">
        <f t="shared" si="9"/>
        <v>Sangat terampil menyajikan tentang perlawanan terhadap penjajahan bangsa barat di Indonesia.</v>
      </c>
      <c r="Q33" s="39"/>
      <c r="R33" s="39" t="s">
        <v>8</v>
      </c>
      <c r="S33" s="18"/>
      <c r="T33" s="1">
        <v>90</v>
      </c>
      <c r="U33" s="1">
        <v>86</v>
      </c>
      <c r="V33" s="1">
        <v>84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77706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1</v>
      </c>
      <c r="P34" s="28" t="str">
        <f t="shared" si="9"/>
        <v>Sangat terampil menyajikan pemahaman nilai-nilai sumpah pemuda.</v>
      </c>
      <c r="Q34" s="39"/>
      <c r="R34" s="39" t="s">
        <v>8</v>
      </c>
      <c r="S34" s="18"/>
      <c r="T34" s="1">
        <v>86</v>
      </c>
      <c r="U34" s="1">
        <v>84</v>
      </c>
      <c r="V34" s="1">
        <v>80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86</v>
      </c>
      <c r="AH34" s="1">
        <v>93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77721</v>
      </c>
      <c r="C35" s="19" t="s">
        <v>90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5" s="28">
        <f t="shared" si="5"/>
        <v>80.666666666666671</v>
      </c>
      <c r="L35" s="28" t="str">
        <f t="shared" si="6"/>
        <v>B</v>
      </c>
      <c r="M35" s="28">
        <f t="shared" si="7"/>
        <v>80.666666666666671</v>
      </c>
      <c r="N35" s="28" t="str">
        <f t="shared" si="8"/>
        <v>B</v>
      </c>
      <c r="O35" s="36">
        <v>2</v>
      </c>
      <c r="P35" s="28" t="str">
        <f t="shared" si="9"/>
        <v>Sangat terampil menyajikan tentang perlawanan terhadap penjajahan bangsa barat di Indonesia.</v>
      </c>
      <c r="Q35" s="39"/>
      <c r="R35" s="39" t="s">
        <v>8</v>
      </c>
      <c r="S35" s="18"/>
      <c r="T35" s="1">
        <v>90</v>
      </c>
      <c r="U35" s="1">
        <v>80</v>
      </c>
      <c r="V35" s="1">
        <v>83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77736</v>
      </c>
      <c r="C36" s="19" t="s">
        <v>91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1</v>
      </c>
      <c r="J36" s="28" t="str">
        <f t="shared" si="4"/>
        <v>Memiliki kemampuan dalam menganalisis proses masuk perkembangan, perlawanan terhadap penjajahan bangsa barat, dampak polsosekbud, dan pemahaman nilai-nilai sumpah pemuda.</v>
      </c>
      <c r="K36" s="28">
        <f t="shared" si="5"/>
        <v>85.333333333333329</v>
      </c>
      <c r="L36" s="28" t="str">
        <f t="shared" si="6"/>
        <v>A</v>
      </c>
      <c r="M36" s="28">
        <f t="shared" si="7"/>
        <v>85.333333333333329</v>
      </c>
      <c r="N36" s="28" t="str">
        <f t="shared" si="8"/>
        <v>A</v>
      </c>
      <c r="O36" s="36">
        <v>1</v>
      </c>
      <c r="P36" s="28" t="str">
        <f t="shared" si="9"/>
        <v>Sangat terampil menyajikan pemahaman nilai-nilai sumpah pemuda.</v>
      </c>
      <c r="Q36" s="39"/>
      <c r="R36" s="39" t="s">
        <v>8</v>
      </c>
      <c r="S36" s="18"/>
      <c r="T36" s="1">
        <v>90</v>
      </c>
      <c r="U36" s="1">
        <v>90</v>
      </c>
      <c r="V36" s="1">
        <v>94</v>
      </c>
      <c r="W36" s="1">
        <v>92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86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77751</v>
      </c>
      <c r="C37" s="19" t="s">
        <v>92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7" s="28">
        <f t="shared" si="5"/>
        <v>80.666666666666671</v>
      </c>
      <c r="L37" s="28" t="str">
        <f t="shared" si="6"/>
        <v>B</v>
      </c>
      <c r="M37" s="28">
        <f t="shared" si="7"/>
        <v>80.666666666666671</v>
      </c>
      <c r="N37" s="28" t="str">
        <f t="shared" si="8"/>
        <v>B</v>
      </c>
      <c r="O37" s="36">
        <v>2</v>
      </c>
      <c r="P37" s="28" t="str">
        <f t="shared" si="9"/>
        <v>Sangat terampil menyajikan tentang perlawanan terhadap penjajahan bangsa barat di Indonesia.</v>
      </c>
      <c r="Q37" s="39"/>
      <c r="R37" s="39" t="s">
        <v>8</v>
      </c>
      <c r="S37" s="18"/>
      <c r="T37" s="1">
        <v>84</v>
      </c>
      <c r="U37" s="1">
        <v>76</v>
      </c>
      <c r="V37" s="1">
        <v>80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77766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dalam menganalisis proses masuk perkembangan, perlawanan terhadap penjajahan bangsa barat, dampak polsosekbud, dan pemahaman nilai-nilai sumpah pemuda.</v>
      </c>
      <c r="K38" s="28">
        <f t="shared" si="5"/>
        <v>88.333333333333329</v>
      </c>
      <c r="L38" s="28" t="str">
        <f t="shared" si="6"/>
        <v>A</v>
      </c>
      <c r="M38" s="28">
        <f t="shared" si="7"/>
        <v>88.333333333333329</v>
      </c>
      <c r="N38" s="28" t="str">
        <f t="shared" si="8"/>
        <v>A</v>
      </c>
      <c r="O38" s="36">
        <v>1</v>
      </c>
      <c r="P38" s="28" t="str">
        <f t="shared" si="9"/>
        <v>Sangat terampil menyajikan pemahaman nilai-nilai sumpah pemuda.</v>
      </c>
      <c r="Q38" s="39"/>
      <c r="R38" s="39" t="s">
        <v>8</v>
      </c>
      <c r="S38" s="18"/>
      <c r="T38" s="1">
        <v>87</v>
      </c>
      <c r="U38" s="1">
        <v>92</v>
      </c>
      <c r="V38" s="1">
        <v>81</v>
      </c>
      <c r="W38" s="1">
        <v>94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88</v>
      </c>
      <c r="AH38" s="1">
        <v>92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77781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menganalisis proses masuk perkembangan, perlawanan terhadap penjajahan bangsa barat, dampak polsosekbud, dan pemahaman nilai-nilai sumpah pemuda.</v>
      </c>
      <c r="K39" s="28">
        <f t="shared" si="5"/>
        <v>82.333333333333329</v>
      </c>
      <c r="L39" s="28" t="str">
        <f t="shared" si="6"/>
        <v>B</v>
      </c>
      <c r="M39" s="28">
        <f t="shared" si="7"/>
        <v>82.333333333333329</v>
      </c>
      <c r="N39" s="28" t="str">
        <f t="shared" si="8"/>
        <v>B</v>
      </c>
      <c r="O39" s="36">
        <v>2</v>
      </c>
      <c r="P39" s="28" t="str">
        <f t="shared" si="9"/>
        <v>Sangat terampil menyajikan tentang perlawanan terhadap penjajahan bangsa barat di Indonesia.</v>
      </c>
      <c r="Q39" s="39"/>
      <c r="R39" s="39" t="s">
        <v>8</v>
      </c>
      <c r="S39" s="18"/>
      <c r="T39" s="1">
        <v>88</v>
      </c>
      <c r="U39" s="1">
        <v>86</v>
      </c>
      <c r="V39" s="1">
        <v>80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83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77796</v>
      </c>
      <c r="C40" s="19" t="s">
        <v>95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dalam menganalisis proses masuk perkembangan, perlawanan terhadap penjajahan bangsa barat, dampak polsosekbud, dan pemahaman nilai-nilai sumpah pemuda.</v>
      </c>
      <c r="K40" s="28">
        <f t="shared" si="5"/>
        <v>88.666666666666671</v>
      </c>
      <c r="L40" s="28" t="str">
        <f t="shared" si="6"/>
        <v>A</v>
      </c>
      <c r="M40" s="28">
        <f t="shared" si="7"/>
        <v>88.666666666666671</v>
      </c>
      <c r="N40" s="28" t="str">
        <f t="shared" si="8"/>
        <v>A</v>
      </c>
      <c r="O40" s="36">
        <v>1</v>
      </c>
      <c r="P40" s="28" t="str">
        <f t="shared" si="9"/>
        <v>Sangat terampil menyajikan pemahaman nilai-nilai sumpah pemuda.</v>
      </c>
      <c r="Q40" s="39"/>
      <c r="R40" s="39" t="s">
        <v>8</v>
      </c>
      <c r="S40" s="18"/>
      <c r="T40" s="1">
        <v>87</v>
      </c>
      <c r="U40" s="1">
        <v>92</v>
      </c>
      <c r="V40" s="1">
        <v>82</v>
      </c>
      <c r="W40" s="1">
        <v>94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88</v>
      </c>
      <c r="AH40" s="1">
        <v>93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77811</v>
      </c>
      <c r="C41" s="19" t="s">
        <v>96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dalam menganalisis proses masuk perkembangan, perlawanan terhadap penjajahan bangsa barat, dampak polsosekbud, dan pemahaman nilai-nilai sumpah pemuda.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1</v>
      </c>
      <c r="P41" s="28" t="str">
        <f t="shared" si="9"/>
        <v>Sangat terampil menyajikan pemahaman nilai-nilai sumpah pemuda.</v>
      </c>
      <c r="Q41" s="39"/>
      <c r="R41" s="39" t="s">
        <v>8</v>
      </c>
      <c r="S41" s="18"/>
      <c r="T41" s="1">
        <v>90</v>
      </c>
      <c r="U41" s="1">
        <v>90</v>
      </c>
      <c r="V41" s="1">
        <v>85</v>
      </c>
      <c r="W41" s="1">
        <v>92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88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77826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menganalisis proses masuk perkembangan, perlawanan terhadap penjajahan bangsa barat, dampak polsosekbud, dan pemahaman nilai-nilai sumpah pemuda.</v>
      </c>
      <c r="K42" s="28">
        <f t="shared" si="5"/>
        <v>83.333333333333329</v>
      </c>
      <c r="L42" s="28" t="str">
        <f t="shared" si="6"/>
        <v>B</v>
      </c>
      <c r="M42" s="28">
        <f t="shared" si="7"/>
        <v>83.333333333333329</v>
      </c>
      <c r="N42" s="28" t="str">
        <f t="shared" si="8"/>
        <v>B</v>
      </c>
      <c r="O42" s="36">
        <v>2</v>
      </c>
      <c r="P42" s="28" t="str">
        <f t="shared" si="9"/>
        <v>Sangat terampil menyajikan tentang perlawanan terhadap penjajahan bangsa barat di Indonesia.</v>
      </c>
      <c r="Q42" s="39"/>
      <c r="R42" s="39" t="s">
        <v>8</v>
      </c>
      <c r="S42" s="18"/>
      <c r="T42" s="1">
        <v>94</v>
      </c>
      <c r="U42" s="1">
        <v>86</v>
      </c>
      <c r="V42" s="1">
        <v>80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83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77841</v>
      </c>
      <c r="C43" s="19" t="s">
        <v>98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dalam menganalisis proses masuk perkembangan, perlawanan terhadap penjajahan bangsa barat, dampak polsosekbud, dan pemahaman nilai-nilai sumpah pemuda.</v>
      </c>
      <c r="K43" s="28">
        <f t="shared" si="5"/>
        <v>83.666666666666671</v>
      </c>
      <c r="L43" s="28" t="str">
        <f t="shared" si="6"/>
        <v>B</v>
      </c>
      <c r="M43" s="28">
        <f t="shared" si="7"/>
        <v>83.666666666666671</v>
      </c>
      <c r="N43" s="28" t="str">
        <f t="shared" si="8"/>
        <v>B</v>
      </c>
      <c r="O43" s="36">
        <v>2</v>
      </c>
      <c r="P43" s="28" t="str">
        <f t="shared" si="9"/>
        <v>Sangat terampil menyajikan tentang perlawanan terhadap penjajahan bangsa barat di Indonesia.</v>
      </c>
      <c r="Q43" s="39"/>
      <c r="R43" s="39" t="s">
        <v>8</v>
      </c>
      <c r="S43" s="18"/>
      <c r="T43" s="1">
        <v>91</v>
      </c>
      <c r="U43" s="1">
        <v>86</v>
      </c>
      <c r="V43" s="1">
        <v>85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83</v>
      </c>
      <c r="AH43" s="1">
        <v>86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77856</v>
      </c>
      <c r="C44" s="19" t="s">
        <v>99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44" s="28">
        <f t="shared" si="5"/>
        <v>82.666666666666671</v>
      </c>
      <c r="L44" s="28" t="str">
        <f t="shared" si="6"/>
        <v>B</v>
      </c>
      <c r="M44" s="28">
        <f t="shared" si="7"/>
        <v>82.666666666666671</v>
      </c>
      <c r="N44" s="28" t="str">
        <f t="shared" si="8"/>
        <v>B</v>
      </c>
      <c r="O44" s="36">
        <v>2</v>
      </c>
      <c r="P44" s="28" t="str">
        <f t="shared" si="9"/>
        <v>Sangat terampil menyajikan tentang perlawanan terhadap penjajahan bangsa barat di Indonesia.</v>
      </c>
      <c r="Q44" s="39"/>
      <c r="R44" s="39" t="s">
        <v>8</v>
      </c>
      <c r="S44" s="18"/>
      <c r="T44" s="1">
        <v>85</v>
      </c>
      <c r="U44" s="1">
        <v>78</v>
      </c>
      <c r="V44" s="1">
        <v>76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83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 t="s">
        <v>101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 t="s">
        <v>104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106</v>
      </c>
      <c r="G54" s="18"/>
      <c r="H54" s="18"/>
      <c r="I54" s="38"/>
      <c r="J54" s="30"/>
      <c r="K54" s="18">
        <f>IF(COUNTBLANK($G$11:$G$50)=40,"",AVERAGE($G$11:$G$50))</f>
        <v>84.441176470588232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111</v>
      </c>
      <c r="R57" s="37" t="s">
        <v>112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I13" sqref="FI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646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646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77871</v>
      </c>
      <c r="C11" s="19" t="s">
        <v>114</v>
      </c>
      <c r="D11" s="18"/>
      <c r="E11" s="28">
        <f t="shared" ref="E11:E50" si="0">IF((COUNTA(T11:AC11)&gt;0),(ROUND((AVERAGE(T11:AC11)),0)),"")</f>
        <v>40</v>
      </c>
      <c r="F11" s="28" t="str">
        <f t="shared" ref="F11:F50" si="1">IF(AND(ISNUMBER(E11),E11&gt;=1),IF(E11&lt;=$FD$13,$FE$13,IF(E11&lt;=$FD$14,$FE$14,IF(E11&lt;=$FD$15,$FE$15,IF(E11&lt;=$FD$16,$FE$16,)))), "")</f>
        <v>D</v>
      </c>
      <c r="G11" s="28">
        <f t="shared" ref="G11:G50" si="2">IF((COUNTA(T11:AD11)&gt;0),(ROUND((AVERAGE(T11:AD11)),0)),"")</f>
        <v>40</v>
      </c>
      <c r="H11" s="28" t="str">
        <f t="shared" ref="H11:H50" si="3">IF(AND(ISNUMBER(G11),G11&gt;=1),IF(G11&lt;=$FD$13,$FE$13,IF(G11&lt;=$FD$14,$FE$14,IF(G11&lt;=$FD$15,$FE$15,IF(G11&lt;=$FD$16,$FE$16,)))), "")</f>
        <v>D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proses masuk perkembangan, perlawanan terhadap penjajahan bangsa barat, namun perlu peningkatan dalam dampak polsosekbud, dan pemahaman nilai-nilai sumpah pemuda.</v>
      </c>
      <c r="K11" s="28">
        <f t="shared" ref="K11:K50" si="5">IF((COUNTA(AF11:AO11)&gt;0),AVERAGE(AF11:AO11),"")</f>
        <v>40</v>
      </c>
      <c r="L11" s="28" t="str">
        <f t="shared" ref="L11:L50" si="6">IF(AND(ISNUMBER(K11),K11&gt;=1), IF(K11&lt;=$FD$27,$FE$27,IF(K11&lt;=$FD$28,$FE$28,IF(K11&lt;=$FD$29,$FE$29,IF(K11&lt;=$FD$30,$FE$30,)))), "")</f>
        <v>D</v>
      </c>
      <c r="M11" s="28">
        <f t="shared" ref="M11:M50" si="7">IF((COUNTA(AF11:AO11)&gt;0),AVERAGE(AF11:AO11),"")</f>
        <v>40</v>
      </c>
      <c r="N11" s="28" t="str">
        <f t="shared" ref="N11:N50" si="8">IF(AND(ISNUMBER(M11),M11&gt;=1), IF(M11&lt;=$FD$27,$FE$27,IF(M11&lt;=$FD$28,$FE$28,IF(M11&lt;=$FD$29,$FE$29,IF(M11&lt;=$FD$30,$FE$30,)))), "")</f>
        <v>D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tentang perlawanan terhadap penjajahan bangsa barat di Indonesia.</v>
      </c>
      <c r="Q11" s="39"/>
      <c r="R11" s="39" t="s">
        <v>9</v>
      </c>
      <c r="S11" s="18"/>
      <c r="T11" s="1">
        <v>40</v>
      </c>
      <c r="U11" s="1">
        <v>40</v>
      </c>
      <c r="V11" s="1">
        <v>40</v>
      </c>
      <c r="W11" s="1">
        <v>40</v>
      </c>
      <c r="X11" s="1"/>
      <c r="Y11" s="1"/>
      <c r="Z11" s="1"/>
      <c r="AA11" s="1"/>
      <c r="AB11" s="1"/>
      <c r="AC11" s="1"/>
      <c r="AD11" s="1"/>
      <c r="AE11" s="18"/>
      <c r="AF11" s="1">
        <v>40</v>
      </c>
      <c r="AG11" s="1">
        <v>40</v>
      </c>
      <c r="AH11" s="1">
        <v>40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77886</v>
      </c>
      <c r="C12" s="19" t="s">
        <v>115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dalam menganalisis proses masuk perkembangan, perlawanan terhadap penjajahan bangsa barat, dampak polsosekbud, dan pemahaman nilai-nilai sumpah pemuda.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Sangat terampil menyajikan pemahaman nilai-nilai sumpah pemuda.</v>
      </c>
      <c r="Q12" s="39"/>
      <c r="R12" s="39" t="s">
        <v>8</v>
      </c>
      <c r="S12" s="18"/>
      <c r="T12" s="1">
        <v>91</v>
      </c>
      <c r="U12" s="1">
        <v>88</v>
      </c>
      <c r="V12" s="1">
        <v>85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88</v>
      </c>
      <c r="AH12" s="1">
        <v>94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77901</v>
      </c>
      <c r="C13" s="19" t="s">
        <v>116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menganalisis proses masuk perkembangan, perlawanan terhadap penjajahan bangsa barat, dampak polsosekbud, dan pemahaman nilai-nilai sumpah pemuda.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menyajikan pemahaman nilai-nilai sumpah pemuda.</v>
      </c>
      <c r="Q13" s="39"/>
      <c r="R13" s="39" t="s">
        <v>8</v>
      </c>
      <c r="S13" s="18"/>
      <c r="T13" s="1">
        <v>90</v>
      </c>
      <c r="U13" s="1">
        <v>88</v>
      </c>
      <c r="V13" s="1">
        <v>73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86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148</v>
      </c>
      <c r="FI13" s="43" t="s">
        <v>149</v>
      </c>
      <c r="FJ13" s="41">
        <v>20641</v>
      </c>
      <c r="FK13" s="41">
        <v>20651</v>
      </c>
    </row>
    <row r="14" spans="1:167" x14ac:dyDescent="0.25">
      <c r="A14" s="19">
        <v>4</v>
      </c>
      <c r="B14" s="19">
        <v>77916</v>
      </c>
      <c r="C14" s="19" t="s">
        <v>117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menganalisis proses masuk perkembangan, perlawanan terhadap penjajahan bangsa barat, dampak polsosekbud, dan pemahaman nilai-nilai sumpah pemuda.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1</v>
      </c>
      <c r="P14" s="28" t="str">
        <f t="shared" si="9"/>
        <v>Sangat terampil menyajikan pemahaman nilai-nilai sumpah pemuda.</v>
      </c>
      <c r="Q14" s="39"/>
      <c r="R14" s="39" t="s">
        <v>8</v>
      </c>
      <c r="S14" s="18"/>
      <c r="T14" s="1">
        <v>90</v>
      </c>
      <c r="U14" s="1">
        <v>90</v>
      </c>
      <c r="V14" s="1">
        <v>80</v>
      </c>
      <c r="W14" s="1">
        <v>92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88</v>
      </c>
      <c r="AH14" s="1">
        <v>94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77931</v>
      </c>
      <c r="C15" s="19" t="s">
        <v>118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Sangat terampil menyajikan pemahaman nilai-nilai sumpah pemuda.</v>
      </c>
      <c r="Q15" s="39"/>
      <c r="R15" s="39" t="s">
        <v>8</v>
      </c>
      <c r="S15" s="18"/>
      <c r="T15" s="1">
        <v>90</v>
      </c>
      <c r="U15" s="1">
        <v>78</v>
      </c>
      <c r="V15" s="1">
        <v>78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88</v>
      </c>
      <c r="AH15" s="1">
        <v>92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150</v>
      </c>
      <c r="FI15" s="43" t="s">
        <v>151</v>
      </c>
      <c r="FJ15" s="41">
        <v>20642</v>
      </c>
      <c r="FK15" s="41">
        <v>20652</v>
      </c>
    </row>
    <row r="16" spans="1:167" x14ac:dyDescent="0.25">
      <c r="A16" s="19">
        <v>6</v>
      </c>
      <c r="B16" s="19">
        <v>77946</v>
      </c>
      <c r="C16" s="19" t="s">
        <v>119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16" s="28">
        <f t="shared" si="5"/>
        <v>81.333333333333329</v>
      </c>
      <c r="L16" s="28" t="str">
        <f t="shared" si="6"/>
        <v>B</v>
      </c>
      <c r="M16" s="28">
        <f t="shared" si="7"/>
        <v>81.333333333333329</v>
      </c>
      <c r="N16" s="28" t="str">
        <f t="shared" si="8"/>
        <v>B</v>
      </c>
      <c r="O16" s="36">
        <v>2</v>
      </c>
      <c r="P16" s="28" t="str">
        <f t="shared" si="9"/>
        <v>Sangat terampil menyajikan tentang perlawanan terhadap penjajahan bangsa barat di Indonesia.</v>
      </c>
      <c r="Q16" s="39"/>
      <c r="R16" s="39" t="s">
        <v>9</v>
      </c>
      <c r="S16" s="18"/>
      <c r="T16" s="1">
        <v>85</v>
      </c>
      <c r="U16" s="1">
        <v>70</v>
      </c>
      <c r="V16" s="1">
        <v>80</v>
      </c>
      <c r="W16" s="1">
        <v>76</v>
      </c>
      <c r="X16" s="1"/>
      <c r="Y16" s="1"/>
      <c r="Z16" s="1"/>
      <c r="AA16" s="1"/>
      <c r="AB16" s="1"/>
      <c r="AC16" s="1"/>
      <c r="AD16" s="1"/>
      <c r="AE16" s="18"/>
      <c r="AF16" s="1">
        <v>81</v>
      </c>
      <c r="AG16" s="1">
        <v>83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77961</v>
      </c>
      <c r="C17" s="19" t="s">
        <v>120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Sangat terampil menyajikan tentang perlawanan terhadap penjajahan bangsa barat di Indonesia.</v>
      </c>
      <c r="Q17" s="39"/>
      <c r="R17" s="39" t="s">
        <v>8</v>
      </c>
      <c r="S17" s="18"/>
      <c r="T17" s="1">
        <v>85</v>
      </c>
      <c r="U17" s="1">
        <v>76</v>
      </c>
      <c r="V17" s="1">
        <v>80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152</v>
      </c>
      <c r="FI17" s="43" t="s">
        <v>153</v>
      </c>
      <c r="FJ17" s="41">
        <v>20643</v>
      </c>
      <c r="FK17" s="41">
        <v>20653</v>
      </c>
    </row>
    <row r="18" spans="1:167" x14ac:dyDescent="0.25">
      <c r="A18" s="19">
        <v>8</v>
      </c>
      <c r="B18" s="19">
        <v>77976</v>
      </c>
      <c r="C18" s="19" t="s">
        <v>121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dalam menganalisis proses masuk perkembangan, perlawanan terhadap penjajahan bangsa barat, dampak polsosekbud, dan pemahaman nilai-nilai sumpah pemuda.</v>
      </c>
      <c r="K18" s="28">
        <f t="shared" si="5"/>
        <v>88.666666666666671</v>
      </c>
      <c r="L18" s="28" t="str">
        <f t="shared" si="6"/>
        <v>A</v>
      </c>
      <c r="M18" s="28">
        <f t="shared" si="7"/>
        <v>88.666666666666671</v>
      </c>
      <c r="N18" s="28" t="str">
        <f t="shared" si="8"/>
        <v>A</v>
      </c>
      <c r="O18" s="36">
        <v>1</v>
      </c>
      <c r="P18" s="28" t="str">
        <f t="shared" si="9"/>
        <v>Sangat terampil menyajikan pemahaman nilai-nilai sumpah pemuda.</v>
      </c>
      <c r="Q18" s="39"/>
      <c r="R18" s="39" t="s">
        <v>8</v>
      </c>
      <c r="S18" s="18"/>
      <c r="T18" s="1">
        <v>91</v>
      </c>
      <c r="U18" s="1">
        <v>86</v>
      </c>
      <c r="V18" s="1">
        <v>90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88</v>
      </c>
      <c r="AH18" s="1">
        <v>94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77991</v>
      </c>
      <c r="C19" s="19" t="s">
        <v>122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19" s="28">
        <f t="shared" si="5"/>
        <v>80.666666666666671</v>
      </c>
      <c r="L19" s="28" t="str">
        <f t="shared" si="6"/>
        <v>B</v>
      </c>
      <c r="M19" s="28">
        <f t="shared" si="7"/>
        <v>80.666666666666671</v>
      </c>
      <c r="N19" s="28" t="str">
        <f t="shared" si="8"/>
        <v>B</v>
      </c>
      <c r="O19" s="36">
        <v>2</v>
      </c>
      <c r="P19" s="28" t="str">
        <f t="shared" si="9"/>
        <v>Sangat terampil menyajikan tentang perlawanan terhadap penjajahan bangsa barat di Indonesia.</v>
      </c>
      <c r="Q19" s="39"/>
      <c r="R19" s="39" t="s">
        <v>8</v>
      </c>
      <c r="S19" s="18"/>
      <c r="T19" s="1">
        <v>88</v>
      </c>
      <c r="U19" s="1">
        <v>82</v>
      </c>
      <c r="V19" s="1">
        <v>82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79</v>
      </c>
      <c r="AG19" s="1">
        <v>82</v>
      </c>
      <c r="AH19" s="1">
        <v>81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20644</v>
      </c>
      <c r="FK19" s="41">
        <v>20654</v>
      </c>
    </row>
    <row r="20" spans="1:167" x14ac:dyDescent="0.25">
      <c r="A20" s="19">
        <v>10</v>
      </c>
      <c r="B20" s="19">
        <v>78006</v>
      </c>
      <c r="C20" s="19" t="s">
        <v>123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Sangat terampil menyajikan tentang perlawanan terhadap penjajahan bangsa barat di Indonesia.</v>
      </c>
      <c r="Q20" s="39"/>
      <c r="R20" s="39" t="s">
        <v>8</v>
      </c>
      <c r="S20" s="18"/>
      <c r="T20" s="1">
        <v>89</v>
      </c>
      <c r="U20" s="1">
        <v>78</v>
      </c>
      <c r="V20" s="1">
        <v>80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84</v>
      </c>
      <c r="AH20" s="1">
        <v>83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78021</v>
      </c>
      <c r="C21" s="19" t="s">
        <v>124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menganalisis proses masuk perkembangan, perlawanan terhadap penjajahan bangsa barat, dampak polsosekbud, dan pemahaman nilai-nilai sumpah pemuda.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>Sangat terampil menyajikan tentang perlawanan terhadap penjajahan bangsa barat di Indonesia.</v>
      </c>
      <c r="Q21" s="39"/>
      <c r="R21" s="39" t="s">
        <v>8</v>
      </c>
      <c r="S21" s="18"/>
      <c r="T21" s="1">
        <v>88</v>
      </c>
      <c r="U21" s="1">
        <v>86</v>
      </c>
      <c r="V21" s="1">
        <v>82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83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20645</v>
      </c>
      <c r="FK21" s="41">
        <v>20655</v>
      </c>
    </row>
    <row r="22" spans="1:167" x14ac:dyDescent="0.25">
      <c r="A22" s="19">
        <v>12</v>
      </c>
      <c r="B22" s="19">
        <v>78036</v>
      </c>
      <c r="C22" s="19" t="s">
        <v>125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dalam menganalisis proses masuk perkembangan, perlawanan terhadap penjajahan bangsa barat, dampak polsosekbud, dan pemahaman nilai-nilai sumpah pemuda.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Sangat terampil menyajikan pemahaman nilai-nilai sumpah pemuda.</v>
      </c>
      <c r="Q22" s="39"/>
      <c r="R22" s="39" t="s">
        <v>8</v>
      </c>
      <c r="S22" s="18"/>
      <c r="T22" s="1">
        <v>90</v>
      </c>
      <c r="U22" s="1">
        <v>90</v>
      </c>
      <c r="V22" s="1">
        <v>84</v>
      </c>
      <c r="W22" s="1">
        <v>94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88</v>
      </c>
      <c r="AH22" s="1">
        <v>94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78051</v>
      </c>
      <c r="C23" s="19" t="s">
        <v>126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23" s="28">
        <f t="shared" si="5"/>
        <v>78.666666666666671</v>
      </c>
      <c r="L23" s="28" t="str">
        <f t="shared" si="6"/>
        <v>B</v>
      </c>
      <c r="M23" s="28">
        <f t="shared" si="7"/>
        <v>78.666666666666671</v>
      </c>
      <c r="N23" s="28" t="str">
        <f t="shared" si="8"/>
        <v>B</v>
      </c>
      <c r="O23" s="36">
        <v>2</v>
      </c>
      <c r="P23" s="28" t="str">
        <f t="shared" si="9"/>
        <v>Sangat terampil menyajikan tentang perlawanan terhadap penjajahan bangsa barat di Indonesia.</v>
      </c>
      <c r="Q23" s="39"/>
      <c r="R23" s="39" t="s">
        <v>8</v>
      </c>
      <c r="S23" s="18"/>
      <c r="T23" s="1">
        <v>76</v>
      </c>
      <c r="U23" s="1">
        <v>78</v>
      </c>
      <c r="V23" s="1">
        <v>78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78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20646</v>
      </c>
      <c r="FK23" s="41">
        <v>20656</v>
      </c>
    </row>
    <row r="24" spans="1:167" x14ac:dyDescent="0.25">
      <c r="A24" s="19">
        <v>14</v>
      </c>
      <c r="B24" s="19">
        <v>78066</v>
      </c>
      <c r="C24" s="19" t="s">
        <v>127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2</v>
      </c>
      <c r="J24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24" s="28">
        <f t="shared" si="5"/>
        <v>84.333333333333329</v>
      </c>
      <c r="L24" s="28" t="str">
        <f t="shared" si="6"/>
        <v>A</v>
      </c>
      <c r="M24" s="28">
        <f t="shared" si="7"/>
        <v>84.333333333333329</v>
      </c>
      <c r="N24" s="28" t="str">
        <f t="shared" si="8"/>
        <v>A</v>
      </c>
      <c r="O24" s="36">
        <v>1</v>
      </c>
      <c r="P24" s="28" t="str">
        <f t="shared" si="9"/>
        <v>Sangat terampil menyajikan pemahaman nilai-nilai sumpah pemuda.</v>
      </c>
      <c r="Q24" s="39"/>
      <c r="R24" s="39" t="s">
        <v>8</v>
      </c>
      <c r="S24" s="18"/>
      <c r="T24" s="1">
        <v>94</v>
      </c>
      <c r="U24" s="1">
        <v>86</v>
      </c>
      <c r="V24" s="1">
        <v>86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86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78081</v>
      </c>
      <c r="C25" s="19" t="s">
        <v>128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menganalisis proses masuk perkembangan, perlawanan terhadap penjajahan bangsa barat, dampak polsosekbud, dan pemahaman nilai-nilai sumpah pemuda.</v>
      </c>
      <c r="K25" s="28">
        <f t="shared" si="5"/>
        <v>83.333333333333329</v>
      </c>
      <c r="L25" s="28" t="str">
        <f t="shared" si="6"/>
        <v>B</v>
      </c>
      <c r="M25" s="28">
        <f t="shared" si="7"/>
        <v>83.333333333333329</v>
      </c>
      <c r="N25" s="28" t="str">
        <f t="shared" si="8"/>
        <v>B</v>
      </c>
      <c r="O25" s="36">
        <v>2</v>
      </c>
      <c r="P25" s="28" t="str">
        <f t="shared" si="9"/>
        <v>Sangat terampil menyajikan tentang perlawanan terhadap penjajahan bangsa barat di Indonesia.</v>
      </c>
      <c r="Q25" s="39"/>
      <c r="R25" s="39" t="s">
        <v>8</v>
      </c>
      <c r="S25" s="18"/>
      <c r="T25" s="1">
        <v>91</v>
      </c>
      <c r="U25" s="1">
        <v>82</v>
      </c>
      <c r="V25" s="1">
        <v>82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85</v>
      </c>
      <c r="AH25" s="1">
        <v>83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20647</v>
      </c>
      <c r="FK25" s="41">
        <v>20657</v>
      </c>
    </row>
    <row r="26" spans="1:167" x14ac:dyDescent="0.25">
      <c r="A26" s="19">
        <v>16</v>
      </c>
      <c r="B26" s="19">
        <v>78096</v>
      </c>
      <c r="C26" s="19" t="s">
        <v>129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26" s="28">
        <f t="shared" si="5"/>
        <v>84.333333333333329</v>
      </c>
      <c r="L26" s="28" t="str">
        <f t="shared" si="6"/>
        <v>A</v>
      </c>
      <c r="M26" s="28">
        <f t="shared" si="7"/>
        <v>84.333333333333329</v>
      </c>
      <c r="N26" s="28" t="str">
        <f t="shared" si="8"/>
        <v>A</v>
      </c>
      <c r="O26" s="36">
        <v>1</v>
      </c>
      <c r="P26" s="28" t="str">
        <f t="shared" si="9"/>
        <v>Sangat terampil menyajikan pemahaman nilai-nilai sumpah pemuda.</v>
      </c>
      <c r="Q26" s="39"/>
      <c r="R26" s="39" t="s">
        <v>8</v>
      </c>
      <c r="S26" s="18"/>
      <c r="T26" s="1">
        <v>91</v>
      </c>
      <c r="U26" s="1">
        <v>72</v>
      </c>
      <c r="V26" s="1">
        <v>78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86</v>
      </c>
      <c r="AH26" s="1">
        <v>83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78111</v>
      </c>
      <c r="C27" s="19" t="s">
        <v>130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dalam menganalisis proses masuk perkembangan, perlawanan terhadap penjajahan bangsa barat, dampak polsosekbud, dan pemahaman nilai-nilai sumpah pemuda.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>Sangat terampil menyajikan pemahaman nilai-nilai sumpah pemuda.</v>
      </c>
      <c r="Q27" s="39"/>
      <c r="R27" s="39" t="s">
        <v>8</v>
      </c>
      <c r="S27" s="18"/>
      <c r="T27" s="1">
        <v>90</v>
      </c>
      <c r="U27" s="1">
        <v>90</v>
      </c>
      <c r="V27" s="1">
        <v>81</v>
      </c>
      <c r="W27" s="1">
        <v>92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88</v>
      </c>
      <c r="AH27" s="1">
        <v>92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20648</v>
      </c>
      <c r="FK27" s="41">
        <v>20658</v>
      </c>
    </row>
    <row r="28" spans="1:167" x14ac:dyDescent="0.25">
      <c r="A28" s="19">
        <v>18</v>
      </c>
      <c r="B28" s="19">
        <v>78126</v>
      </c>
      <c r="C28" s="19" t="s">
        <v>131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menganalisis proses masuk perkembangan, perlawanan terhadap penjajahan bangsa barat, dampak polsosekbud, dan pemahaman nilai-nilai sumpah pemuda.</v>
      </c>
      <c r="K28" s="28">
        <f t="shared" si="5"/>
        <v>87.666666666666671</v>
      </c>
      <c r="L28" s="28" t="str">
        <f t="shared" si="6"/>
        <v>A</v>
      </c>
      <c r="M28" s="28">
        <f t="shared" si="7"/>
        <v>87.666666666666671</v>
      </c>
      <c r="N28" s="28" t="str">
        <f t="shared" si="8"/>
        <v>A</v>
      </c>
      <c r="O28" s="36">
        <v>1</v>
      </c>
      <c r="P28" s="28" t="str">
        <f t="shared" si="9"/>
        <v>Sangat terampil menyajikan pemahaman nilai-nilai sumpah pemuda.</v>
      </c>
      <c r="Q28" s="39"/>
      <c r="R28" s="39" t="s">
        <v>8</v>
      </c>
      <c r="S28" s="18"/>
      <c r="T28" s="1">
        <v>87</v>
      </c>
      <c r="U28" s="1">
        <v>88</v>
      </c>
      <c r="V28" s="1">
        <v>82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88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78156</v>
      </c>
      <c r="C29" s="19" t="s">
        <v>132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2</v>
      </c>
      <c r="P29" s="28" t="str">
        <f t="shared" si="9"/>
        <v>Sangat terampil menyajikan tentang perlawanan terhadap penjajahan bangsa barat di Indonesia.</v>
      </c>
      <c r="Q29" s="39"/>
      <c r="R29" s="39" t="s">
        <v>8</v>
      </c>
      <c r="S29" s="18"/>
      <c r="T29" s="1">
        <v>87</v>
      </c>
      <c r="U29" s="1">
        <v>86</v>
      </c>
      <c r="V29" s="1">
        <v>78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84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20649</v>
      </c>
      <c r="FK29" s="41">
        <v>20659</v>
      </c>
    </row>
    <row r="30" spans="1:167" x14ac:dyDescent="0.25">
      <c r="A30" s="19">
        <v>20</v>
      </c>
      <c r="B30" s="19">
        <v>78141</v>
      </c>
      <c r="C30" s="19" t="s">
        <v>133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0" s="28">
        <f t="shared" si="5"/>
        <v>82.666666666666671</v>
      </c>
      <c r="L30" s="28" t="str">
        <f t="shared" si="6"/>
        <v>B</v>
      </c>
      <c r="M30" s="28">
        <f t="shared" si="7"/>
        <v>82.666666666666671</v>
      </c>
      <c r="N30" s="28" t="str">
        <f t="shared" si="8"/>
        <v>B</v>
      </c>
      <c r="O30" s="36">
        <v>2</v>
      </c>
      <c r="P30" s="28" t="str">
        <f t="shared" si="9"/>
        <v>Sangat terampil menyajikan tentang perlawanan terhadap penjajahan bangsa barat di Indonesia.</v>
      </c>
      <c r="Q30" s="39"/>
      <c r="R30" s="39" t="s">
        <v>8</v>
      </c>
      <c r="S30" s="18"/>
      <c r="T30" s="1">
        <v>88</v>
      </c>
      <c r="U30" s="1">
        <v>80</v>
      </c>
      <c r="V30" s="1">
        <v>81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83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78171</v>
      </c>
      <c r="C31" s="19" t="s">
        <v>134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dalam menganalisis proses masuk perkembangan, perlawanan terhadap penjajahan bangsa barat, dampak polsosekbud, dan pemahaman nilai-nilai sumpah pemuda.</v>
      </c>
      <c r="K31" s="28">
        <f t="shared" si="5"/>
        <v>84.666666666666671</v>
      </c>
      <c r="L31" s="28" t="str">
        <f t="shared" si="6"/>
        <v>A</v>
      </c>
      <c r="M31" s="28">
        <f t="shared" si="7"/>
        <v>84.666666666666671</v>
      </c>
      <c r="N31" s="28" t="str">
        <f t="shared" si="8"/>
        <v>A</v>
      </c>
      <c r="O31" s="36">
        <v>1</v>
      </c>
      <c r="P31" s="28" t="str">
        <f t="shared" si="9"/>
        <v>Sangat terampil menyajikan pemahaman nilai-nilai sumpah pemuda.</v>
      </c>
      <c r="Q31" s="39"/>
      <c r="R31" s="39" t="s">
        <v>8</v>
      </c>
      <c r="S31" s="18"/>
      <c r="T31" s="1">
        <v>90</v>
      </c>
      <c r="U31" s="1">
        <v>90</v>
      </c>
      <c r="V31" s="1">
        <v>88</v>
      </c>
      <c r="W31" s="1">
        <v>92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86</v>
      </c>
      <c r="AH31" s="1">
        <v>84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20650</v>
      </c>
      <c r="FK31" s="41">
        <v>20660</v>
      </c>
    </row>
    <row r="32" spans="1:167" x14ac:dyDescent="0.25">
      <c r="A32" s="19">
        <v>22</v>
      </c>
      <c r="B32" s="19">
        <v>78186</v>
      </c>
      <c r="C32" s="19" t="s">
        <v>135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menganalisis proses masuk perkembangan, perlawanan terhadap penjajahan bangsa barat, dampak polsosekbud, dan pemahaman nilai-nilai sumpah pemuda.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2</v>
      </c>
      <c r="P32" s="28" t="str">
        <f t="shared" si="9"/>
        <v>Sangat terampil menyajikan tentang perlawanan terhadap penjajahan bangsa barat di Indonesia.</v>
      </c>
      <c r="Q32" s="39"/>
      <c r="R32" s="39" t="s">
        <v>8</v>
      </c>
      <c r="S32" s="18"/>
      <c r="T32" s="1">
        <v>90</v>
      </c>
      <c r="U32" s="1">
        <v>82</v>
      </c>
      <c r="V32" s="1">
        <v>84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81</v>
      </c>
      <c r="AH32" s="1">
        <v>82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80106</v>
      </c>
      <c r="C33" s="19" t="s">
        <v>136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Sangat terampil menyajikan tentang perlawanan terhadap penjajahan bangsa barat di Indonesia.</v>
      </c>
      <c r="Q33" s="39"/>
      <c r="R33" s="39" t="s">
        <v>8</v>
      </c>
      <c r="S33" s="18"/>
      <c r="T33" s="1">
        <v>85</v>
      </c>
      <c r="U33" s="1">
        <v>82</v>
      </c>
      <c r="V33" s="1">
        <v>72</v>
      </c>
      <c r="W33" s="1">
        <v>84</v>
      </c>
      <c r="X33" s="1"/>
      <c r="Y33" s="1"/>
      <c r="Z33" s="1"/>
      <c r="AA33" s="1"/>
      <c r="AB33" s="1"/>
      <c r="AC33" s="1"/>
      <c r="AD33" s="1"/>
      <c r="AE33" s="18"/>
      <c r="AF33" s="1">
        <v>79</v>
      </c>
      <c r="AG33" s="1">
        <v>80</v>
      </c>
      <c r="AH33" s="1">
        <v>81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78201</v>
      </c>
      <c r="C34" s="19" t="s">
        <v>137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4" s="28">
        <f t="shared" si="5"/>
        <v>80.666666666666671</v>
      </c>
      <c r="L34" s="28" t="str">
        <f t="shared" si="6"/>
        <v>B</v>
      </c>
      <c r="M34" s="28">
        <f t="shared" si="7"/>
        <v>80.666666666666671</v>
      </c>
      <c r="N34" s="28" t="str">
        <f t="shared" si="8"/>
        <v>B</v>
      </c>
      <c r="O34" s="36">
        <v>2</v>
      </c>
      <c r="P34" s="28" t="str">
        <f t="shared" si="9"/>
        <v>Sangat terampil menyajikan tentang perlawanan terhadap penjajahan bangsa barat di Indonesia.</v>
      </c>
      <c r="Q34" s="39"/>
      <c r="R34" s="39" t="s">
        <v>8</v>
      </c>
      <c r="S34" s="18"/>
      <c r="T34" s="1">
        <v>85</v>
      </c>
      <c r="U34" s="1">
        <v>72</v>
      </c>
      <c r="V34" s="1">
        <v>82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78216</v>
      </c>
      <c r="C35" s="19" t="s">
        <v>138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menganalisis proses masuk perkembangan, perlawanan terhadap penjajahan bangsa barat, dampak polsosekbud, dan pemahaman nilai-nilai sumpah pemuda.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2</v>
      </c>
      <c r="P35" s="28" t="str">
        <f t="shared" si="9"/>
        <v>Sangat terampil menyajikan tentang perlawanan terhadap penjajahan bangsa barat di Indonesia.</v>
      </c>
      <c r="Q35" s="39"/>
      <c r="R35" s="39" t="s">
        <v>8</v>
      </c>
      <c r="S35" s="18"/>
      <c r="T35" s="1">
        <v>90</v>
      </c>
      <c r="U35" s="1">
        <v>90</v>
      </c>
      <c r="V35" s="1">
        <v>80</v>
      </c>
      <c r="W35" s="1">
        <v>92</v>
      </c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82</v>
      </c>
      <c r="AH35" s="1">
        <v>83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78231</v>
      </c>
      <c r="C36" s="19" t="s">
        <v>139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6" s="28">
        <f t="shared" si="5"/>
        <v>80.333333333333329</v>
      </c>
      <c r="L36" s="28" t="str">
        <f t="shared" si="6"/>
        <v>B</v>
      </c>
      <c r="M36" s="28">
        <f t="shared" si="7"/>
        <v>80.333333333333329</v>
      </c>
      <c r="N36" s="28" t="str">
        <f t="shared" si="8"/>
        <v>B</v>
      </c>
      <c r="O36" s="36">
        <v>2</v>
      </c>
      <c r="P36" s="28" t="str">
        <f t="shared" si="9"/>
        <v>Sangat terampil menyajikan tentang perlawanan terhadap penjajahan bangsa barat di Indonesia.</v>
      </c>
      <c r="Q36" s="39"/>
      <c r="R36" s="39" t="s">
        <v>8</v>
      </c>
      <c r="S36" s="18"/>
      <c r="T36" s="1">
        <v>87</v>
      </c>
      <c r="U36" s="1">
        <v>84</v>
      </c>
      <c r="V36" s="1">
        <v>73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79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78246</v>
      </c>
      <c r="C37" s="19" t="s">
        <v>140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dalam menganalisis proses masuk perkembangan, perlawanan terhadap penjajahan bangsa barat, dampak polsosekbud, dan pemahaman nilai-nilai sumpah pemuda.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v>1</v>
      </c>
      <c r="P37" s="28" t="str">
        <f t="shared" si="9"/>
        <v>Sangat terampil menyajikan pemahaman nilai-nilai sumpah pemuda.</v>
      </c>
      <c r="Q37" s="39"/>
      <c r="R37" s="39" t="s">
        <v>8</v>
      </c>
      <c r="S37" s="18"/>
      <c r="T37" s="1">
        <v>90</v>
      </c>
      <c r="U37" s="1">
        <v>90</v>
      </c>
      <c r="V37" s="1">
        <v>76</v>
      </c>
      <c r="W37" s="1">
        <v>92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86</v>
      </c>
      <c r="AH37" s="1">
        <v>94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78261</v>
      </c>
      <c r="C38" s="19" t="s">
        <v>141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menganalisis proses masuk perkembangan, perlawanan terhadap penjajahan bangsa barat, dampak polsosekbud, dan pemahaman nilai-nilai sumpah pemuda.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Sangat terampil menyajikan pemahaman nilai-nilai sumpah pemuda.</v>
      </c>
      <c r="Q38" s="39"/>
      <c r="R38" s="39" t="s">
        <v>8</v>
      </c>
      <c r="S38" s="18"/>
      <c r="T38" s="1">
        <v>87</v>
      </c>
      <c r="U38" s="1">
        <v>90</v>
      </c>
      <c r="V38" s="1">
        <v>78</v>
      </c>
      <c r="W38" s="1">
        <v>92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86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78276</v>
      </c>
      <c r="C39" s="19" t="s">
        <v>142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menganalisis proses masuk perkembangan, perlawanan terhadap penjajahan bangsa barat, dampak polsosekbud, dan pemahaman nilai-nilai sumpah pemuda.</v>
      </c>
      <c r="K39" s="28">
        <f t="shared" si="5"/>
        <v>88.333333333333329</v>
      </c>
      <c r="L39" s="28" t="str">
        <f t="shared" si="6"/>
        <v>A</v>
      </c>
      <c r="M39" s="28">
        <f t="shared" si="7"/>
        <v>88.333333333333329</v>
      </c>
      <c r="N39" s="28" t="str">
        <f t="shared" si="8"/>
        <v>A</v>
      </c>
      <c r="O39" s="36">
        <v>1</v>
      </c>
      <c r="P39" s="28" t="str">
        <f t="shared" si="9"/>
        <v>Sangat terampil menyajikan pemahaman nilai-nilai sumpah pemuda.</v>
      </c>
      <c r="Q39" s="39"/>
      <c r="R39" s="39" t="s">
        <v>8</v>
      </c>
      <c r="S39" s="18"/>
      <c r="T39" s="1">
        <v>93</v>
      </c>
      <c r="U39" s="1">
        <v>86</v>
      </c>
      <c r="V39" s="1">
        <v>78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88</v>
      </c>
      <c r="AH39" s="1">
        <v>92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78291</v>
      </c>
      <c r="C40" s="19" t="s">
        <v>143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dalam menganalisis proses masuk perkembangan, perlawanan terhadap penjajahan bangsa barat, dampak polsosekbud, dan pemahaman nilai-nilai sumpah pemuda.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1</v>
      </c>
      <c r="P40" s="28" t="str">
        <f t="shared" si="9"/>
        <v>Sangat terampil menyajikan pemahaman nilai-nilai sumpah pemuda.</v>
      </c>
      <c r="Q40" s="39"/>
      <c r="R40" s="39" t="s">
        <v>8</v>
      </c>
      <c r="S40" s="18"/>
      <c r="T40" s="1">
        <v>90</v>
      </c>
      <c r="U40" s="1">
        <v>90</v>
      </c>
      <c r="V40" s="1">
        <v>83</v>
      </c>
      <c r="W40" s="1">
        <v>92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88</v>
      </c>
      <c r="AH40" s="1">
        <v>92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78306</v>
      </c>
      <c r="C41" s="19" t="s">
        <v>144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41" s="28">
        <f t="shared" si="5"/>
        <v>80.333333333333329</v>
      </c>
      <c r="L41" s="28" t="str">
        <f t="shared" si="6"/>
        <v>B</v>
      </c>
      <c r="M41" s="28">
        <f t="shared" si="7"/>
        <v>80.333333333333329</v>
      </c>
      <c r="N41" s="28" t="str">
        <f t="shared" si="8"/>
        <v>B</v>
      </c>
      <c r="O41" s="36">
        <v>2</v>
      </c>
      <c r="P41" s="28" t="str">
        <f t="shared" si="9"/>
        <v>Sangat terampil menyajikan tentang perlawanan terhadap penjajahan bangsa barat di Indonesia.</v>
      </c>
      <c r="Q41" s="39"/>
      <c r="R41" s="39" t="s">
        <v>8</v>
      </c>
      <c r="S41" s="18"/>
      <c r="T41" s="1">
        <v>80</v>
      </c>
      <c r="U41" s="1">
        <v>76</v>
      </c>
      <c r="V41" s="1">
        <v>82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81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78321</v>
      </c>
      <c r="C42" s="19" t="s">
        <v>145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42" s="28">
        <f t="shared" si="5"/>
        <v>81.666666666666671</v>
      </c>
      <c r="L42" s="28" t="str">
        <f t="shared" si="6"/>
        <v>B</v>
      </c>
      <c r="M42" s="28">
        <f t="shared" si="7"/>
        <v>81.666666666666671</v>
      </c>
      <c r="N42" s="28" t="str">
        <f t="shared" si="8"/>
        <v>B</v>
      </c>
      <c r="O42" s="36">
        <v>2</v>
      </c>
      <c r="P42" s="28" t="str">
        <f t="shared" si="9"/>
        <v>Sangat terampil menyajikan tentang perlawanan terhadap penjajahan bangsa barat di Indonesia.</v>
      </c>
      <c r="Q42" s="39"/>
      <c r="R42" s="39" t="s">
        <v>8</v>
      </c>
      <c r="S42" s="18"/>
      <c r="T42" s="1">
        <v>85</v>
      </c>
      <c r="U42" s="1">
        <v>74</v>
      </c>
      <c r="V42" s="1">
        <v>82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82</v>
      </c>
      <c r="AH42" s="1">
        <v>81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78336</v>
      </c>
      <c r="C43" s="19" t="s">
        <v>146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dalam menganalisis proses masuk perkembangan, perlawanan terhadap penjajahan bangsa barat, dampak polsosekbud, dan pemahaman nilai-nilai sumpah pemuda.</v>
      </c>
      <c r="K43" s="28">
        <f t="shared" si="5"/>
        <v>88.333333333333329</v>
      </c>
      <c r="L43" s="28" t="str">
        <f t="shared" si="6"/>
        <v>A</v>
      </c>
      <c r="M43" s="28">
        <f t="shared" si="7"/>
        <v>88.333333333333329</v>
      </c>
      <c r="N43" s="28" t="str">
        <f t="shared" si="8"/>
        <v>A</v>
      </c>
      <c r="O43" s="36">
        <v>1</v>
      </c>
      <c r="P43" s="28" t="str">
        <f t="shared" si="9"/>
        <v>Sangat terampil menyajikan pemahaman nilai-nilai sumpah pemuda.</v>
      </c>
      <c r="Q43" s="39"/>
      <c r="R43" s="39" t="s">
        <v>8</v>
      </c>
      <c r="S43" s="18"/>
      <c r="T43" s="1">
        <v>90</v>
      </c>
      <c r="U43" s="1">
        <v>90</v>
      </c>
      <c r="V43" s="1">
        <v>82</v>
      </c>
      <c r="W43" s="1">
        <v>92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88</v>
      </c>
      <c r="AH43" s="1">
        <v>93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89864</v>
      </c>
      <c r="C44" s="19" t="s">
        <v>147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44" s="28">
        <f t="shared" si="5"/>
        <v>79.333333333333329</v>
      </c>
      <c r="L44" s="28" t="str">
        <f t="shared" si="6"/>
        <v>B</v>
      </c>
      <c r="M44" s="28">
        <f t="shared" si="7"/>
        <v>79.333333333333329</v>
      </c>
      <c r="N44" s="28" t="str">
        <f t="shared" si="8"/>
        <v>B</v>
      </c>
      <c r="O44" s="36">
        <v>2</v>
      </c>
      <c r="P44" s="28" t="str">
        <f t="shared" si="9"/>
        <v>Sangat terampil menyajikan tentang perlawanan terhadap penjajahan bangsa barat di Indonesia.</v>
      </c>
      <c r="Q44" s="39"/>
      <c r="R44" s="39" t="s">
        <v>8</v>
      </c>
      <c r="S44" s="18"/>
      <c r="T44" s="1">
        <v>72</v>
      </c>
      <c r="U44" s="1">
        <v>76</v>
      </c>
      <c r="V44" s="1">
        <v>78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77</v>
      </c>
      <c r="AH44" s="1">
        <v>81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 t="s">
        <v>101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 t="s">
        <v>104</v>
      </c>
      <c r="G53" s="18"/>
      <c r="H53" s="18"/>
      <c r="I53" s="38"/>
      <c r="J53" s="30"/>
      <c r="K53" s="18">
        <f>IF(COUNTBLANK($G$11:$G$50)=40,"",MIN($G$11:$G$50))</f>
        <v>40</v>
      </c>
      <c r="L53" s="18"/>
      <c r="M53" s="18"/>
      <c r="N53" s="18"/>
      <c r="O53" s="37"/>
      <c r="P53" s="18"/>
      <c r="Q53" s="37" t="s">
        <v>105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106</v>
      </c>
      <c r="G54" s="18"/>
      <c r="H54" s="18"/>
      <c r="I54" s="38"/>
      <c r="J54" s="30"/>
      <c r="K54" s="18">
        <f>IF(COUNTBLANK($G$11:$G$50)=40,"",AVERAGE($G$11:$G$50))</f>
        <v>83.17647058823529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111</v>
      </c>
      <c r="R57" s="37" t="s">
        <v>112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</cp:lastModifiedBy>
  <dcterms:created xsi:type="dcterms:W3CDTF">2015-09-01T09:01:01Z</dcterms:created>
  <dcterms:modified xsi:type="dcterms:W3CDTF">2018-12-10T22:26:22Z</dcterms:modified>
  <cp:category/>
</cp:coreProperties>
</file>