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360" yWindow="525" windowWidth="19815" windowHeight="7365" activeTab="3"/>
  </bookViews>
  <sheets>
    <sheet name="X-MIPA 1" sheetId="1" r:id="rId1"/>
    <sheet name="X-MIPA 2" sheetId="2" r:id="rId2"/>
    <sheet name="X-MIPA 3" sheetId="3" r:id="rId3"/>
    <sheet name="X-MIPA 4" sheetId="4" r:id="rId4"/>
  </sheets>
  <calcPr calcId="124519"/>
</workbook>
</file>

<file path=xl/calcChain.xml><?xml version="1.0" encoding="utf-8"?>
<calcChain xmlns="http://schemas.openxmlformats.org/spreadsheetml/2006/main">
  <c r="K55" i="4"/>
  <c r="R50"/>
  <c r="Q50"/>
  <c r="P50"/>
  <c r="M50"/>
  <c r="N50" s="1"/>
  <c r="K50"/>
  <c r="L50" s="1"/>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N46"/>
  <c r="M46"/>
  <c r="L46"/>
  <c r="K46"/>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N20"/>
  <c r="M20"/>
  <c r="L20"/>
  <c r="K20"/>
  <c r="J20"/>
  <c r="G20"/>
  <c r="H20" s="1"/>
  <c r="E20"/>
  <c r="F20" s="1"/>
  <c r="R19"/>
  <c r="Q19"/>
  <c r="P19"/>
  <c r="N19"/>
  <c r="M19"/>
  <c r="L19"/>
  <c r="K19"/>
  <c r="J19"/>
  <c r="G19"/>
  <c r="H19" s="1"/>
  <c r="E19"/>
  <c r="F19" s="1"/>
  <c r="R18"/>
  <c r="Q18"/>
  <c r="P18"/>
  <c r="N18"/>
  <c r="M18"/>
  <c r="L18"/>
  <c r="K18"/>
  <c r="J18"/>
  <c r="G18"/>
  <c r="H18" s="1"/>
  <c r="E18"/>
  <c r="F18" s="1"/>
  <c r="R17"/>
  <c r="Q17"/>
  <c r="P17"/>
  <c r="N17"/>
  <c r="M17"/>
  <c r="L17"/>
  <c r="K17"/>
  <c r="J17"/>
  <c r="G17"/>
  <c r="H17" s="1"/>
  <c r="E17"/>
  <c r="F17" s="1"/>
  <c r="R16"/>
  <c r="Q16"/>
  <c r="P16"/>
  <c r="N16"/>
  <c r="M16"/>
  <c r="L16"/>
  <c r="K16"/>
  <c r="J16"/>
  <c r="G16"/>
  <c r="H16" s="1"/>
  <c r="E16"/>
  <c r="F16" s="1"/>
  <c r="R15"/>
  <c r="Q15"/>
  <c r="P15"/>
  <c r="N15"/>
  <c r="M15"/>
  <c r="L15"/>
  <c r="K15"/>
  <c r="J15"/>
  <c r="G15"/>
  <c r="H15" s="1"/>
  <c r="E15"/>
  <c r="F15" s="1"/>
  <c r="R14"/>
  <c r="Q14"/>
  <c r="P14"/>
  <c r="N14"/>
  <c r="M14"/>
  <c r="L14"/>
  <c r="K14"/>
  <c r="J14"/>
  <c r="G14"/>
  <c r="H14" s="1"/>
  <c r="E14"/>
  <c r="F14" s="1"/>
  <c r="R13"/>
  <c r="Q13"/>
  <c r="P13"/>
  <c r="N13"/>
  <c r="M13"/>
  <c r="L13"/>
  <c r="K13"/>
  <c r="J13"/>
  <c r="G13"/>
  <c r="H13" s="1"/>
  <c r="E13"/>
  <c r="F13" s="1"/>
  <c r="R12"/>
  <c r="Q12"/>
  <c r="P12"/>
  <c r="N12"/>
  <c r="M12"/>
  <c r="L12"/>
  <c r="K12"/>
  <c r="J12"/>
  <c r="G12"/>
  <c r="H12" s="1"/>
  <c r="E12"/>
  <c r="F12" s="1"/>
  <c r="R11"/>
  <c r="Q11"/>
  <c r="P11"/>
  <c r="N11"/>
  <c r="M11"/>
  <c r="L11"/>
  <c r="K11"/>
  <c r="J11"/>
  <c r="G11"/>
  <c r="K54" s="1"/>
  <c r="E11"/>
  <c r="F11" s="1"/>
  <c r="K55" i="3"/>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N46"/>
  <c r="M46"/>
  <c r="L46"/>
  <c r="K46"/>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N20"/>
  <c r="M20"/>
  <c r="L20"/>
  <c r="K20"/>
  <c r="J20"/>
  <c r="G20"/>
  <c r="H20" s="1"/>
  <c r="E20"/>
  <c r="F20" s="1"/>
  <c r="R19"/>
  <c r="Q19"/>
  <c r="P19"/>
  <c r="N19"/>
  <c r="M19"/>
  <c r="L19"/>
  <c r="K19"/>
  <c r="J19"/>
  <c r="G19"/>
  <c r="H19" s="1"/>
  <c r="E19"/>
  <c r="F19" s="1"/>
  <c r="R18"/>
  <c r="Q18"/>
  <c r="P18"/>
  <c r="N18"/>
  <c r="M18"/>
  <c r="L18"/>
  <c r="K18"/>
  <c r="J18"/>
  <c r="G18"/>
  <c r="H18" s="1"/>
  <c r="E18"/>
  <c r="F18" s="1"/>
  <c r="R17"/>
  <c r="Q17"/>
  <c r="P17"/>
  <c r="N17"/>
  <c r="M17"/>
  <c r="L17"/>
  <c r="K17"/>
  <c r="J17"/>
  <c r="G17"/>
  <c r="H17" s="1"/>
  <c r="E17"/>
  <c r="F17" s="1"/>
  <c r="R16"/>
  <c r="Q16"/>
  <c r="P16"/>
  <c r="N16"/>
  <c r="M16"/>
  <c r="L16"/>
  <c r="K16"/>
  <c r="J16"/>
  <c r="G16"/>
  <c r="H16" s="1"/>
  <c r="E16"/>
  <c r="F16" s="1"/>
  <c r="R15"/>
  <c r="Q15"/>
  <c r="P15"/>
  <c r="N15"/>
  <c r="M15"/>
  <c r="L15"/>
  <c r="K15"/>
  <c r="J15"/>
  <c r="G15"/>
  <c r="H15" s="1"/>
  <c r="E15"/>
  <c r="F15" s="1"/>
  <c r="R14"/>
  <c r="Q14"/>
  <c r="P14"/>
  <c r="N14"/>
  <c r="M14"/>
  <c r="L14"/>
  <c r="K14"/>
  <c r="J14"/>
  <c r="G14"/>
  <c r="H14" s="1"/>
  <c r="E14"/>
  <c r="F14" s="1"/>
  <c r="R13"/>
  <c r="Q13"/>
  <c r="P13"/>
  <c r="N13"/>
  <c r="M13"/>
  <c r="K13"/>
  <c r="L13" s="1"/>
  <c r="J13"/>
  <c r="H13"/>
  <c r="G13"/>
  <c r="F13"/>
  <c r="E13"/>
  <c r="R12"/>
  <c r="Q12"/>
  <c r="P12"/>
  <c r="M12"/>
  <c r="N12" s="1"/>
  <c r="K12"/>
  <c r="L12" s="1"/>
  <c r="J12"/>
  <c r="H12"/>
  <c r="G12"/>
  <c r="F12"/>
  <c r="E12"/>
  <c r="R11"/>
  <c r="Q11"/>
  <c r="P11"/>
  <c r="M11"/>
  <c r="N11" s="1"/>
  <c r="K11"/>
  <c r="L11" s="1"/>
  <c r="J11"/>
  <c r="H11"/>
  <c r="G11"/>
  <c r="K54" s="1"/>
  <c r="F11"/>
  <c r="E11"/>
  <c r="K55" i="2"/>
  <c r="R50"/>
  <c r="Q50"/>
  <c r="P50"/>
  <c r="M50"/>
  <c r="N50" s="1"/>
  <c r="K50"/>
  <c r="L50" s="1"/>
  <c r="J50"/>
  <c r="H50"/>
  <c r="G50"/>
  <c r="F50"/>
  <c r="E50"/>
  <c r="R49"/>
  <c r="Q49"/>
  <c r="P49"/>
  <c r="M49"/>
  <c r="N49" s="1"/>
  <c r="K49"/>
  <c r="L49" s="1"/>
  <c r="J49"/>
  <c r="H49"/>
  <c r="G49"/>
  <c r="F49"/>
  <c r="E49"/>
  <c r="R48"/>
  <c r="Q48"/>
  <c r="P48"/>
  <c r="M48"/>
  <c r="N48" s="1"/>
  <c r="K48"/>
  <c r="L48" s="1"/>
  <c r="J48"/>
  <c r="H48"/>
  <c r="G48"/>
  <c r="F48"/>
  <c r="E48"/>
  <c r="R47"/>
  <c r="Q47"/>
  <c r="P47"/>
  <c r="M47"/>
  <c r="N47" s="1"/>
  <c r="K47"/>
  <c r="L47" s="1"/>
  <c r="J47"/>
  <c r="H47"/>
  <c r="G47"/>
  <c r="F47"/>
  <c r="E47"/>
  <c r="R46"/>
  <c r="Q46"/>
  <c r="P46"/>
  <c r="M46"/>
  <c r="N46" s="1"/>
  <c r="K46"/>
  <c r="L46" s="1"/>
  <c r="J46"/>
  <c r="H46"/>
  <c r="G46"/>
  <c r="F46"/>
  <c r="E46"/>
  <c r="R45"/>
  <c r="Q45"/>
  <c r="P45"/>
  <c r="M45"/>
  <c r="N45" s="1"/>
  <c r="K45"/>
  <c r="L45" s="1"/>
  <c r="J45"/>
  <c r="H45"/>
  <c r="G45"/>
  <c r="F45"/>
  <c r="E45"/>
  <c r="R44"/>
  <c r="Q44"/>
  <c r="P44"/>
  <c r="M44"/>
  <c r="N44" s="1"/>
  <c r="K44"/>
  <c r="L44" s="1"/>
  <c r="J44"/>
  <c r="H44"/>
  <c r="G44"/>
  <c r="F44"/>
  <c r="E44"/>
  <c r="R43"/>
  <c r="Q43"/>
  <c r="P43"/>
  <c r="M43"/>
  <c r="N43" s="1"/>
  <c r="K43"/>
  <c r="L43" s="1"/>
  <c r="J43"/>
  <c r="H43"/>
  <c r="G43"/>
  <c r="F43"/>
  <c r="E43"/>
  <c r="R42"/>
  <c r="Q42"/>
  <c r="P42"/>
  <c r="M42"/>
  <c r="N42" s="1"/>
  <c r="K42"/>
  <c r="L42" s="1"/>
  <c r="J42"/>
  <c r="H42"/>
  <c r="G42"/>
  <c r="F42"/>
  <c r="E42"/>
  <c r="R41"/>
  <c r="Q41"/>
  <c r="P41"/>
  <c r="M41"/>
  <c r="N41" s="1"/>
  <c r="K41"/>
  <c r="L41" s="1"/>
  <c r="J41"/>
  <c r="H41"/>
  <c r="G41"/>
  <c r="F41"/>
  <c r="E41"/>
  <c r="R40"/>
  <c r="Q40"/>
  <c r="P40"/>
  <c r="M40"/>
  <c r="N40" s="1"/>
  <c r="K40"/>
  <c r="L40" s="1"/>
  <c r="J40"/>
  <c r="G40"/>
  <c r="H40" s="1"/>
  <c r="E40"/>
  <c r="F40" s="1"/>
  <c r="R39"/>
  <c r="Q39"/>
  <c r="P39"/>
  <c r="M39"/>
  <c r="N39" s="1"/>
  <c r="K39"/>
  <c r="L39" s="1"/>
  <c r="J39"/>
  <c r="H39"/>
  <c r="G39"/>
  <c r="F39"/>
  <c r="E39"/>
  <c r="R38"/>
  <c r="Q38"/>
  <c r="P38"/>
  <c r="M38"/>
  <c r="N38" s="1"/>
  <c r="K38"/>
  <c r="L38" s="1"/>
  <c r="J38"/>
  <c r="H38"/>
  <c r="G38"/>
  <c r="F38"/>
  <c r="E38"/>
  <c r="R37"/>
  <c r="Q37"/>
  <c r="P37"/>
  <c r="M37"/>
  <c r="N37" s="1"/>
  <c r="K37"/>
  <c r="L37" s="1"/>
  <c r="J37"/>
  <c r="H37"/>
  <c r="G37"/>
  <c r="F37"/>
  <c r="E37"/>
  <c r="R36"/>
  <c r="Q36"/>
  <c r="P36"/>
  <c r="M36"/>
  <c r="N36" s="1"/>
  <c r="K36"/>
  <c r="L36" s="1"/>
  <c r="J36"/>
  <c r="H36"/>
  <c r="G36"/>
  <c r="F36"/>
  <c r="E36"/>
  <c r="R35"/>
  <c r="Q35"/>
  <c r="P35"/>
  <c r="M35"/>
  <c r="N35" s="1"/>
  <c r="K35"/>
  <c r="L35" s="1"/>
  <c r="J35"/>
  <c r="G35"/>
  <c r="H35" s="1"/>
  <c r="E35"/>
  <c r="F35" s="1"/>
  <c r="R34"/>
  <c r="Q34"/>
  <c r="P34"/>
  <c r="M34"/>
  <c r="N34" s="1"/>
  <c r="K34"/>
  <c r="L34" s="1"/>
  <c r="J34"/>
  <c r="G34"/>
  <c r="H34" s="1"/>
  <c r="E34"/>
  <c r="F34" s="1"/>
  <c r="R33"/>
  <c r="Q33"/>
  <c r="P33"/>
  <c r="M33"/>
  <c r="N33" s="1"/>
  <c r="K33"/>
  <c r="L33" s="1"/>
  <c r="J33"/>
  <c r="H33"/>
  <c r="G33"/>
  <c r="F33"/>
  <c r="E33"/>
  <c r="R32"/>
  <c r="Q32"/>
  <c r="P32"/>
  <c r="M32"/>
  <c r="N32" s="1"/>
  <c r="K32"/>
  <c r="L32" s="1"/>
  <c r="J32"/>
  <c r="H32"/>
  <c r="G32"/>
  <c r="F32"/>
  <c r="E32"/>
  <c r="R31"/>
  <c r="Q31"/>
  <c r="P31"/>
  <c r="M31"/>
  <c r="N31" s="1"/>
  <c r="K31"/>
  <c r="L31" s="1"/>
  <c r="J31"/>
  <c r="H31"/>
  <c r="G31"/>
  <c r="F31"/>
  <c r="E31"/>
  <c r="R30"/>
  <c r="Q30"/>
  <c r="P30"/>
  <c r="M30"/>
  <c r="N30" s="1"/>
  <c r="K30"/>
  <c r="L30" s="1"/>
  <c r="J30"/>
  <c r="H30"/>
  <c r="G30"/>
  <c r="F30"/>
  <c r="E30"/>
  <c r="R29"/>
  <c r="Q29"/>
  <c r="P29"/>
  <c r="M29"/>
  <c r="N29" s="1"/>
  <c r="K29"/>
  <c r="L29" s="1"/>
  <c r="J29"/>
  <c r="G29"/>
  <c r="H29" s="1"/>
  <c r="E29"/>
  <c r="F29" s="1"/>
  <c r="R28"/>
  <c r="Q28"/>
  <c r="P28"/>
  <c r="M28"/>
  <c r="N28" s="1"/>
  <c r="K28"/>
  <c r="L28" s="1"/>
  <c r="J28"/>
  <c r="H28"/>
  <c r="G28"/>
  <c r="F28"/>
  <c r="E28"/>
  <c r="R27"/>
  <c r="Q27"/>
  <c r="P27"/>
  <c r="M27"/>
  <c r="N27" s="1"/>
  <c r="K27"/>
  <c r="L27" s="1"/>
  <c r="J27"/>
  <c r="G27"/>
  <c r="H27" s="1"/>
  <c r="E27"/>
  <c r="F27" s="1"/>
  <c r="R26"/>
  <c r="Q26"/>
  <c r="P26"/>
  <c r="M26"/>
  <c r="N26" s="1"/>
  <c r="K26"/>
  <c r="L26" s="1"/>
  <c r="J26"/>
  <c r="H26"/>
  <c r="G26"/>
  <c r="F26"/>
  <c r="E26"/>
  <c r="R25"/>
  <c r="Q25"/>
  <c r="P25"/>
  <c r="M25"/>
  <c r="N25" s="1"/>
  <c r="K25"/>
  <c r="L25" s="1"/>
  <c r="J25"/>
  <c r="H25"/>
  <c r="G25"/>
  <c r="F25"/>
  <c r="E25"/>
  <c r="R24"/>
  <c r="Q24"/>
  <c r="P24"/>
  <c r="M24"/>
  <c r="N24" s="1"/>
  <c r="K24"/>
  <c r="L24" s="1"/>
  <c r="J24"/>
  <c r="H24"/>
  <c r="G24"/>
  <c r="F24"/>
  <c r="E24"/>
  <c r="R23"/>
  <c r="Q23"/>
  <c r="P23"/>
  <c r="M23"/>
  <c r="N23" s="1"/>
  <c r="K23"/>
  <c r="L23" s="1"/>
  <c r="J23"/>
  <c r="H23"/>
  <c r="G23"/>
  <c r="F23"/>
  <c r="E23"/>
  <c r="R22"/>
  <c r="Q22"/>
  <c r="P22"/>
  <c r="M22"/>
  <c r="N22" s="1"/>
  <c r="K22"/>
  <c r="L22" s="1"/>
  <c r="J22"/>
  <c r="H22"/>
  <c r="G22"/>
  <c r="F22"/>
  <c r="E22"/>
  <c r="R21"/>
  <c r="Q21"/>
  <c r="P21"/>
  <c r="M21"/>
  <c r="N21" s="1"/>
  <c r="K21"/>
  <c r="L21" s="1"/>
  <c r="J21"/>
  <c r="H21"/>
  <c r="G21"/>
  <c r="F21"/>
  <c r="E21"/>
  <c r="R20"/>
  <c r="Q20"/>
  <c r="P20"/>
  <c r="M20"/>
  <c r="N20" s="1"/>
  <c r="K20"/>
  <c r="L20" s="1"/>
  <c r="J20"/>
  <c r="H20"/>
  <c r="G20"/>
  <c r="F20"/>
  <c r="E20"/>
  <c r="R19"/>
  <c r="Q19"/>
  <c r="P19"/>
  <c r="M19"/>
  <c r="N19" s="1"/>
  <c r="K19"/>
  <c r="L19" s="1"/>
  <c r="J19"/>
  <c r="H19"/>
  <c r="G19"/>
  <c r="F19"/>
  <c r="E19"/>
  <c r="R18"/>
  <c r="Q18"/>
  <c r="P18"/>
  <c r="M18"/>
  <c r="N18" s="1"/>
  <c r="K18"/>
  <c r="L18" s="1"/>
  <c r="J18"/>
  <c r="H18"/>
  <c r="G18"/>
  <c r="F18"/>
  <c r="E18"/>
  <c r="R17"/>
  <c r="Q17"/>
  <c r="P17"/>
  <c r="M17"/>
  <c r="N17" s="1"/>
  <c r="K17"/>
  <c r="L17" s="1"/>
  <c r="J17"/>
  <c r="H17"/>
  <c r="G17"/>
  <c r="F17"/>
  <c r="E17"/>
  <c r="R16"/>
  <c r="Q16"/>
  <c r="P16"/>
  <c r="M16"/>
  <c r="N16" s="1"/>
  <c r="K16"/>
  <c r="L16" s="1"/>
  <c r="J16"/>
  <c r="H16"/>
  <c r="G16"/>
  <c r="F16"/>
  <c r="E16"/>
  <c r="R15"/>
  <c r="Q15"/>
  <c r="P15"/>
  <c r="M15"/>
  <c r="N15" s="1"/>
  <c r="K15"/>
  <c r="L15" s="1"/>
  <c r="J15"/>
  <c r="G15"/>
  <c r="H15" s="1"/>
  <c r="E15"/>
  <c r="F15" s="1"/>
  <c r="R14"/>
  <c r="Q14"/>
  <c r="P14"/>
  <c r="M14"/>
  <c r="N14" s="1"/>
  <c r="K14"/>
  <c r="L14" s="1"/>
  <c r="J14"/>
  <c r="H14"/>
  <c r="G14"/>
  <c r="F14"/>
  <c r="E14"/>
  <c r="R13"/>
  <c r="Q13"/>
  <c r="P13"/>
  <c r="M13"/>
  <c r="N13" s="1"/>
  <c r="K13"/>
  <c r="L13" s="1"/>
  <c r="J13"/>
  <c r="G13"/>
  <c r="H13" s="1"/>
  <c r="E13"/>
  <c r="F13" s="1"/>
  <c r="R12"/>
  <c r="Q12"/>
  <c r="P12"/>
  <c r="M12"/>
  <c r="N12" s="1"/>
  <c r="K12"/>
  <c r="L12" s="1"/>
  <c r="J12"/>
  <c r="H12"/>
  <c r="G12"/>
  <c r="F12"/>
  <c r="E12"/>
  <c r="R11"/>
  <c r="Q11"/>
  <c r="P11"/>
  <c r="M11"/>
  <c r="N11" s="1"/>
  <c r="K11"/>
  <c r="L11" s="1"/>
  <c r="J11"/>
  <c r="G11"/>
  <c r="E11"/>
  <c r="F11" s="1"/>
  <c r="K55" i="1"/>
  <c r="R50"/>
  <c r="Q50"/>
  <c r="P50"/>
  <c r="M50"/>
  <c r="N50" s="1"/>
  <c r="K50"/>
  <c r="L50" s="1"/>
  <c r="J50"/>
  <c r="H50"/>
  <c r="G50"/>
  <c r="F50"/>
  <c r="E50"/>
  <c r="R49"/>
  <c r="Q49"/>
  <c r="P49"/>
  <c r="M49"/>
  <c r="N49" s="1"/>
  <c r="K49"/>
  <c r="L49" s="1"/>
  <c r="J49"/>
  <c r="H49"/>
  <c r="G49"/>
  <c r="F49"/>
  <c r="E49"/>
  <c r="R48"/>
  <c r="Q48"/>
  <c r="P48"/>
  <c r="M48"/>
  <c r="N48" s="1"/>
  <c r="K48"/>
  <c r="L48" s="1"/>
  <c r="J48"/>
  <c r="H48"/>
  <c r="G48"/>
  <c r="F48"/>
  <c r="E48"/>
  <c r="R47"/>
  <c r="Q47"/>
  <c r="P47"/>
  <c r="M47"/>
  <c r="N47" s="1"/>
  <c r="K47"/>
  <c r="L47" s="1"/>
  <c r="J47"/>
  <c r="H47"/>
  <c r="G47"/>
  <c r="F47"/>
  <c r="E47"/>
  <c r="R46"/>
  <c r="Q46"/>
  <c r="P46"/>
  <c r="M46"/>
  <c r="N46" s="1"/>
  <c r="K46"/>
  <c r="L46" s="1"/>
  <c r="J46"/>
  <c r="H46"/>
  <c r="G46"/>
  <c r="F46"/>
  <c r="E46"/>
  <c r="R45"/>
  <c r="Q45"/>
  <c r="P45"/>
  <c r="M45"/>
  <c r="N45" s="1"/>
  <c r="K45"/>
  <c r="L45" s="1"/>
  <c r="J45"/>
  <c r="H45"/>
  <c r="G45"/>
  <c r="F45"/>
  <c r="E45"/>
  <c r="R44"/>
  <c r="Q44"/>
  <c r="P44"/>
  <c r="M44"/>
  <c r="N44" s="1"/>
  <c r="K44"/>
  <c r="L44" s="1"/>
  <c r="J44"/>
  <c r="H44"/>
  <c r="G44"/>
  <c r="F44"/>
  <c r="E44"/>
  <c r="R43"/>
  <c r="Q43"/>
  <c r="P43"/>
  <c r="M43"/>
  <c r="N43" s="1"/>
  <c r="K43"/>
  <c r="L43" s="1"/>
  <c r="J43"/>
  <c r="H43"/>
  <c r="G43"/>
  <c r="F43"/>
  <c r="E43"/>
  <c r="R42"/>
  <c r="Q42"/>
  <c r="P42"/>
  <c r="M42"/>
  <c r="N42" s="1"/>
  <c r="K42"/>
  <c r="L42" s="1"/>
  <c r="J42"/>
  <c r="H42"/>
  <c r="G42"/>
  <c r="F42"/>
  <c r="E42"/>
  <c r="R41"/>
  <c r="Q41"/>
  <c r="P41"/>
  <c r="M41"/>
  <c r="N41" s="1"/>
  <c r="K41"/>
  <c r="L41" s="1"/>
  <c r="J41"/>
  <c r="H41"/>
  <c r="G41"/>
  <c r="F41"/>
  <c r="E41"/>
  <c r="R40"/>
  <c r="Q40"/>
  <c r="P40"/>
  <c r="M40"/>
  <c r="N40" s="1"/>
  <c r="K40"/>
  <c r="L40" s="1"/>
  <c r="J40"/>
  <c r="H40"/>
  <c r="G40"/>
  <c r="F40"/>
  <c r="E40"/>
  <c r="R39"/>
  <c r="Q39"/>
  <c r="P39"/>
  <c r="M39"/>
  <c r="N39" s="1"/>
  <c r="K39"/>
  <c r="L39" s="1"/>
  <c r="J39"/>
  <c r="H39"/>
  <c r="G39"/>
  <c r="F39"/>
  <c r="E39"/>
  <c r="R38"/>
  <c r="Q38"/>
  <c r="P38"/>
  <c r="M38"/>
  <c r="N38" s="1"/>
  <c r="K38"/>
  <c r="L38" s="1"/>
  <c r="J38"/>
  <c r="H38"/>
  <c r="G38"/>
  <c r="F38"/>
  <c r="E38"/>
  <c r="R37"/>
  <c r="Q37"/>
  <c r="P37"/>
  <c r="M37"/>
  <c r="N37" s="1"/>
  <c r="K37"/>
  <c r="L37" s="1"/>
  <c r="J37"/>
  <c r="G37"/>
  <c r="H37" s="1"/>
  <c r="E37"/>
  <c r="F37" s="1"/>
  <c r="R36"/>
  <c r="Q36"/>
  <c r="P36"/>
  <c r="M36"/>
  <c r="N36" s="1"/>
  <c r="K36"/>
  <c r="L36" s="1"/>
  <c r="J36"/>
  <c r="G36"/>
  <c r="H36" s="1"/>
  <c r="E36"/>
  <c r="F36" s="1"/>
  <c r="R35"/>
  <c r="Q35"/>
  <c r="P35"/>
  <c r="M35"/>
  <c r="N35" s="1"/>
  <c r="K35"/>
  <c r="L35" s="1"/>
  <c r="J35"/>
  <c r="H35"/>
  <c r="G35"/>
  <c r="F35"/>
  <c r="E35"/>
  <c r="R34"/>
  <c r="Q34"/>
  <c r="P34"/>
  <c r="M34"/>
  <c r="N34" s="1"/>
  <c r="K34"/>
  <c r="L34" s="1"/>
  <c r="J34"/>
  <c r="G34"/>
  <c r="H34" s="1"/>
  <c r="E34"/>
  <c r="F34" s="1"/>
  <c r="R33"/>
  <c r="Q33"/>
  <c r="P33"/>
  <c r="M33"/>
  <c r="N33" s="1"/>
  <c r="K33"/>
  <c r="L33" s="1"/>
  <c r="J33"/>
  <c r="H33"/>
  <c r="G33"/>
  <c r="F33"/>
  <c r="E33"/>
  <c r="R32"/>
  <c r="Q32"/>
  <c r="P32"/>
  <c r="M32"/>
  <c r="N32" s="1"/>
  <c r="K32"/>
  <c r="L32" s="1"/>
  <c r="J32"/>
  <c r="H32"/>
  <c r="G32"/>
  <c r="F32"/>
  <c r="E32"/>
  <c r="R31"/>
  <c r="Q31"/>
  <c r="P31"/>
  <c r="M31"/>
  <c r="N31" s="1"/>
  <c r="K31"/>
  <c r="L31" s="1"/>
  <c r="J31"/>
  <c r="G31"/>
  <c r="H31" s="1"/>
  <c r="E31"/>
  <c r="F31" s="1"/>
  <c r="R30"/>
  <c r="Q30"/>
  <c r="P30"/>
  <c r="M30"/>
  <c r="N30" s="1"/>
  <c r="K30"/>
  <c r="L30" s="1"/>
  <c r="J30"/>
  <c r="H30"/>
  <c r="G30"/>
  <c r="F30"/>
  <c r="E30"/>
  <c r="R29"/>
  <c r="Q29"/>
  <c r="P29"/>
  <c r="M29"/>
  <c r="N29" s="1"/>
  <c r="K29"/>
  <c r="L29" s="1"/>
  <c r="J29"/>
  <c r="H29"/>
  <c r="G29"/>
  <c r="F29"/>
  <c r="E29"/>
  <c r="R28"/>
  <c r="Q28"/>
  <c r="P28"/>
  <c r="M28"/>
  <c r="N28" s="1"/>
  <c r="K28"/>
  <c r="L28" s="1"/>
  <c r="J28"/>
  <c r="H28"/>
  <c r="G28"/>
  <c r="F28"/>
  <c r="E28"/>
  <c r="R27"/>
  <c r="Q27"/>
  <c r="P27"/>
  <c r="M27"/>
  <c r="N27" s="1"/>
  <c r="K27"/>
  <c r="L27" s="1"/>
  <c r="J27"/>
  <c r="H27"/>
  <c r="G27"/>
  <c r="F27"/>
  <c r="E27"/>
  <c r="R26"/>
  <c r="Q26"/>
  <c r="P26"/>
  <c r="M26"/>
  <c r="N26" s="1"/>
  <c r="K26"/>
  <c r="L26" s="1"/>
  <c r="J26"/>
  <c r="H26"/>
  <c r="G26"/>
  <c r="F26"/>
  <c r="E26"/>
  <c r="R25"/>
  <c r="Q25"/>
  <c r="P25"/>
  <c r="M25"/>
  <c r="N25" s="1"/>
  <c r="K25"/>
  <c r="L25" s="1"/>
  <c r="J25"/>
  <c r="H25"/>
  <c r="G25"/>
  <c r="F25"/>
  <c r="E25"/>
  <c r="R24"/>
  <c r="Q24"/>
  <c r="P24"/>
  <c r="M24"/>
  <c r="N24" s="1"/>
  <c r="K24"/>
  <c r="L24" s="1"/>
  <c r="J24"/>
  <c r="H24"/>
  <c r="G24"/>
  <c r="F24"/>
  <c r="E24"/>
  <c r="R23"/>
  <c r="Q23"/>
  <c r="P23"/>
  <c r="M23"/>
  <c r="N23" s="1"/>
  <c r="K23"/>
  <c r="L23" s="1"/>
  <c r="J23"/>
  <c r="H23"/>
  <c r="G23"/>
  <c r="F23"/>
  <c r="E23"/>
  <c r="R22"/>
  <c r="Q22"/>
  <c r="P22"/>
  <c r="M22"/>
  <c r="N22" s="1"/>
  <c r="K22"/>
  <c r="L22" s="1"/>
  <c r="J22"/>
  <c r="H22"/>
  <c r="G22"/>
  <c r="F22"/>
  <c r="E22"/>
  <c r="R21"/>
  <c r="Q21"/>
  <c r="P21"/>
  <c r="M21"/>
  <c r="N21" s="1"/>
  <c r="K21"/>
  <c r="L21" s="1"/>
  <c r="J21"/>
  <c r="H21"/>
  <c r="G21"/>
  <c r="F21"/>
  <c r="E21"/>
  <c r="R20"/>
  <c r="Q20"/>
  <c r="P20"/>
  <c r="M20"/>
  <c r="N20" s="1"/>
  <c r="K20"/>
  <c r="L20" s="1"/>
  <c r="J20"/>
  <c r="H20"/>
  <c r="G20"/>
  <c r="F20"/>
  <c r="E20"/>
  <c r="R19"/>
  <c r="Q19"/>
  <c r="P19"/>
  <c r="M19"/>
  <c r="N19" s="1"/>
  <c r="K19"/>
  <c r="L19" s="1"/>
  <c r="J19"/>
  <c r="H19"/>
  <c r="G19"/>
  <c r="F19"/>
  <c r="E19"/>
  <c r="R18"/>
  <c r="Q18"/>
  <c r="P18"/>
  <c r="M18"/>
  <c r="N18" s="1"/>
  <c r="K18"/>
  <c r="L18" s="1"/>
  <c r="J18"/>
  <c r="H18"/>
  <c r="G18"/>
  <c r="F18"/>
  <c r="E18"/>
  <c r="R17"/>
  <c r="Q17"/>
  <c r="P17"/>
  <c r="M17"/>
  <c r="N17" s="1"/>
  <c r="K17"/>
  <c r="L17" s="1"/>
  <c r="J17"/>
  <c r="H17"/>
  <c r="G17"/>
  <c r="F17"/>
  <c r="E17"/>
  <c r="R16"/>
  <c r="Q16"/>
  <c r="P16"/>
  <c r="M16"/>
  <c r="N16" s="1"/>
  <c r="K16"/>
  <c r="L16" s="1"/>
  <c r="J16"/>
  <c r="H16"/>
  <c r="G16"/>
  <c r="F16"/>
  <c r="E16"/>
  <c r="R15"/>
  <c r="Q15"/>
  <c r="P15"/>
  <c r="M15"/>
  <c r="N15" s="1"/>
  <c r="K15"/>
  <c r="L15" s="1"/>
  <c r="J15"/>
  <c r="H15"/>
  <c r="G15"/>
  <c r="F15"/>
  <c r="E15"/>
  <c r="R14"/>
  <c r="Q14"/>
  <c r="P14"/>
  <c r="M14"/>
  <c r="N14" s="1"/>
  <c r="K14"/>
  <c r="L14" s="1"/>
  <c r="J14"/>
  <c r="H14"/>
  <c r="G14"/>
  <c r="F14"/>
  <c r="E14"/>
  <c r="R13"/>
  <c r="Q13"/>
  <c r="P13"/>
  <c r="M13"/>
  <c r="N13" s="1"/>
  <c r="K13"/>
  <c r="L13" s="1"/>
  <c r="J13"/>
  <c r="H13"/>
  <c r="G13"/>
  <c r="F13"/>
  <c r="E13"/>
  <c r="R12"/>
  <c r="Q12"/>
  <c r="P12"/>
  <c r="M12"/>
  <c r="N12" s="1"/>
  <c r="K12"/>
  <c r="L12" s="1"/>
  <c r="J12"/>
  <c r="H12"/>
  <c r="G12"/>
  <c r="F12"/>
  <c r="E12"/>
  <c r="R11"/>
  <c r="Q11"/>
  <c r="P11"/>
  <c r="M11"/>
  <c r="N11" s="1"/>
  <c r="K11"/>
  <c r="L11" s="1"/>
  <c r="J11"/>
  <c r="G11"/>
  <c r="K54" s="1"/>
  <c r="E11"/>
  <c r="F11" s="1"/>
  <c r="K54" i="2" l="1"/>
  <c r="K53"/>
  <c r="H11"/>
  <c r="K53" i="1"/>
  <c r="H11"/>
  <c r="K53" i="3"/>
  <c r="H11" i="4"/>
  <c r="K53"/>
  <c r="K52" i="1"/>
  <c r="K52" i="2"/>
  <c r="K52" i="3"/>
  <c r="K52" i="4"/>
</calcChain>
</file>

<file path=xl/sharedStrings.xml><?xml version="1.0" encoding="utf-8"?>
<sst xmlns="http://schemas.openxmlformats.org/spreadsheetml/2006/main" count="748" uniqueCount="234">
  <si>
    <t>DAFTAR NILAI SISWA SMAN 9 SEMARANG SEMESTER GASAL TAHUN PELAJARAN 2016/2017</t>
  </si>
  <si>
    <t>Guru :</t>
  </si>
  <si>
    <t>Drs. Muhammad Alimin</t>
  </si>
  <si>
    <t>Kelas X-MIPA 1</t>
  </si>
  <si>
    <t>Mapel :</t>
  </si>
  <si>
    <t>Pendidikan Jasmani Olahraga dan Kesehatan [ Kelompok B (Wajib) ]</t>
  </si>
  <si>
    <t>didownload 14/12/2016</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</si>
  <si>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</si>
  <si>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</si>
  <si>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</si>
  <si>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</si>
  <si>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</si>
  <si>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</si>
  <si>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</si>
  <si>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</si>
  <si>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</si>
  <si>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</si>
  <si>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</si>
  <si>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</si>
  <si>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</si>
  <si>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</si>
  <si>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</si>
  <si>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</si>
  <si>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</si>
  <si>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</si>
  <si>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</si>
  <si>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</si>
  <si>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</si>
  <si>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</si>
  <si>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</si>
  <si>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</si>
  <si>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</si>
  <si>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</si>
  <si>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</si>
  <si>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</si>
  <si>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</si>
  <si>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</si>
  <si>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</si>
  <si>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</si>
  <si>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</si>
  <si>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</si>
  <si>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</si>
  <si>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</si>
  <si>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</si>
  <si>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</si>
  <si>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</si>
  <si>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</si>
  <si>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</si>
  <si>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</si>
  <si>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</si>
  <si>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</si>
  <si>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</si>
  <si>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</si>
  <si>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ALDHO PUTRA PRATAMA</t>
  </si>
  <si>
    <t>Predikat &amp; Deskripsi Pengetahuan</t>
  </si>
  <si>
    <t>ACUAN MENGISI DESKRIPSI</t>
  </si>
  <si>
    <t>ANIDA SALMA</t>
  </si>
  <si>
    <t>Minimal</t>
  </si>
  <si>
    <t>Maximal</t>
  </si>
  <si>
    <t>Predikat</t>
  </si>
  <si>
    <t xml:space="preserve">KODE </t>
  </si>
  <si>
    <t>PENGETAHUAN (SILAHKAN DI GANTI)</t>
  </si>
  <si>
    <t>KETRERAMPILAN (SILAHKAN DI GANTI)</t>
  </si>
  <si>
    <t>ID TEORI</t>
  </si>
  <si>
    <t>ID PRAKTEK</t>
  </si>
  <si>
    <t>AQIILA NAYUKU</t>
  </si>
  <si>
    <t>Memiliki kemampuan menganalisis dan mengkategorikan ketrampilan gerak salah satu nomor atletik (jalan cepat, lari, lompat, dan lempar) serta menyusun rencana perbaikan.</t>
  </si>
  <si>
    <t>Memiliki ketrampilan mempraktikkan hasil menganalisis dan mengkategorikan ketrampilan gerak salah satu nomor atletik (jalan cepat, lari, lompat, dan lempar) serta menyusun rencana perbaikan.</t>
  </si>
  <si>
    <t>ARUM GURITNO LEMBAYUNG APITRA</t>
  </si>
  <si>
    <t>AULIA PUTRI FITRIANA</t>
  </si>
  <si>
    <t>Memiliki kemampuan menganalisis ketrampilan gerak salah satu permainan bola besar untuk menghasilkan koordinasi gerak yang baik namun perlu peningkatan kemampuan menganalisis gerak rangkaian langkah dan ayunan lengan mengikuti irama (ketukan) dalam aktifitas gerak berirama.</t>
  </si>
  <si>
    <t>Memiliki ketrampilan mempraktikkan hasil menganalisis ketrampilan gerak salah satu permainan bola besar untuk menghasilkan koordinasi gerak yang baik.</t>
  </si>
  <si>
    <t>BERDIKA MADU CAHYADARU</t>
  </si>
  <si>
    <t>BINTANG ALLJERRO SETYANEGARA</t>
  </si>
  <si>
    <t>Perlu peningkatan kemampuan menganalisis ketrampilan rangkaian gerak sederhana dalam aktifitas spesifik senam lantai.</t>
  </si>
  <si>
    <t>kuti irama (ketukan) dalam aktifitas gerak berirama.</t>
  </si>
  <si>
    <t>BOBBY RIZQI FEBRIANTO</t>
  </si>
  <si>
    <t>DAFA KURNIA PUTRA</t>
  </si>
  <si>
    <t>DEBBY ALIN ANUGERAH DEWI</t>
  </si>
  <si>
    <t>DELFINA FEBRISTA MUSTIKASARI</t>
  </si>
  <si>
    <t>DHIA PUTRI WULANSARI</t>
  </si>
  <si>
    <t>DHYTA AALIYAH PUTRIKU</t>
  </si>
  <si>
    <t>FEDIANY CITRA SETYANI</t>
  </si>
  <si>
    <t>FITRA FAIZA NOOR FATIMAH</t>
  </si>
  <si>
    <t>Predikat &amp; Deskripsi Keterampilan</t>
  </si>
  <si>
    <t>INAYAH NURAINI</t>
  </si>
  <si>
    <t>IZZULHAQ ZVEZDA NASHR</t>
  </si>
  <si>
    <t>MARCELINA FAUZIYYAH</t>
  </si>
  <si>
    <t>MOHAMMAD RIFQI SATRIAMAS</t>
  </si>
  <si>
    <t>MUHAMMAD DAFFA RAHADIAN</t>
  </si>
  <si>
    <t>MUHAMMAD KHARIRRUSHOFA</t>
  </si>
  <si>
    <t>NADIA KHAIRUNNISA</t>
  </si>
  <si>
    <t>NADILA YU&amp;#039;TI AGHNIA</t>
  </si>
  <si>
    <t>NANDA HERYANTO WIBOWO</t>
  </si>
  <si>
    <t>NICO FERNADES</t>
  </si>
  <si>
    <t>NOVAN AKBAR FERIANTYO</t>
  </si>
  <si>
    <t>REGITA FITRI CAHYANI</t>
  </si>
  <si>
    <t>RENDRA MAS SAID</t>
  </si>
  <si>
    <t>RETNO WULANDARI NAHDAH RAFIFAH</t>
  </si>
  <si>
    <t>SAFRANI GRIFA ATIFIA</t>
  </si>
  <si>
    <t>SALSABILA ANANDA PUTRI ALRIDHO</t>
  </si>
  <si>
    <t>SALSABILLA ALTEZA PRAMESWARI</t>
  </si>
  <si>
    <t>SANDI LOKA ANANTA</t>
  </si>
  <si>
    <t>SYAHBANA ALFA ARFIANTO</t>
  </si>
  <si>
    <t>VITO VIVALDI ANTOXIDA</t>
  </si>
  <si>
    <t>YUSNIKA DEVI HARTAJI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</si>
  <si>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</si>
  <si>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</si>
  <si>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</si>
  <si>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</si>
  <si>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</si>
  <si>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</si>
  <si>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</si>
  <si>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</si>
  <si>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</si>
  <si>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</si>
  <si>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</si>
  <si>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19690909 200501 1 009</t>
  </si>
  <si>
    <t>Nip</t>
  </si>
  <si>
    <t>Kelas X-MIPA 2</t>
  </si>
  <si>
    <t>ALFONSUS RENALDI RUSDIANTO</t>
  </si>
  <si>
    <t>ALYA NURUL NOVIANTI</t>
  </si>
  <si>
    <t>ANANDA AUDI IAN FAUZAN</t>
  </si>
  <si>
    <t>ANAS FAUZAN LAZUARDI</t>
  </si>
  <si>
    <t>ANDRY PATRIA PRADHANA</t>
  </si>
  <si>
    <t>ANIS YURISMAWATI</t>
  </si>
  <si>
    <t>ARINDITA FEBRIANI</t>
  </si>
  <si>
    <t>AULIA NADHILA CAHYANINGRUM</t>
  </si>
  <si>
    <t>AULIA TASYA WARDHANI FAUZI</t>
  </si>
  <si>
    <t>AULIA ZAHRA EKA NINGSIH</t>
  </si>
  <si>
    <t>AXELINO FARRELL ANDIKA</t>
  </si>
  <si>
    <t>BINTANG KEVIN KAHAYA</t>
  </si>
  <si>
    <t>DEANDRA AYU ADHZANI</t>
  </si>
  <si>
    <t>DONATEA LAKSITA DEWARI KUSUMA</t>
  </si>
  <si>
    <t>HEINRICH HENDRANANTO</t>
  </si>
  <si>
    <t>HERDIANAWATI WULAN SARI</t>
  </si>
  <si>
    <t>HERLY WAHYUDI</t>
  </si>
  <si>
    <t>IMAM HAFIIDZ NUUR</t>
  </si>
  <si>
    <t>INTAN ARMENIA MELATI</t>
  </si>
  <si>
    <t>ISA PRASETYANI</t>
  </si>
  <si>
    <t>JOIS AKSA GANEO</t>
  </si>
  <si>
    <t>LEONARDO OVIK DANANO</t>
  </si>
  <si>
    <t>MARIA BEATRICE VANIA PUTERI</t>
  </si>
  <si>
    <t>MEDICA PATRICIA</t>
  </si>
  <si>
    <t>MUHAMMAD ALIF MULYA SATRIANA</t>
  </si>
  <si>
    <t>MUHAMMAD REVY OKTAFIANO</t>
  </si>
  <si>
    <t>NADA HUWAIDA</t>
  </si>
  <si>
    <t>NADIA AZARINE</t>
  </si>
  <si>
    <t>NAIKE TIARA FANI</t>
  </si>
  <si>
    <t>PRIMASDIKTA ZIDANE PRADANA. S</t>
  </si>
  <si>
    <t>PUSPITA AJENG WIDYANTARI</t>
  </si>
  <si>
    <t>REZA DWI JAKA UTAMA</t>
  </si>
  <si>
    <t>SEPFIANDA EKA WIDHIRA</t>
  </si>
  <si>
    <t>SHANANDA ALVITA ARRIVIA</t>
  </si>
  <si>
    <t>WINA ELVATIKA SARI</t>
  </si>
  <si>
    <t>YOANNES DION PRADVENANTA</t>
  </si>
  <si>
    <t>ZAFAF MUSYAFA&amp;#039;</t>
  </si>
  <si>
    <t>Kelas X-MIPA 3</t>
  </si>
  <si>
    <t>AGUNG PRASETYO</t>
  </si>
  <si>
    <t>AKBAR RAMADHAN</t>
  </si>
  <si>
    <t>ALYA NADHIFA DESTYA PUTRI</t>
  </si>
  <si>
    <t>AMIRA CHAIRUNNISA FADLIN</t>
  </si>
  <si>
    <t>ANGGANA ASDI FIRMANA</t>
  </si>
  <si>
    <t>ANINDHITYA YUDHANTA PRASETYA</t>
  </si>
  <si>
    <t>ARYA LANANG MAHESWARA PRIBADI</t>
  </si>
  <si>
    <t>AURORA ZAHRINA ADZHANI</t>
  </si>
  <si>
    <t>AYU SAGITA ARDANARESWARI</t>
  </si>
  <si>
    <t>CLARA ARYANCHANA KHAIRUNISSA</t>
  </si>
  <si>
    <t>DAHNIAR RAMADHANTY</t>
  </si>
  <si>
    <t>DEASY FITRIA UTAMI</t>
  </si>
  <si>
    <t>EDO NOORMAN ALFARIZI</t>
  </si>
  <si>
    <t>ELIZA LATIFIA FIRMANI</t>
  </si>
  <si>
    <t>ENI NURYANTI</t>
  </si>
  <si>
    <t>FADHILA ALYA DARINDRANI</t>
  </si>
  <si>
    <t>FEBRIENA NUR ALIFAH</t>
  </si>
  <si>
    <t>FORTUNELLA FARLYAGIZA</t>
  </si>
  <si>
    <t>GENTHA JAGAD BAGASKARA</t>
  </si>
  <si>
    <t>INTAN WAHYU WULANDARI</t>
  </si>
  <si>
    <t>IQBAL SAPRIANDI</t>
  </si>
  <si>
    <t>IVAN RIZKY HERMAWAN</t>
  </si>
  <si>
    <t>KINTAN JATI DEWI</t>
  </si>
  <si>
    <t>LIA QUSNUL QOTIMAH</t>
  </si>
  <si>
    <t>LINTANG RAMADANI ESTU M</t>
  </si>
  <si>
    <t>MAULANA DIMAS ADITYA WISNU PRAMUDYA</t>
  </si>
  <si>
    <t>MAYORA APRILIA YULITA</t>
  </si>
  <si>
    <t>MELLIANA DEWI</t>
  </si>
  <si>
    <t>MIRZA LUTHFAN ADYATMA</t>
  </si>
  <si>
    <t>MUHAMMAD ADAM AL HUSSEIN</t>
  </si>
  <si>
    <t>MUHAMMAD FARIS IHSAN</t>
  </si>
  <si>
    <t>NABILA CLARISA PUTRI</t>
  </si>
  <si>
    <t>NARENDRA ARDHIANSYAH</t>
  </si>
  <si>
    <t>RAIZY PERMANA AJI</t>
  </si>
  <si>
    <t>RIFQI HANIF PRATAMA</t>
  </si>
  <si>
    <t>RR. PADANTYA SANCHIA RANI</t>
  </si>
  <si>
    <t>USIE WIRASETYA RAFIKA PUTRI</t>
  </si>
  <si>
    <t>YUSNIA MIFTAKHUL HUDA</t>
  </si>
  <si>
    <t>Kelas X-MIPA 4</t>
  </si>
  <si>
    <t>ADINDA PUTRI WAHYU RAMADHANI</t>
  </si>
  <si>
    <t>ADITYA PRIYO NUGROHO</t>
  </si>
  <si>
    <t>ANISSA PUTRI YUNITA</t>
  </si>
  <si>
    <t>ANNISA LARASATI WIDIPANGESTU KINASIH</t>
  </si>
  <si>
    <t>ARDIANI BELIA KARIDA PUTRI</t>
  </si>
  <si>
    <t>ARJUN PUTRA PAMUNGKAS</t>
  </si>
  <si>
    <t>ASSYIFA SALSABILA</t>
  </si>
  <si>
    <t>ATHA RIDHO PRATAMA</t>
  </si>
  <si>
    <t>AYU NAWANG WULAN</t>
  </si>
  <si>
    <t>BERNIKE APRILIANA PUSPITARANI</t>
  </si>
  <si>
    <t>BERRY AR&amp;#039;RAFIQ</t>
  </si>
  <si>
    <t>BRITANIA FITHA TARIZARETA</t>
  </si>
  <si>
    <t>EMMANUEL DIDIMUS KRESTIAN</t>
  </si>
  <si>
    <t>FAKHRIZAL RIZKY KUSWANTO</t>
  </si>
  <si>
    <t>FANY AGUSTINA</t>
  </si>
  <si>
    <t>FELICIA PRISCA FERDIANASILVA</t>
  </si>
  <si>
    <t>FITRI ALYA TAMPUBOLON</t>
  </si>
  <si>
    <t>HAMIDAH SALSABILLA</t>
  </si>
  <si>
    <t>IRFAN MAULANA</t>
  </si>
  <si>
    <t>KANYA ADISTI BINGARMANITRA</t>
  </si>
  <si>
    <t>LATIFA HIMATUL ALIYAH</t>
  </si>
  <si>
    <t>MOHAMMAD FARHAN HAFIZD</t>
  </si>
  <si>
    <t>MOHAMMAD HILAL BACHERI GANIRA</t>
  </si>
  <si>
    <t>MUHAMAD BAYU CAHYONO</t>
  </si>
  <si>
    <t>NABILA AMALIA IZAAZ AANISA</t>
  </si>
  <si>
    <t>NAUFAL AFIF HIDAYAT</t>
  </si>
  <si>
    <t>NOVIYANI SAPUTRI</t>
  </si>
  <si>
    <t>PRISCILLIA RAGIL FEBRINA</t>
  </si>
  <si>
    <t>RIZALDY AKBAR ARYADANI</t>
  </si>
  <si>
    <t>SAHADUTA</t>
  </si>
  <si>
    <t>SHINTA NURIYAH GHOZANI</t>
  </si>
  <si>
    <t>SOPHIA DEO SANDEVA</t>
  </si>
  <si>
    <t>TIMOTIUS ARGO PRASETYA PRIONO</t>
  </si>
  <si>
    <t>VENTINDYA HAPSA DEISMA VIOLITA</t>
  </si>
  <si>
    <t>YAHYA ADITYO NUGROHO</t>
  </si>
  <si>
    <t>YOHANESA PUTRI WAHYUDI</t>
  </si>
  <si>
    <t>YUDI MEINANTO</t>
  </si>
</sst>
</file>

<file path=xl/styles.xml><?xml version="1.0" encoding="utf-8"?>
<styleSheet xmlns="http://schemas.openxmlformats.org/spreadsheetml/2006/main">
  <fonts count="13">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4">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4" borderId="2" xfId="0" applyFill="1" applyBorder="1" applyAlignment="1">
      <alignment horizontal="center"/>
    </xf>
    <xf numFmtId="3" fontId="0" fillId="2" borderId="1" xfId="0" applyNumberFormat="1" applyFill="1" applyBorder="1" applyAlignment="1">
      <alignment horizontal="center" vertical="top"/>
    </xf>
    <xf numFmtId="3" fontId="0" fillId="2" borderId="2" xfId="0" applyNumberFormat="1" applyFill="1" applyBorder="1" applyAlignment="1">
      <alignment horizontal="center" vertical="top"/>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3" fillId="7" borderId="0" xfId="0" applyFont="1" applyFill="1" applyAlignment="1" applyProtection="1">
      <alignment horizontal="center" vertical="center"/>
    </xf>
    <xf numFmtId="0" fontId="2" fillId="2" borderId="0" xfId="0" applyFont="1" applyFill="1" applyAlignment="1" applyProtection="1">
      <alignment horizontal="left"/>
    </xf>
    <xf numFmtId="0" fontId="2" fillId="6"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6" borderId="0" xfId="0" applyFont="1" applyFill="1" applyAlignment="1" applyProtection="1">
      <alignment horizontal="left"/>
    </xf>
    <xf numFmtId="0" fontId="0" fillId="6"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9" borderId="2" xfId="0" applyFont="1" applyFill="1" applyBorder="1" applyAlignment="1" applyProtection="1">
      <alignment horizontal="center" vertical="center"/>
    </xf>
    <xf numFmtId="0" fontId="0" fillId="2" borderId="0" xfId="0" applyFill="1" applyAlignment="1" applyProtection="1">
      <alignment horizontal="left"/>
    </xf>
    <xf numFmtId="0" fontId="11" fillId="10" borderId="2" xfId="0" applyFont="1" applyFill="1" applyBorder="1" applyAlignment="1" applyProtection="1">
      <alignment horizontal="center" vertical="center" wrapText="1"/>
    </xf>
    <xf numFmtId="0" fontId="11" fillId="11"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3" borderId="0" xfId="0" applyFill="1" applyProtection="1"/>
    <xf numFmtId="0" fontId="12" fillId="2" borderId="0" xfId="0" applyFont="1" applyFill="1" applyProtection="1"/>
    <xf numFmtId="0" fontId="11" fillId="12"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2"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1" borderId="9" xfId="0" applyFont="1" applyFill="1" applyBorder="1" applyAlignment="1" applyProtection="1">
      <alignment horizontal="center" vertical="center"/>
    </xf>
    <xf numFmtId="0" fontId="11" fillId="11" borderId="1" xfId="0" applyFont="1" applyFill="1" applyBorder="1" applyAlignment="1" applyProtection="1">
      <alignment horizontal="center" vertical="center"/>
    </xf>
    <xf numFmtId="0" fontId="2" fillId="6" borderId="2" xfId="0" applyFont="1" applyFill="1" applyBorder="1" applyAlignment="1">
      <alignment horizontal="center"/>
    </xf>
    <xf numFmtId="0" fontId="0" fillId="3" borderId="2" xfId="0" applyFill="1" applyBorder="1" applyAlignment="1">
      <alignment horizontal="center"/>
    </xf>
    <xf numFmtId="0" fontId="4" fillId="8"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6" borderId="2" xfId="0" applyFont="1" applyFill="1" applyBorder="1" applyAlignment="1" applyProtection="1">
      <alignment horizontal="center"/>
    </xf>
    <xf numFmtId="0" fontId="11" fillId="4" borderId="2" xfId="0" applyFont="1" applyFill="1" applyBorder="1" applyAlignment="1" applyProtection="1">
      <alignment horizontal="center"/>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11" borderId="3" xfId="0" applyFont="1" applyFill="1" applyBorder="1" applyAlignment="1" applyProtection="1">
      <alignment horizontal="center" vertical="center"/>
    </xf>
    <xf numFmtId="0" fontId="4" fillId="11" borderId="4" xfId="0" applyFont="1" applyFill="1" applyBorder="1" applyAlignment="1" applyProtection="1">
      <alignment horizontal="center" vertical="center"/>
    </xf>
    <xf numFmtId="0" fontId="4" fillId="11" borderId="5"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12" borderId="2" xfId="0" applyFont="1" applyFill="1" applyBorder="1" applyAlignment="1" applyProtection="1">
      <alignment horizontal="center" vertical="center"/>
    </xf>
    <xf numFmtId="0" fontId="11" fillId="13"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2" borderId="2" xfId="0" applyFont="1" applyFill="1" applyBorder="1" applyAlignment="1" applyProtection="1">
      <alignment horizontal="center" vertical="center"/>
    </xf>
    <xf numFmtId="0" fontId="11" fillId="9" borderId="9" xfId="0" applyFont="1" applyFill="1" applyBorder="1" applyAlignment="1" applyProtection="1">
      <alignment horizontal="center" vertical="center"/>
    </xf>
    <xf numFmtId="0" fontId="11" fillId="9" borderId="1" xfId="0" applyFont="1" applyFill="1" applyBorder="1" applyAlignment="1" applyProtection="1">
      <alignment horizontal="center" vertical="center"/>
    </xf>
    <xf numFmtId="0" fontId="0" fillId="2" borderId="0" xfId="0" applyFill="1" applyAlignment="1" applyProtection="1">
      <alignment horizontal="left"/>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zoomScale="95" zoomScaleNormal="95" workbookViewId="0">
      <pane xSplit="3" ySplit="10" topLeftCell="E31" activePane="bottomRight" state="frozen"/>
      <selection pane="topRight"/>
      <selection pane="bottomLeft"/>
      <selection pane="bottomRight" activeCell="H47" sqref="H47"/>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12.7109375" customWidth="1"/>
    <col min="11" max="14" width="7.7109375" customWidth="1"/>
    <col min="15" max="15" width="11.7109375" customWidth="1"/>
    <col min="16" max="16" width="1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66</v>
      </c>
      <c r="B1" s="20"/>
      <c r="C1" s="48" t="s">
        <v>0</v>
      </c>
      <c r="D1" s="48"/>
      <c r="E1" s="48"/>
      <c r="F1" s="48"/>
      <c r="G1" s="48"/>
      <c r="H1" s="48"/>
      <c r="I1" s="48"/>
      <c r="J1" s="48"/>
      <c r="K1" s="48"/>
      <c r="L1" s="48"/>
      <c r="M1" s="48"/>
      <c r="N1" s="48"/>
      <c r="O1" s="48"/>
      <c r="P1" s="48"/>
      <c r="Q1" s="48"/>
      <c r="R1" s="48"/>
      <c r="S1" s="4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66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1</v>
      </c>
      <c r="C7" s="18"/>
      <c r="D7" s="18"/>
      <c r="E7" s="49" t="s">
        <v>13</v>
      </c>
      <c r="F7" s="49"/>
      <c r="G7" s="49"/>
      <c r="H7" s="49"/>
      <c r="I7" s="49"/>
      <c r="J7" s="49"/>
      <c r="K7" s="49"/>
      <c r="L7" s="49"/>
      <c r="M7" s="49"/>
      <c r="N7" s="49"/>
      <c r="O7" s="49"/>
      <c r="P7" s="49"/>
      <c r="Q7" s="49"/>
      <c r="R7" s="4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6" t="s">
        <v>14</v>
      </c>
      <c r="B8" s="47" t="s">
        <v>15</v>
      </c>
      <c r="C8" s="46" t="s">
        <v>16</v>
      </c>
      <c r="D8" s="18"/>
      <c r="E8" s="56" t="s">
        <v>17</v>
      </c>
      <c r="F8" s="57"/>
      <c r="G8" s="57"/>
      <c r="H8" s="57"/>
      <c r="I8" s="57"/>
      <c r="J8" s="58"/>
      <c r="K8" s="53" t="s">
        <v>18</v>
      </c>
      <c r="L8" s="54"/>
      <c r="M8" s="54"/>
      <c r="N8" s="54"/>
      <c r="O8" s="54"/>
      <c r="P8" s="55"/>
      <c r="Q8" s="71" t="s">
        <v>19</v>
      </c>
      <c r="R8" s="71"/>
      <c r="S8" s="18"/>
      <c r="T8" s="70" t="s">
        <v>20</v>
      </c>
      <c r="U8" s="70"/>
      <c r="V8" s="70"/>
      <c r="W8" s="70"/>
      <c r="X8" s="70"/>
      <c r="Y8" s="70"/>
      <c r="Z8" s="70"/>
      <c r="AA8" s="70"/>
      <c r="AB8" s="70"/>
      <c r="AC8" s="70"/>
      <c r="AD8" s="70"/>
      <c r="AE8" s="33"/>
      <c r="AF8" s="50" t="s">
        <v>21</v>
      </c>
      <c r="AG8" s="50"/>
      <c r="AH8" s="50"/>
      <c r="AI8" s="50"/>
      <c r="AJ8" s="50"/>
      <c r="AK8" s="50"/>
      <c r="AL8" s="50"/>
      <c r="AM8" s="50"/>
      <c r="AN8" s="50"/>
      <c r="AO8" s="50"/>
      <c r="AP8" s="33"/>
      <c r="AQ8" s="67" t="s">
        <v>19</v>
      </c>
      <c r="AR8" s="67"/>
      <c r="AS8" s="67"/>
      <c r="AT8" s="67"/>
      <c r="AU8" s="67"/>
      <c r="AV8" s="67"/>
      <c r="AW8" s="67"/>
      <c r="AX8" s="67"/>
      <c r="AY8" s="67"/>
      <c r="AZ8" s="67"/>
      <c r="BA8" s="68"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6"/>
      <c r="B9" s="47"/>
      <c r="C9" s="46"/>
      <c r="D9" s="18"/>
      <c r="E9" s="70" t="s">
        <v>22</v>
      </c>
      <c r="F9" s="70"/>
      <c r="G9" s="59" t="s">
        <v>23</v>
      </c>
      <c r="H9" s="60"/>
      <c r="I9" s="60"/>
      <c r="J9" s="61"/>
      <c r="K9" s="50" t="s">
        <v>22</v>
      </c>
      <c r="L9" s="50"/>
      <c r="M9" s="62" t="s">
        <v>23</v>
      </c>
      <c r="N9" s="63"/>
      <c r="O9" s="63"/>
      <c r="P9" s="64"/>
      <c r="Q9" s="51" t="s">
        <v>22</v>
      </c>
      <c r="R9" s="51" t="s">
        <v>23</v>
      </c>
      <c r="S9" s="18"/>
      <c r="T9" s="72" t="s">
        <v>24</v>
      </c>
      <c r="U9" s="72" t="s">
        <v>25</v>
      </c>
      <c r="V9" s="72" t="s">
        <v>26</v>
      </c>
      <c r="W9" s="72" t="s">
        <v>27</v>
      </c>
      <c r="X9" s="72" t="s">
        <v>28</v>
      </c>
      <c r="Y9" s="72" t="s">
        <v>29</v>
      </c>
      <c r="Z9" s="72" t="s">
        <v>30</v>
      </c>
      <c r="AA9" s="72" t="s">
        <v>31</v>
      </c>
      <c r="AB9" s="72" t="s">
        <v>32</v>
      </c>
      <c r="AC9" s="72" t="s">
        <v>33</v>
      </c>
      <c r="AD9" s="69" t="s">
        <v>34</v>
      </c>
      <c r="AE9" s="33"/>
      <c r="AF9" s="42" t="s">
        <v>35</v>
      </c>
      <c r="AG9" s="42" t="s">
        <v>36</v>
      </c>
      <c r="AH9" s="42" t="s">
        <v>37</v>
      </c>
      <c r="AI9" s="42" t="s">
        <v>38</v>
      </c>
      <c r="AJ9" s="42" t="s">
        <v>39</v>
      </c>
      <c r="AK9" s="42" t="s">
        <v>40</v>
      </c>
      <c r="AL9" s="42" t="s">
        <v>41</v>
      </c>
      <c r="AM9" s="42" t="s">
        <v>42</v>
      </c>
      <c r="AN9" s="42" t="s">
        <v>43</v>
      </c>
      <c r="AO9" s="42" t="s">
        <v>44</v>
      </c>
      <c r="AP9" s="33"/>
      <c r="AQ9" s="66" t="s">
        <v>45</v>
      </c>
      <c r="AR9" s="66"/>
      <c r="AS9" s="66" t="s">
        <v>46</v>
      </c>
      <c r="AT9" s="66"/>
      <c r="AU9" s="66" t="s">
        <v>47</v>
      </c>
      <c r="AV9" s="66"/>
      <c r="AW9" s="66"/>
      <c r="AX9" s="66" t="s">
        <v>48</v>
      </c>
      <c r="AY9" s="66"/>
      <c r="AZ9" s="66"/>
      <c r="BA9" s="6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6"/>
      <c r="B10" s="47"/>
      <c r="C10" s="46"/>
      <c r="D10" s="18"/>
      <c r="E10" s="27" t="s">
        <v>49</v>
      </c>
      <c r="F10" s="27" t="s">
        <v>50</v>
      </c>
      <c r="G10" s="27" t="s">
        <v>49</v>
      </c>
      <c r="H10" s="27" t="s">
        <v>50</v>
      </c>
      <c r="I10" s="29" t="s">
        <v>51</v>
      </c>
      <c r="J10" s="27" t="s">
        <v>52</v>
      </c>
      <c r="K10" s="30" t="s">
        <v>49</v>
      </c>
      <c r="L10" s="30" t="s">
        <v>50</v>
      </c>
      <c r="M10" s="30" t="s">
        <v>49</v>
      </c>
      <c r="N10" s="30" t="s">
        <v>50</v>
      </c>
      <c r="O10" s="29" t="s">
        <v>51</v>
      </c>
      <c r="P10" s="30" t="s">
        <v>52</v>
      </c>
      <c r="Q10" s="52"/>
      <c r="R10" s="52"/>
      <c r="S10" s="18"/>
      <c r="T10" s="73"/>
      <c r="U10" s="73"/>
      <c r="V10" s="73"/>
      <c r="W10" s="73"/>
      <c r="X10" s="73"/>
      <c r="Y10" s="73"/>
      <c r="Z10" s="73"/>
      <c r="AA10" s="73"/>
      <c r="AB10" s="73"/>
      <c r="AC10" s="73"/>
      <c r="AD10" s="69"/>
      <c r="AE10" s="33"/>
      <c r="AF10" s="43"/>
      <c r="AG10" s="43"/>
      <c r="AH10" s="43"/>
      <c r="AI10" s="43"/>
      <c r="AJ10" s="43"/>
      <c r="AK10" s="43"/>
      <c r="AL10" s="43"/>
      <c r="AM10" s="43"/>
      <c r="AN10" s="43"/>
      <c r="AO10" s="43"/>
      <c r="AP10" s="33"/>
      <c r="AQ10" s="34" t="s">
        <v>22</v>
      </c>
      <c r="AR10" s="34" t="s">
        <v>23</v>
      </c>
      <c r="AS10" s="34" t="s">
        <v>22</v>
      </c>
      <c r="AT10" s="34" t="s">
        <v>23</v>
      </c>
      <c r="AU10" s="34">
        <v>1</v>
      </c>
      <c r="AV10" s="34">
        <v>2</v>
      </c>
      <c r="AW10" s="34">
        <v>3</v>
      </c>
      <c r="AX10" s="34">
        <v>1</v>
      </c>
      <c r="AY10" s="34">
        <v>2</v>
      </c>
      <c r="AZ10" s="34">
        <v>3</v>
      </c>
      <c r="BA10" s="6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8</v>
      </c>
      <c r="C11" s="19" t="s">
        <v>53</v>
      </c>
      <c r="D11" s="18"/>
      <c r="E11" s="19">
        <f t="shared" ref="E11:E50" si="0">IF((COUNTA(T11:AA11)&gt;0),(ROUND( AVERAGE(T11:AA11),0)),"")</f>
        <v>77</v>
      </c>
      <c r="F11" s="19" t="str">
        <f t="shared" ref="F11:F50" si="1">IF(AND(ISNUMBER(E11),E11&gt;=1),IF(E11&lt;=$FD$13,$FE$13,IF(E11&lt;=$FD$14,$FE$14,IF(E11&lt;=$FD$15,$FE$15,IF(E11&lt;=$FD$16,$FE$16,)))), "")</f>
        <v>B</v>
      </c>
      <c r="G11" s="19">
        <f>IF((COUNTA(T11:AC11)&gt;0),(ROUND((AVERAGE(T11:AD11)),0)),"")</f>
        <v>77</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1" s="19">
        <f t="shared" ref="K11:K50" si="4">IF((COUNTA(AF11:AN11)&gt;0),AVERAGE(AF11:AN11),"")</f>
        <v>84.6</v>
      </c>
      <c r="L11" s="19" t="str">
        <f t="shared" ref="L11:L50" si="5">IF(AND(ISNUMBER(K11),K11&gt;=1), IF(K11&lt;=$FD$27,$FE$27,IF(K11&lt;=$FD$28,$FE$28,IF(K11&lt;=$FD$29,$FE$29,IF(K11&lt;=$FD$30,$FE$30,)))), "")</f>
        <v>A</v>
      </c>
      <c r="M11" s="19">
        <f t="shared" ref="M11:M50" si="6">IF((COUNTA(AF11:AO11)&gt;0),AVERAGE(AF11:AO11),"")</f>
        <v>84.6</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Memiliki ketrampilan mempraktikkan hasil menganalisis dan mengkategorikan ketrampilan gerak salah satu nomor atletik (jalan cepat, lari, lompat, dan lempar) serta menyusun rencana perbaikan.</v>
      </c>
      <c r="Q11" s="19" t="str">
        <f t="shared" ref="Q11:Q50" si="9">IF(COUNTA(BA11)=1,BA11,"")</f>
        <v>B</v>
      </c>
      <c r="R11" s="19" t="str">
        <f t="shared" ref="R11:R50" si="10">IF(AND(COUNTA(BA11)=1,COUNTA(AD11)=1),BA11,"")</f>
        <v/>
      </c>
      <c r="S11" s="18"/>
      <c r="T11" s="1">
        <v>75</v>
      </c>
      <c r="U11" s="1">
        <v>75</v>
      </c>
      <c r="V11" s="1">
        <v>80</v>
      </c>
      <c r="W11" s="1"/>
      <c r="X11" s="1"/>
      <c r="Y11" s="1"/>
      <c r="Z11" s="1"/>
      <c r="AA11" s="1"/>
      <c r="AB11" s="1"/>
      <c r="AC11" s="1"/>
      <c r="AD11" s="1"/>
      <c r="AE11" s="18"/>
      <c r="AF11" s="1">
        <v>80</v>
      </c>
      <c r="AG11" s="1">
        <v>85</v>
      </c>
      <c r="AH11" s="1">
        <v>83</v>
      </c>
      <c r="AI11" s="1">
        <v>95</v>
      </c>
      <c r="AJ11" s="1">
        <v>80</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5" t="s">
        <v>54</v>
      </c>
      <c r="FD11" s="45"/>
      <c r="FE11" s="45"/>
      <c r="FG11" s="44" t="s">
        <v>55</v>
      </c>
      <c r="FH11" s="44"/>
      <c r="FI11" s="44"/>
    </row>
    <row r="12" spans="1:167">
      <c r="A12" s="19">
        <v>2</v>
      </c>
      <c r="B12" s="19">
        <v>24</v>
      </c>
      <c r="C12" s="19" t="s">
        <v>56</v>
      </c>
      <c r="D12" s="18"/>
      <c r="E12" s="19">
        <f t="shared" si="0"/>
        <v>76</v>
      </c>
      <c r="F12" s="19" t="str">
        <f t="shared" si="1"/>
        <v>B</v>
      </c>
      <c r="G12" s="19">
        <f>IF((COUNTA(T12:AC12)&gt;0),(ROUND((AVERAGE(T12:AD12)),0)),"")</f>
        <v>76</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2" s="19">
        <f t="shared" si="4"/>
        <v>78.8</v>
      </c>
      <c r="L12" s="19" t="str">
        <f t="shared" si="5"/>
        <v>B</v>
      </c>
      <c r="M12" s="19">
        <f t="shared" si="6"/>
        <v>78.8</v>
      </c>
      <c r="N12" s="19" t="str">
        <f t="shared" si="7"/>
        <v>B</v>
      </c>
      <c r="O12" s="35">
        <v>2</v>
      </c>
      <c r="P12" s="19" t="str">
        <f t="shared" si="8"/>
        <v>Memiliki ketrampilan mempraktikkan hasil menganalisis ketrampilan gerak salah satu permainan bola besar untuk menghasilkan koordinasi gerak yang baik.</v>
      </c>
      <c r="Q12" s="19" t="str">
        <f t="shared" si="9"/>
        <v>B</v>
      </c>
      <c r="R12" s="19" t="str">
        <f t="shared" si="10"/>
        <v/>
      </c>
      <c r="S12" s="18"/>
      <c r="T12" s="1">
        <v>80</v>
      </c>
      <c r="U12" s="1">
        <v>75</v>
      </c>
      <c r="V12" s="1">
        <v>73</v>
      </c>
      <c r="W12" s="1"/>
      <c r="X12" s="1"/>
      <c r="Y12" s="1"/>
      <c r="Z12" s="1"/>
      <c r="AA12" s="1"/>
      <c r="AB12" s="1"/>
      <c r="AC12" s="1"/>
      <c r="AD12" s="1"/>
      <c r="AE12" s="18"/>
      <c r="AF12" s="1">
        <v>75</v>
      </c>
      <c r="AG12" s="1">
        <v>75</v>
      </c>
      <c r="AH12" s="1">
        <v>83</v>
      </c>
      <c r="AI12" s="1">
        <v>79</v>
      </c>
      <c r="AJ12" s="1">
        <v>82</v>
      </c>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40</v>
      </c>
      <c r="C13" s="19" t="s">
        <v>65</v>
      </c>
      <c r="D13" s="18"/>
      <c r="E13" s="19">
        <f t="shared" si="0"/>
        <v>77</v>
      </c>
      <c r="F13" s="19" t="str">
        <f t="shared" si="1"/>
        <v>B</v>
      </c>
      <c r="G13" s="19">
        <f>IF((COUNTA(T12:AC12)&gt;0),(ROUND((AVERAGE(T13:AD13)),0)),"")</f>
        <v>77</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3" s="19">
        <f t="shared" si="4"/>
        <v>82.2</v>
      </c>
      <c r="L13" s="19" t="str">
        <f t="shared" si="5"/>
        <v>B</v>
      </c>
      <c r="M13" s="19">
        <f t="shared" si="6"/>
        <v>82.2</v>
      </c>
      <c r="N13" s="19" t="str">
        <f t="shared" si="7"/>
        <v>B</v>
      </c>
      <c r="O13" s="35">
        <v>2</v>
      </c>
      <c r="P13" s="19" t="str">
        <f t="shared" si="8"/>
        <v>Memiliki ketrampilan mempraktikkan hasil menganalisis ketrampilan gerak salah satu permainan bola besar untuk menghasilkan koordinasi gerak yang baik.</v>
      </c>
      <c r="Q13" s="19" t="str">
        <f t="shared" si="9"/>
        <v>B</v>
      </c>
      <c r="R13" s="19" t="str">
        <f t="shared" si="10"/>
        <v/>
      </c>
      <c r="S13" s="18"/>
      <c r="T13" s="1">
        <v>70</v>
      </c>
      <c r="U13" s="1">
        <v>80</v>
      </c>
      <c r="V13" s="1">
        <v>82</v>
      </c>
      <c r="W13" s="1"/>
      <c r="X13" s="1"/>
      <c r="Y13" s="1"/>
      <c r="Z13" s="1"/>
      <c r="AA13" s="1"/>
      <c r="AB13" s="1"/>
      <c r="AC13" s="1"/>
      <c r="AD13" s="1"/>
      <c r="AE13" s="18"/>
      <c r="AF13" s="1">
        <v>85</v>
      </c>
      <c r="AG13" s="1">
        <v>78</v>
      </c>
      <c r="AH13" s="1">
        <v>83</v>
      </c>
      <c r="AI13" s="1">
        <v>85</v>
      </c>
      <c r="AJ13" s="1">
        <v>80</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0">
        <v>1</v>
      </c>
      <c r="FH13" s="41" t="s">
        <v>66</v>
      </c>
      <c r="FI13" s="41" t="s">
        <v>67</v>
      </c>
      <c r="FJ13" s="39">
        <v>721</v>
      </c>
      <c r="FK13" s="39">
        <v>731</v>
      </c>
    </row>
    <row r="14" spans="1:167">
      <c r="A14" s="19">
        <v>4</v>
      </c>
      <c r="B14" s="19">
        <v>56</v>
      </c>
      <c r="C14" s="19" t="s">
        <v>68</v>
      </c>
      <c r="D14" s="18"/>
      <c r="E14" s="19">
        <f t="shared" si="0"/>
        <v>81</v>
      </c>
      <c r="F14" s="19" t="str">
        <f t="shared" si="1"/>
        <v>B</v>
      </c>
      <c r="G14" s="19">
        <f>IF((COUNTA(T12:AC12)&gt;0),(ROUND((AVERAGE(T14:AD14)),0)),"")</f>
        <v>81</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4" s="19">
        <f t="shared" si="4"/>
        <v>82.4</v>
      </c>
      <c r="L14" s="19" t="str">
        <f t="shared" si="5"/>
        <v>B</v>
      </c>
      <c r="M14" s="19">
        <f t="shared" si="6"/>
        <v>82.4</v>
      </c>
      <c r="N14" s="19" t="str">
        <f t="shared" si="7"/>
        <v>B</v>
      </c>
      <c r="O14" s="35">
        <v>2</v>
      </c>
      <c r="P14" s="19" t="str">
        <f t="shared" si="8"/>
        <v>Memiliki ketrampilan mempraktikkan hasil menganalisis ketrampilan gerak salah satu permainan bola besar untuk menghasilkan koordinasi gerak yang baik.</v>
      </c>
      <c r="Q14" s="19" t="str">
        <f t="shared" si="9"/>
        <v>B</v>
      </c>
      <c r="R14" s="19" t="str">
        <f t="shared" si="10"/>
        <v/>
      </c>
      <c r="S14" s="18"/>
      <c r="T14" s="1">
        <v>80</v>
      </c>
      <c r="U14" s="1">
        <v>85</v>
      </c>
      <c r="V14" s="1">
        <v>79</v>
      </c>
      <c r="W14" s="1"/>
      <c r="X14" s="1"/>
      <c r="Y14" s="1"/>
      <c r="Z14" s="1"/>
      <c r="AA14" s="1"/>
      <c r="AB14" s="1"/>
      <c r="AC14" s="1"/>
      <c r="AD14" s="1"/>
      <c r="AE14" s="18"/>
      <c r="AF14" s="1">
        <v>80</v>
      </c>
      <c r="AG14" s="1">
        <v>90</v>
      </c>
      <c r="AH14" s="1">
        <v>83</v>
      </c>
      <c r="AI14" s="1">
        <v>79</v>
      </c>
      <c r="AJ14" s="1">
        <v>80</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0"/>
      <c r="FH14" s="41"/>
      <c r="FI14" s="41"/>
      <c r="FJ14" s="39"/>
      <c r="FK14" s="39"/>
    </row>
    <row r="15" spans="1:167">
      <c r="A15" s="19">
        <v>5</v>
      </c>
      <c r="B15" s="19">
        <v>72</v>
      </c>
      <c r="C15" s="19" t="s">
        <v>69</v>
      </c>
      <c r="D15" s="18"/>
      <c r="E15" s="19">
        <f t="shared" si="0"/>
        <v>78</v>
      </c>
      <c r="F15" s="19" t="str">
        <f t="shared" si="1"/>
        <v>B</v>
      </c>
      <c r="G15" s="19">
        <f>IF((COUNTA(T12:AC12)&gt;0),(ROUND((AVERAGE(T15:AD15)),0)),"")</f>
        <v>78</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82.4</v>
      </c>
      <c r="L15" s="19" t="str">
        <f t="shared" si="5"/>
        <v>B</v>
      </c>
      <c r="M15" s="19">
        <f t="shared" si="6"/>
        <v>82.4</v>
      </c>
      <c r="N15" s="19" t="str">
        <f t="shared" si="7"/>
        <v>B</v>
      </c>
      <c r="O15" s="35">
        <v>2</v>
      </c>
      <c r="P15" s="19" t="str">
        <f t="shared" si="8"/>
        <v>Memiliki ketrampilan mempraktikkan hasil menganalisis ketrampilan gerak salah satu permainan bola besar untuk menghasilkan koordinasi gerak yang baik.</v>
      </c>
      <c r="Q15" s="19" t="str">
        <f t="shared" si="9"/>
        <v>B</v>
      </c>
      <c r="R15" s="19" t="str">
        <f t="shared" si="10"/>
        <v/>
      </c>
      <c r="S15" s="18"/>
      <c r="T15" s="1">
        <v>75</v>
      </c>
      <c r="U15" s="1">
        <v>85</v>
      </c>
      <c r="V15" s="1">
        <v>73</v>
      </c>
      <c r="W15" s="1"/>
      <c r="X15" s="1"/>
      <c r="Y15" s="1"/>
      <c r="Z15" s="1"/>
      <c r="AA15" s="1"/>
      <c r="AB15" s="1"/>
      <c r="AC15" s="1"/>
      <c r="AD15" s="1"/>
      <c r="AE15" s="18"/>
      <c r="AF15" s="1">
        <v>85</v>
      </c>
      <c r="AG15" s="1">
        <v>85</v>
      </c>
      <c r="AH15" s="1">
        <v>83</v>
      </c>
      <c r="AI15" s="1">
        <v>79</v>
      </c>
      <c r="AJ15" s="1">
        <v>80</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0">
        <v>2</v>
      </c>
      <c r="FH15" s="41" t="s">
        <v>70</v>
      </c>
      <c r="FI15" s="41" t="s">
        <v>71</v>
      </c>
      <c r="FJ15" s="39">
        <v>722</v>
      </c>
      <c r="FK15" s="39">
        <v>732</v>
      </c>
    </row>
    <row r="16" spans="1:167">
      <c r="A16" s="19">
        <v>6</v>
      </c>
      <c r="B16" s="19">
        <v>88</v>
      </c>
      <c r="C16" s="19" t="s">
        <v>72</v>
      </c>
      <c r="D16" s="18"/>
      <c r="E16" s="19">
        <f t="shared" si="0"/>
        <v>77</v>
      </c>
      <c r="F16" s="19" t="str">
        <f t="shared" si="1"/>
        <v>B</v>
      </c>
      <c r="G16" s="19">
        <f>IF((COUNTA(T12:AC12)&gt;0),(ROUND((AVERAGE(T16:AD16)),0)),"")</f>
        <v>77</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83.2</v>
      </c>
      <c r="L16" s="19" t="str">
        <f t="shared" si="5"/>
        <v>B</v>
      </c>
      <c r="M16" s="19">
        <f t="shared" si="6"/>
        <v>83.2</v>
      </c>
      <c r="N16" s="19" t="str">
        <f t="shared" si="7"/>
        <v>B</v>
      </c>
      <c r="O16" s="35">
        <v>2</v>
      </c>
      <c r="P16" s="19" t="str">
        <f t="shared" si="8"/>
        <v>Memiliki ketrampilan mempraktikkan hasil menganalisis ketrampilan gerak salah satu permainan bola besar untuk menghasilkan koordinasi gerak yang baik.</v>
      </c>
      <c r="Q16" s="19" t="str">
        <f t="shared" si="9"/>
        <v>B</v>
      </c>
      <c r="R16" s="19" t="str">
        <f t="shared" si="10"/>
        <v/>
      </c>
      <c r="S16" s="18"/>
      <c r="T16" s="1">
        <v>76</v>
      </c>
      <c r="U16" s="1">
        <v>75</v>
      </c>
      <c r="V16" s="1">
        <v>80</v>
      </c>
      <c r="W16" s="1"/>
      <c r="X16" s="1"/>
      <c r="Y16" s="1"/>
      <c r="Z16" s="1"/>
      <c r="AA16" s="1"/>
      <c r="AB16" s="1"/>
      <c r="AC16" s="1"/>
      <c r="AD16" s="1"/>
      <c r="AE16" s="18"/>
      <c r="AF16" s="1">
        <v>85</v>
      </c>
      <c r="AG16" s="1">
        <v>83</v>
      </c>
      <c r="AH16" s="1">
        <v>85</v>
      </c>
      <c r="AI16" s="1">
        <v>79</v>
      </c>
      <c r="AJ16" s="1">
        <v>84</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0"/>
      <c r="FH16" s="41"/>
      <c r="FI16" s="41"/>
      <c r="FJ16" s="39"/>
      <c r="FK16" s="39"/>
    </row>
    <row r="17" spans="1:167">
      <c r="A17" s="19">
        <v>7</v>
      </c>
      <c r="B17" s="19">
        <v>104</v>
      </c>
      <c r="C17" s="19" t="s">
        <v>73</v>
      </c>
      <c r="D17" s="18"/>
      <c r="E17" s="19">
        <f t="shared" si="0"/>
        <v>78</v>
      </c>
      <c r="F17" s="19" t="str">
        <f t="shared" si="1"/>
        <v>B</v>
      </c>
      <c r="G17" s="19">
        <f>IF((COUNTA(T12:AC12)&gt;0),(ROUND((AVERAGE(T17:AD17)),0)),"")</f>
        <v>78</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7" s="19">
        <f t="shared" si="4"/>
        <v>81.8</v>
      </c>
      <c r="L17" s="19" t="str">
        <f t="shared" si="5"/>
        <v>B</v>
      </c>
      <c r="M17" s="19">
        <f t="shared" si="6"/>
        <v>81.8</v>
      </c>
      <c r="N17" s="19" t="str">
        <f t="shared" si="7"/>
        <v>B</v>
      </c>
      <c r="O17" s="35">
        <v>2</v>
      </c>
      <c r="P17" s="19" t="str">
        <f t="shared" si="8"/>
        <v>Memiliki ketrampilan mempraktikkan hasil menganalisis ketrampilan gerak salah satu permainan bola besar untuk menghasilkan koordinasi gerak yang baik.</v>
      </c>
      <c r="Q17" s="19" t="str">
        <f t="shared" si="9"/>
        <v>B</v>
      </c>
      <c r="R17" s="19" t="str">
        <f t="shared" si="10"/>
        <v/>
      </c>
      <c r="S17" s="18"/>
      <c r="T17" s="1">
        <v>75</v>
      </c>
      <c r="U17" s="1">
        <v>80</v>
      </c>
      <c r="V17" s="1">
        <v>79</v>
      </c>
      <c r="W17" s="1"/>
      <c r="X17" s="1"/>
      <c r="Y17" s="1"/>
      <c r="Z17" s="1"/>
      <c r="AA17" s="1"/>
      <c r="AB17" s="1"/>
      <c r="AC17" s="1"/>
      <c r="AD17" s="1"/>
      <c r="AE17" s="18"/>
      <c r="AF17" s="1">
        <v>80</v>
      </c>
      <c r="AG17" s="1">
        <v>83</v>
      </c>
      <c r="AH17" s="1">
        <v>85</v>
      </c>
      <c r="AI17" s="1">
        <v>82</v>
      </c>
      <c r="AJ17" s="1">
        <v>79</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0">
        <v>3</v>
      </c>
      <c r="FH17" s="41" t="s">
        <v>74</v>
      </c>
      <c r="FI17" s="41" t="s">
        <v>75</v>
      </c>
      <c r="FJ17" s="39">
        <v>723</v>
      </c>
      <c r="FK17" s="39">
        <v>733</v>
      </c>
    </row>
    <row r="18" spans="1:167">
      <c r="A18" s="19">
        <v>8</v>
      </c>
      <c r="B18" s="19">
        <v>120</v>
      </c>
      <c r="C18" s="19" t="s">
        <v>76</v>
      </c>
      <c r="D18" s="18"/>
      <c r="E18" s="19">
        <f t="shared" si="0"/>
        <v>78</v>
      </c>
      <c r="F18" s="19" t="str">
        <f t="shared" si="1"/>
        <v>B</v>
      </c>
      <c r="G18" s="19">
        <f>IF((COUNTA(T12:AC12)&gt;0),(ROUND((AVERAGE(T18:AD18)),0)),"")</f>
        <v>78</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8" s="19">
        <f t="shared" si="4"/>
        <v>86.8</v>
      </c>
      <c r="L18" s="19" t="str">
        <f t="shared" si="5"/>
        <v>A</v>
      </c>
      <c r="M18" s="19">
        <f t="shared" si="6"/>
        <v>86.8</v>
      </c>
      <c r="N18" s="19" t="str">
        <f t="shared" si="7"/>
        <v>A</v>
      </c>
      <c r="O18" s="35">
        <v>1</v>
      </c>
      <c r="P18" s="19" t="str">
        <f t="shared" si="8"/>
        <v>Memiliki ketrampilan mempraktikkan hasil menganalisis dan mengkategorikan ketrampilan gerak salah satu nomor atletik (jalan cepat, lari, lompat, dan lempar) serta menyusun rencana perbaikan.</v>
      </c>
      <c r="Q18" s="19" t="str">
        <f t="shared" si="9"/>
        <v>B</v>
      </c>
      <c r="R18" s="19" t="str">
        <f t="shared" si="10"/>
        <v/>
      </c>
      <c r="S18" s="18"/>
      <c r="T18" s="1">
        <v>75</v>
      </c>
      <c r="U18" s="1">
        <v>80</v>
      </c>
      <c r="V18" s="1">
        <v>79</v>
      </c>
      <c r="W18" s="1"/>
      <c r="X18" s="1"/>
      <c r="Y18" s="1"/>
      <c r="Z18" s="1"/>
      <c r="AA18" s="1"/>
      <c r="AB18" s="1"/>
      <c r="AC18" s="1"/>
      <c r="AD18" s="1"/>
      <c r="AE18" s="18"/>
      <c r="AF18" s="1">
        <v>85</v>
      </c>
      <c r="AG18" s="1">
        <v>87</v>
      </c>
      <c r="AH18" s="1">
        <v>85</v>
      </c>
      <c r="AI18" s="1">
        <v>93</v>
      </c>
      <c r="AJ18" s="1">
        <v>84</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0"/>
      <c r="FH18" s="41"/>
      <c r="FI18" s="41"/>
      <c r="FJ18" s="39"/>
      <c r="FK18" s="39"/>
    </row>
    <row r="19" spans="1:167">
      <c r="A19" s="19">
        <v>9</v>
      </c>
      <c r="B19" s="19">
        <v>136</v>
      </c>
      <c r="C19" s="19" t="s">
        <v>77</v>
      </c>
      <c r="D19" s="18"/>
      <c r="E19" s="19">
        <f t="shared" si="0"/>
        <v>76</v>
      </c>
      <c r="F19" s="19" t="str">
        <f t="shared" si="1"/>
        <v>B</v>
      </c>
      <c r="G19" s="19">
        <f>IF((COUNTA(T12:AC12)&gt;0),(ROUND((AVERAGE(T19:AD19)),0)),"")</f>
        <v>76</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9" s="19">
        <f t="shared" si="4"/>
        <v>81</v>
      </c>
      <c r="L19" s="19" t="str">
        <f t="shared" si="5"/>
        <v>B</v>
      </c>
      <c r="M19" s="19">
        <f t="shared" si="6"/>
        <v>81</v>
      </c>
      <c r="N19" s="19" t="str">
        <f t="shared" si="7"/>
        <v>B</v>
      </c>
      <c r="O19" s="35">
        <v>2</v>
      </c>
      <c r="P19" s="19" t="str">
        <f t="shared" si="8"/>
        <v>Memiliki ketrampilan mempraktikkan hasil menganalisis ketrampilan gerak salah satu permainan bola besar untuk menghasilkan koordinasi gerak yang baik.</v>
      </c>
      <c r="Q19" s="19" t="str">
        <f t="shared" si="9"/>
        <v>B</v>
      </c>
      <c r="R19" s="19" t="str">
        <f t="shared" si="10"/>
        <v/>
      </c>
      <c r="S19" s="18"/>
      <c r="T19" s="1">
        <v>75</v>
      </c>
      <c r="U19" s="1">
        <v>75</v>
      </c>
      <c r="V19" s="1">
        <v>77</v>
      </c>
      <c r="W19" s="1"/>
      <c r="X19" s="1"/>
      <c r="Y19" s="1"/>
      <c r="Z19" s="1"/>
      <c r="AA19" s="1"/>
      <c r="AB19" s="1"/>
      <c r="AC19" s="1"/>
      <c r="AD19" s="1"/>
      <c r="AE19" s="18"/>
      <c r="AF19" s="1">
        <v>85</v>
      </c>
      <c r="AG19" s="1">
        <v>85</v>
      </c>
      <c r="AH19" s="1">
        <v>75</v>
      </c>
      <c r="AI19" s="1">
        <v>90</v>
      </c>
      <c r="AJ19" s="1">
        <v>70</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0">
        <v>4</v>
      </c>
      <c r="FH19" s="41"/>
      <c r="FI19" s="41"/>
      <c r="FJ19" s="39">
        <v>724</v>
      </c>
      <c r="FK19" s="39">
        <v>734</v>
      </c>
    </row>
    <row r="20" spans="1:167">
      <c r="A20" s="19">
        <v>10</v>
      </c>
      <c r="B20" s="19">
        <v>152</v>
      </c>
      <c r="C20" s="19" t="s">
        <v>78</v>
      </c>
      <c r="D20" s="18"/>
      <c r="E20" s="19">
        <f t="shared" si="0"/>
        <v>79</v>
      </c>
      <c r="F20" s="19" t="str">
        <f t="shared" si="1"/>
        <v>B</v>
      </c>
      <c r="G20" s="19">
        <f>IF((COUNTA(T12:AC12)&gt;0),(ROUND((AVERAGE(T20:AD20)),0)),"")</f>
        <v>79</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0" s="19">
        <f t="shared" si="4"/>
        <v>79.599999999999994</v>
      </c>
      <c r="L20" s="19" t="str">
        <f t="shared" si="5"/>
        <v>B</v>
      </c>
      <c r="M20" s="19">
        <f t="shared" si="6"/>
        <v>79.599999999999994</v>
      </c>
      <c r="N20" s="19" t="str">
        <f t="shared" si="7"/>
        <v>B</v>
      </c>
      <c r="O20" s="35">
        <v>2</v>
      </c>
      <c r="P20" s="19" t="str">
        <f t="shared" si="8"/>
        <v>Memiliki ketrampilan mempraktikkan hasil menganalisis ketrampilan gerak salah satu permainan bola besar untuk menghasilkan koordinasi gerak yang baik.</v>
      </c>
      <c r="Q20" s="19" t="str">
        <f t="shared" si="9"/>
        <v>B</v>
      </c>
      <c r="R20" s="19" t="str">
        <f t="shared" si="10"/>
        <v/>
      </c>
      <c r="S20" s="18"/>
      <c r="T20" s="1">
        <v>80</v>
      </c>
      <c r="U20" s="1">
        <v>78</v>
      </c>
      <c r="V20" s="1">
        <v>78</v>
      </c>
      <c r="W20" s="1"/>
      <c r="X20" s="1"/>
      <c r="Y20" s="1"/>
      <c r="Z20" s="1"/>
      <c r="AA20" s="1"/>
      <c r="AB20" s="1"/>
      <c r="AC20" s="1"/>
      <c r="AD20" s="1"/>
      <c r="AE20" s="18"/>
      <c r="AF20" s="1">
        <v>80</v>
      </c>
      <c r="AG20" s="1">
        <v>85</v>
      </c>
      <c r="AH20" s="1">
        <v>75</v>
      </c>
      <c r="AI20" s="1">
        <v>79</v>
      </c>
      <c r="AJ20" s="1">
        <v>79</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0"/>
      <c r="FH20" s="41"/>
      <c r="FI20" s="41"/>
      <c r="FJ20" s="39"/>
      <c r="FK20" s="39"/>
    </row>
    <row r="21" spans="1:167">
      <c r="A21" s="19">
        <v>11</v>
      </c>
      <c r="B21" s="19">
        <v>168</v>
      </c>
      <c r="C21" s="19" t="s">
        <v>79</v>
      </c>
      <c r="D21" s="18"/>
      <c r="E21" s="19">
        <f t="shared" si="0"/>
        <v>76</v>
      </c>
      <c r="F21" s="19" t="str">
        <f t="shared" si="1"/>
        <v>B</v>
      </c>
      <c r="G21" s="19">
        <f>IF((COUNTA(T12:AC12)&gt;0),(ROUND((AVERAGE(T21:AD21)),0)),"")</f>
        <v>76</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81</v>
      </c>
      <c r="L21" s="19" t="str">
        <f t="shared" si="5"/>
        <v>B</v>
      </c>
      <c r="M21" s="19">
        <f t="shared" si="6"/>
        <v>81</v>
      </c>
      <c r="N21" s="19" t="str">
        <f t="shared" si="7"/>
        <v>B</v>
      </c>
      <c r="O21" s="35">
        <v>2</v>
      </c>
      <c r="P21" s="19" t="str">
        <f t="shared" si="8"/>
        <v>Memiliki ketrampilan mempraktikkan hasil menganalisis ketrampilan gerak salah satu permainan bola besar untuk menghasilkan koordinasi gerak yang baik.</v>
      </c>
      <c r="Q21" s="19" t="str">
        <f t="shared" si="9"/>
        <v>B</v>
      </c>
      <c r="R21" s="19" t="str">
        <f t="shared" si="10"/>
        <v/>
      </c>
      <c r="S21" s="18"/>
      <c r="T21" s="1">
        <v>70</v>
      </c>
      <c r="U21" s="1">
        <v>80</v>
      </c>
      <c r="V21" s="1">
        <v>77</v>
      </c>
      <c r="W21" s="1"/>
      <c r="X21" s="1"/>
      <c r="Y21" s="1"/>
      <c r="Z21" s="1"/>
      <c r="AA21" s="1"/>
      <c r="AB21" s="1"/>
      <c r="AC21" s="1"/>
      <c r="AD21" s="1"/>
      <c r="AE21" s="18"/>
      <c r="AF21" s="1">
        <v>76</v>
      </c>
      <c r="AG21" s="1">
        <v>85</v>
      </c>
      <c r="AH21" s="1">
        <v>85</v>
      </c>
      <c r="AI21" s="1">
        <v>80</v>
      </c>
      <c r="AJ21" s="1">
        <v>79</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0">
        <v>5</v>
      </c>
      <c r="FH21" s="41"/>
      <c r="FI21" s="41"/>
      <c r="FJ21" s="39">
        <v>725</v>
      </c>
      <c r="FK21" s="39">
        <v>735</v>
      </c>
    </row>
    <row r="22" spans="1:167">
      <c r="A22" s="19">
        <v>12</v>
      </c>
      <c r="B22" s="19">
        <v>184</v>
      </c>
      <c r="C22" s="19" t="s">
        <v>80</v>
      </c>
      <c r="D22" s="18"/>
      <c r="E22" s="19">
        <f t="shared" si="0"/>
        <v>79</v>
      </c>
      <c r="F22" s="19" t="str">
        <f t="shared" si="1"/>
        <v>B</v>
      </c>
      <c r="G22" s="19">
        <f>IF((COUNTA(T12:AC12)&gt;0),(ROUND((AVERAGE(T22:AD22)),0)),"")</f>
        <v>79</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2" s="19">
        <f t="shared" si="4"/>
        <v>79.599999999999994</v>
      </c>
      <c r="L22" s="19" t="str">
        <f t="shared" si="5"/>
        <v>B</v>
      </c>
      <c r="M22" s="19">
        <f t="shared" si="6"/>
        <v>79.599999999999994</v>
      </c>
      <c r="N22" s="19" t="str">
        <f t="shared" si="7"/>
        <v>B</v>
      </c>
      <c r="O22" s="35">
        <v>2</v>
      </c>
      <c r="P22" s="19" t="str">
        <f t="shared" si="8"/>
        <v>Memiliki ketrampilan mempraktikkan hasil menganalisis ketrampilan gerak salah satu permainan bola besar untuk menghasilkan koordinasi gerak yang baik.</v>
      </c>
      <c r="Q22" s="19" t="str">
        <f t="shared" si="9"/>
        <v>B</v>
      </c>
      <c r="R22" s="19" t="str">
        <f t="shared" si="10"/>
        <v/>
      </c>
      <c r="S22" s="18"/>
      <c r="T22" s="1">
        <v>78</v>
      </c>
      <c r="U22" s="1">
        <v>80</v>
      </c>
      <c r="V22" s="1">
        <v>80</v>
      </c>
      <c r="W22" s="1"/>
      <c r="X22" s="1"/>
      <c r="Y22" s="1"/>
      <c r="Z22" s="1"/>
      <c r="AA22" s="1"/>
      <c r="AB22" s="1"/>
      <c r="AC22" s="1"/>
      <c r="AD22" s="1"/>
      <c r="AE22" s="18"/>
      <c r="AF22" s="1">
        <v>75</v>
      </c>
      <c r="AG22" s="1">
        <v>78</v>
      </c>
      <c r="AH22" s="1">
        <v>85</v>
      </c>
      <c r="AI22" s="1">
        <v>80</v>
      </c>
      <c r="AJ22" s="1">
        <v>80</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0"/>
      <c r="FH22" s="41"/>
      <c r="FI22" s="41"/>
      <c r="FJ22" s="39"/>
      <c r="FK22" s="39"/>
    </row>
    <row r="23" spans="1:167">
      <c r="A23" s="19">
        <v>13</v>
      </c>
      <c r="B23" s="19">
        <v>200</v>
      </c>
      <c r="C23" s="19" t="s">
        <v>81</v>
      </c>
      <c r="D23" s="18"/>
      <c r="E23" s="19">
        <f t="shared" si="0"/>
        <v>78</v>
      </c>
      <c r="F23" s="19" t="str">
        <f t="shared" si="1"/>
        <v>B</v>
      </c>
      <c r="G23" s="19">
        <f>IF((COUNTA(T12:AC12)&gt;0),(ROUND((AVERAGE(T23:AD23)),0)),"")</f>
        <v>78</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83.2</v>
      </c>
      <c r="L23" s="19" t="str">
        <f t="shared" si="5"/>
        <v>B</v>
      </c>
      <c r="M23" s="19">
        <f t="shared" si="6"/>
        <v>83.2</v>
      </c>
      <c r="N23" s="19" t="str">
        <f t="shared" si="7"/>
        <v>B</v>
      </c>
      <c r="O23" s="35">
        <v>2</v>
      </c>
      <c r="P23" s="19" t="str">
        <f t="shared" si="8"/>
        <v>Memiliki ketrampilan mempraktikkan hasil menganalisis ketrampilan gerak salah satu permainan bola besar untuk menghasilkan koordinasi gerak yang baik.</v>
      </c>
      <c r="Q23" s="19" t="str">
        <f t="shared" si="9"/>
        <v>B</v>
      </c>
      <c r="R23" s="19" t="str">
        <f t="shared" si="10"/>
        <v/>
      </c>
      <c r="S23" s="18"/>
      <c r="T23" s="1">
        <v>78</v>
      </c>
      <c r="U23" s="1">
        <v>80</v>
      </c>
      <c r="V23" s="1">
        <v>75</v>
      </c>
      <c r="W23" s="1"/>
      <c r="X23" s="1"/>
      <c r="Y23" s="1"/>
      <c r="Z23" s="1"/>
      <c r="AA23" s="1"/>
      <c r="AB23" s="1"/>
      <c r="AC23" s="1"/>
      <c r="AD23" s="1"/>
      <c r="AE23" s="18"/>
      <c r="AF23" s="1">
        <v>87</v>
      </c>
      <c r="AG23" s="1">
        <v>75</v>
      </c>
      <c r="AH23" s="1">
        <v>86</v>
      </c>
      <c r="AI23" s="1">
        <v>85</v>
      </c>
      <c r="AJ23" s="1">
        <v>83</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0">
        <v>6</v>
      </c>
      <c r="FH23" s="41"/>
      <c r="FI23" s="41"/>
      <c r="FJ23" s="39">
        <v>726</v>
      </c>
      <c r="FK23" s="39">
        <v>736</v>
      </c>
    </row>
    <row r="24" spans="1:167">
      <c r="A24" s="19">
        <v>14</v>
      </c>
      <c r="B24" s="19">
        <v>216</v>
      </c>
      <c r="C24" s="19" t="s">
        <v>82</v>
      </c>
      <c r="D24" s="18"/>
      <c r="E24" s="19">
        <f t="shared" si="0"/>
        <v>76</v>
      </c>
      <c r="F24" s="19" t="str">
        <f t="shared" si="1"/>
        <v>B</v>
      </c>
      <c r="G24" s="19">
        <f>IF((COUNTA(T12:AC12)&gt;0),(ROUND((AVERAGE(T24:AD24)),0)),"")</f>
        <v>76</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80.8</v>
      </c>
      <c r="L24" s="19" t="str">
        <f t="shared" si="5"/>
        <v>B</v>
      </c>
      <c r="M24" s="19">
        <f t="shared" si="6"/>
        <v>80.8</v>
      </c>
      <c r="N24" s="19" t="str">
        <f t="shared" si="7"/>
        <v>B</v>
      </c>
      <c r="O24" s="35">
        <v>2</v>
      </c>
      <c r="P24" s="19" t="str">
        <f t="shared" si="8"/>
        <v>Memiliki ketrampilan mempraktikkan hasil menganalisis ketrampilan gerak salah satu permainan bola besar untuk menghasilkan koordinasi gerak yang baik.</v>
      </c>
      <c r="Q24" s="19" t="str">
        <f t="shared" si="9"/>
        <v>B</v>
      </c>
      <c r="R24" s="19" t="str">
        <f t="shared" si="10"/>
        <v/>
      </c>
      <c r="S24" s="18"/>
      <c r="T24" s="1">
        <v>75</v>
      </c>
      <c r="U24" s="1">
        <v>80</v>
      </c>
      <c r="V24" s="1">
        <v>73</v>
      </c>
      <c r="W24" s="1"/>
      <c r="X24" s="1"/>
      <c r="Y24" s="1"/>
      <c r="Z24" s="1"/>
      <c r="AA24" s="1"/>
      <c r="AB24" s="1"/>
      <c r="AC24" s="1"/>
      <c r="AD24" s="1"/>
      <c r="AE24" s="18"/>
      <c r="AF24" s="1">
        <v>80</v>
      </c>
      <c r="AG24" s="1">
        <v>76</v>
      </c>
      <c r="AH24" s="1">
        <v>86</v>
      </c>
      <c r="AI24" s="1">
        <v>80</v>
      </c>
      <c r="AJ24" s="1">
        <v>82</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0"/>
      <c r="FH24" s="41"/>
      <c r="FI24" s="41"/>
      <c r="FJ24" s="39"/>
      <c r="FK24" s="39"/>
    </row>
    <row r="25" spans="1:167">
      <c r="A25" s="19">
        <v>15</v>
      </c>
      <c r="B25" s="19">
        <v>232</v>
      </c>
      <c r="C25" s="19" t="s">
        <v>83</v>
      </c>
      <c r="D25" s="18"/>
      <c r="E25" s="19">
        <f t="shared" si="0"/>
        <v>78</v>
      </c>
      <c r="F25" s="19" t="str">
        <f t="shared" si="1"/>
        <v>B</v>
      </c>
      <c r="G25" s="19">
        <f>IF((COUNTA(T12:AC12)&gt;0),(ROUND((AVERAGE(T25:AD25)),0)),"")</f>
        <v>78</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5" s="19">
        <f t="shared" si="4"/>
        <v>84.8</v>
      </c>
      <c r="L25" s="19" t="str">
        <f t="shared" si="5"/>
        <v>A</v>
      </c>
      <c r="M25" s="19">
        <f t="shared" si="6"/>
        <v>84.8</v>
      </c>
      <c r="N25" s="19" t="str">
        <f t="shared" si="7"/>
        <v>A</v>
      </c>
      <c r="O25" s="35">
        <v>1</v>
      </c>
      <c r="P25" s="19" t="str">
        <f t="shared" si="8"/>
        <v>Memiliki ketrampilan mempraktikkan hasil menganalisis dan mengkategorikan ketrampilan gerak salah satu nomor atletik (jalan cepat, lari, lompat, dan lempar) serta menyusun rencana perbaikan.</v>
      </c>
      <c r="Q25" s="19" t="str">
        <f t="shared" si="9"/>
        <v>B</v>
      </c>
      <c r="R25" s="19" t="str">
        <f t="shared" si="10"/>
        <v/>
      </c>
      <c r="S25" s="18"/>
      <c r="T25" s="1">
        <v>76</v>
      </c>
      <c r="U25" s="1">
        <v>80</v>
      </c>
      <c r="V25" s="1">
        <v>78</v>
      </c>
      <c r="W25" s="1"/>
      <c r="X25" s="1"/>
      <c r="Y25" s="1"/>
      <c r="Z25" s="1"/>
      <c r="AA25" s="1"/>
      <c r="AB25" s="1"/>
      <c r="AC25" s="1"/>
      <c r="AD25" s="1"/>
      <c r="AE25" s="18"/>
      <c r="AF25" s="1">
        <v>80</v>
      </c>
      <c r="AG25" s="1">
        <v>85</v>
      </c>
      <c r="AH25" s="1">
        <v>86</v>
      </c>
      <c r="AI25" s="1">
        <v>90</v>
      </c>
      <c r="AJ25" s="1">
        <v>83</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5" t="s">
        <v>84</v>
      </c>
      <c r="FD25" s="65"/>
      <c r="FE25" s="65"/>
      <c r="FG25" s="40">
        <v>7</v>
      </c>
      <c r="FH25" s="41"/>
      <c r="FI25" s="41"/>
      <c r="FJ25" s="39">
        <v>727</v>
      </c>
      <c r="FK25" s="39">
        <v>737</v>
      </c>
    </row>
    <row r="26" spans="1:167">
      <c r="A26" s="19">
        <v>16</v>
      </c>
      <c r="B26" s="19">
        <v>248</v>
      </c>
      <c r="C26" s="19" t="s">
        <v>85</v>
      </c>
      <c r="D26" s="18"/>
      <c r="E26" s="19">
        <f t="shared" si="0"/>
        <v>76</v>
      </c>
      <c r="F26" s="19" t="str">
        <f t="shared" si="1"/>
        <v>B</v>
      </c>
      <c r="G26" s="19">
        <f>IF((COUNTA(T12:AC12)&gt;0),(ROUND((AVERAGE(T26:AD26)),0)),"")</f>
        <v>76</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83.4</v>
      </c>
      <c r="L26" s="19" t="str">
        <f t="shared" si="5"/>
        <v>B</v>
      </c>
      <c r="M26" s="19">
        <f t="shared" si="6"/>
        <v>83.4</v>
      </c>
      <c r="N26" s="19" t="str">
        <f t="shared" si="7"/>
        <v>B</v>
      </c>
      <c r="O26" s="35">
        <v>2</v>
      </c>
      <c r="P26" s="19" t="str">
        <f t="shared" si="8"/>
        <v>Memiliki ketrampilan mempraktikkan hasil menganalisis ketrampilan gerak salah satu permainan bola besar untuk menghasilkan koordinasi gerak yang baik.</v>
      </c>
      <c r="Q26" s="19" t="str">
        <f t="shared" si="9"/>
        <v>B</v>
      </c>
      <c r="R26" s="19" t="str">
        <f t="shared" si="10"/>
        <v/>
      </c>
      <c r="S26" s="18"/>
      <c r="T26" s="1">
        <v>75</v>
      </c>
      <c r="U26" s="1">
        <v>80</v>
      </c>
      <c r="V26" s="1">
        <v>74</v>
      </c>
      <c r="W26" s="1"/>
      <c r="X26" s="1"/>
      <c r="Y26" s="1"/>
      <c r="Z26" s="1"/>
      <c r="AA26" s="1"/>
      <c r="AB26" s="1"/>
      <c r="AC26" s="1"/>
      <c r="AD26" s="1"/>
      <c r="AE26" s="18"/>
      <c r="AF26" s="1">
        <v>83</v>
      </c>
      <c r="AG26" s="1">
        <v>85</v>
      </c>
      <c r="AH26" s="1">
        <v>86</v>
      </c>
      <c r="AI26" s="1">
        <v>80</v>
      </c>
      <c r="AJ26" s="1">
        <v>83</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0"/>
      <c r="FH26" s="41"/>
      <c r="FI26" s="41"/>
      <c r="FJ26" s="39"/>
      <c r="FK26" s="39"/>
    </row>
    <row r="27" spans="1:167">
      <c r="A27" s="19">
        <v>17</v>
      </c>
      <c r="B27" s="19">
        <v>264</v>
      </c>
      <c r="C27" s="19" t="s">
        <v>86</v>
      </c>
      <c r="D27" s="18"/>
      <c r="E27" s="19">
        <f t="shared" si="0"/>
        <v>79</v>
      </c>
      <c r="F27" s="19" t="str">
        <f t="shared" si="1"/>
        <v>B</v>
      </c>
      <c r="G27" s="19">
        <f>IF((COUNTA(T12:AC12)&gt;0),(ROUND((AVERAGE(T27:AD27)),0)),"")</f>
        <v>79</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82.6</v>
      </c>
      <c r="L27" s="19" t="str">
        <f t="shared" si="5"/>
        <v>B</v>
      </c>
      <c r="M27" s="19">
        <f t="shared" si="6"/>
        <v>82.6</v>
      </c>
      <c r="N27" s="19" t="str">
        <f t="shared" si="7"/>
        <v>B</v>
      </c>
      <c r="O27" s="35">
        <v>2</v>
      </c>
      <c r="P27" s="19" t="str">
        <f t="shared" si="8"/>
        <v>Memiliki ketrampilan mempraktikkan hasil menganalisis ketrampilan gerak salah satu permainan bola besar untuk menghasilkan koordinasi gerak yang baik.</v>
      </c>
      <c r="Q27" s="19" t="str">
        <f t="shared" si="9"/>
        <v>B</v>
      </c>
      <c r="R27" s="19" t="str">
        <f t="shared" si="10"/>
        <v/>
      </c>
      <c r="S27" s="18"/>
      <c r="T27" s="1">
        <v>76</v>
      </c>
      <c r="U27" s="1">
        <v>80</v>
      </c>
      <c r="V27" s="1">
        <v>81</v>
      </c>
      <c r="W27" s="1"/>
      <c r="X27" s="1"/>
      <c r="Y27" s="1"/>
      <c r="Z27" s="1"/>
      <c r="AA27" s="1"/>
      <c r="AB27" s="1"/>
      <c r="AC27" s="1"/>
      <c r="AD27" s="1"/>
      <c r="AE27" s="18"/>
      <c r="AF27" s="1">
        <v>85</v>
      </c>
      <c r="AG27" s="1">
        <v>75</v>
      </c>
      <c r="AH27" s="1">
        <v>86</v>
      </c>
      <c r="AI27" s="1">
        <v>83</v>
      </c>
      <c r="AJ27" s="1">
        <v>84</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0">
        <v>8</v>
      </c>
      <c r="FH27" s="41"/>
      <c r="FI27" s="41"/>
      <c r="FJ27" s="39">
        <v>728</v>
      </c>
      <c r="FK27" s="39">
        <v>738</v>
      </c>
    </row>
    <row r="28" spans="1:167">
      <c r="A28" s="19">
        <v>18</v>
      </c>
      <c r="B28" s="19">
        <v>280</v>
      </c>
      <c r="C28" s="19" t="s">
        <v>87</v>
      </c>
      <c r="D28" s="18"/>
      <c r="E28" s="19">
        <f t="shared" si="0"/>
        <v>77</v>
      </c>
      <c r="F28" s="19" t="str">
        <f t="shared" si="1"/>
        <v>B</v>
      </c>
      <c r="G28" s="19">
        <f>IF((COUNTA(T12:AC12)&gt;0),(ROUND((AVERAGE(T28:AD28)),0)),"")</f>
        <v>77</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8" s="19">
        <f t="shared" si="4"/>
        <v>81.599999999999994</v>
      </c>
      <c r="L28" s="19" t="str">
        <f t="shared" si="5"/>
        <v>B</v>
      </c>
      <c r="M28" s="19">
        <f t="shared" si="6"/>
        <v>81.599999999999994</v>
      </c>
      <c r="N28" s="19" t="str">
        <f t="shared" si="7"/>
        <v>B</v>
      </c>
      <c r="O28" s="35">
        <v>2</v>
      </c>
      <c r="P28" s="19" t="str">
        <f t="shared" si="8"/>
        <v>Memiliki ketrampilan mempraktikkan hasil menganalisis ketrampilan gerak salah satu permainan bola besar untuk menghasilkan koordinasi gerak yang baik.</v>
      </c>
      <c r="Q28" s="19" t="str">
        <f t="shared" si="9"/>
        <v>B</v>
      </c>
      <c r="R28" s="19" t="str">
        <f t="shared" si="10"/>
        <v/>
      </c>
      <c r="S28" s="18"/>
      <c r="T28" s="1">
        <v>78</v>
      </c>
      <c r="U28" s="1">
        <v>76</v>
      </c>
      <c r="V28" s="1">
        <v>77</v>
      </c>
      <c r="W28" s="1"/>
      <c r="X28" s="1"/>
      <c r="Y28" s="1"/>
      <c r="Z28" s="1"/>
      <c r="AA28" s="1"/>
      <c r="AB28" s="1"/>
      <c r="AC28" s="1"/>
      <c r="AD28" s="1"/>
      <c r="AE28" s="18"/>
      <c r="AF28" s="1">
        <v>83</v>
      </c>
      <c r="AG28" s="1">
        <v>76</v>
      </c>
      <c r="AH28" s="1">
        <v>86</v>
      </c>
      <c r="AI28" s="1">
        <v>80</v>
      </c>
      <c r="AJ28" s="1">
        <v>83</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0"/>
      <c r="FH28" s="41"/>
      <c r="FI28" s="41"/>
      <c r="FJ28" s="39"/>
      <c r="FK28" s="39"/>
    </row>
    <row r="29" spans="1:167">
      <c r="A29" s="19">
        <v>19</v>
      </c>
      <c r="B29" s="19">
        <v>296</v>
      </c>
      <c r="C29" s="19" t="s">
        <v>88</v>
      </c>
      <c r="D29" s="18"/>
      <c r="E29" s="19">
        <f t="shared" si="0"/>
        <v>77</v>
      </c>
      <c r="F29" s="19" t="str">
        <f t="shared" si="1"/>
        <v>B</v>
      </c>
      <c r="G29" s="19">
        <f>IF((COUNTA(T12:AC12)&gt;0),(ROUND((AVERAGE(T29:AD29)),0)),"")</f>
        <v>77</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81.8</v>
      </c>
      <c r="L29" s="19" t="str">
        <f t="shared" si="5"/>
        <v>B</v>
      </c>
      <c r="M29" s="19">
        <f t="shared" si="6"/>
        <v>81.8</v>
      </c>
      <c r="N29" s="19" t="str">
        <f t="shared" si="7"/>
        <v>B</v>
      </c>
      <c r="O29" s="35">
        <v>2</v>
      </c>
      <c r="P29" s="19" t="str">
        <f t="shared" si="8"/>
        <v>Memiliki ketrampilan mempraktikkan hasil menganalisis ketrampilan gerak salah satu permainan bola besar untuk menghasilkan koordinasi gerak yang baik.</v>
      </c>
      <c r="Q29" s="19" t="str">
        <f t="shared" si="9"/>
        <v>B</v>
      </c>
      <c r="R29" s="19" t="str">
        <f t="shared" si="10"/>
        <v/>
      </c>
      <c r="S29" s="18"/>
      <c r="T29" s="1">
        <v>75</v>
      </c>
      <c r="U29" s="1">
        <v>75</v>
      </c>
      <c r="V29" s="1">
        <v>80</v>
      </c>
      <c r="W29" s="1"/>
      <c r="X29" s="1"/>
      <c r="Y29" s="1"/>
      <c r="Z29" s="1"/>
      <c r="AA29" s="1"/>
      <c r="AB29" s="1"/>
      <c r="AC29" s="1"/>
      <c r="AD29" s="1"/>
      <c r="AE29" s="18"/>
      <c r="AF29" s="1">
        <v>80</v>
      </c>
      <c r="AG29" s="1">
        <v>85</v>
      </c>
      <c r="AH29" s="1">
        <v>84</v>
      </c>
      <c r="AI29" s="1">
        <v>80</v>
      </c>
      <c r="AJ29" s="1">
        <v>80</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0">
        <v>9</v>
      </c>
      <c r="FH29" s="41"/>
      <c r="FI29" s="41"/>
      <c r="FJ29" s="39">
        <v>729</v>
      </c>
      <c r="FK29" s="39">
        <v>739</v>
      </c>
    </row>
    <row r="30" spans="1:167">
      <c r="A30" s="19">
        <v>20</v>
      </c>
      <c r="B30" s="19">
        <v>312</v>
      </c>
      <c r="C30" s="19" t="s">
        <v>89</v>
      </c>
      <c r="D30" s="18"/>
      <c r="E30" s="19">
        <f t="shared" si="0"/>
        <v>77</v>
      </c>
      <c r="F30" s="19" t="str">
        <f t="shared" si="1"/>
        <v>B</v>
      </c>
      <c r="G30" s="19">
        <f>IF((COUNTA(T12:AC12)&gt;0),(ROUND((AVERAGE(T30:AD30)),0)),"")</f>
        <v>77</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83</v>
      </c>
      <c r="L30" s="19" t="str">
        <f t="shared" si="5"/>
        <v>B</v>
      </c>
      <c r="M30" s="19">
        <f t="shared" si="6"/>
        <v>83</v>
      </c>
      <c r="N30" s="19" t="str">
        <f t="shared" si="7"/>
        <v>B</v>
      </c>
      <c r="O30" s="35">
        <v>2</v>
      </c>
      <c r="P30" s="19" t="str">
        <f t="shared" si="8"/>
        <v>Memiliki ketrampilan mempraktikkan hasil menganalisis ketrampilan gerak salah satu permainan bola besar untuk menghasilkan koordinasi gerak yang baik.</v>
      </c>
      <c r="Q30" s="19" t="str">
        <f t="shared" si="9"/>
        <v>B</v>
      </c>
      <c r="R30" s="19" t="str">
        <f t="shared" si="10"/>
        <v/>
      </c>
      <c r="S30" s="18"/>
      <c r="T30" s="1">
        <v>73</v>
      </c>
      <c r="U30" s="1">
        <v>80</v>
      </c>
      <c r="V30" s="1">
        <v>78</v>
      </c>
      <c r="W30" s="1"/>
      <c r="X30" s="1"/>
      <c r="Y30" s="1"/>
      <c r="Z30" s="1"/>
      <c r="AA30" s="1"/>
      <c r="AB30" s="1"/>
      <c r="AC30" s="1"/>
      <c r="AD30" s="1"/>
      <c r="AE30" s="18"/>
      <c r="AF30" s="1">
        <v>78</v>
      </c>
      <c r="AG30" s="1">
        <v>80</v>
      </c>
      <c r="AH30" s="1">
        <v>84</v>
      </c>
      <c r="AI30" s="1">
        <v>90</v>
      </c>
      <c r="AJ30" s="1">
        <v>83</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0"/>
      <c r="FH30" s="41"/>
      <c r="FI30" s="41"/>
      <c r="FJ30" s="39"/>
      <c r="FK30" s="39"/>
    </row>
    <row r="31" spans="1:167">
      <c r="A31" s="19">
        <v>21</v>
      </c>
      <c r="B31" s="19">
        <v>328</v>
      </c>
      <c r="C31" s="19" t="s">
        <v>90</v>
      </c>
      <c r="D31" s="18"/>
      <c r="E31" s="19">
        <f t="shared" si="0"/>
        <v>76</v>
      </c>
      <c r="F31" s="19" t="str">
        <f t="shared" si="1"/>
        <v>B</v>
      </c>
      <c r="G31" s="19">
        <f>IF((COUNTA(T12:AC12)&gt;0),(ROUND((AVERAGE(T31:AD31)),0)),"")</f>
        <v>76</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1" s="19">
        <f t="shared" si="4"/>
        <v>83.8</v>
      </c>
      <c r="L31" s="19" t="str">
        <f t="shared" si="5"/>
        <v>B</v>
      </c>
      <c r="M31" s="19">
        <f t="shared" si="6"/>
        <v>83.8</v>
      </c>
      <c r="N31" s="19" t="str">
        <f t="shared" si="7"/>
        <v>B</v>
      </c>
      <c r="O31" s="35">
        <v>2</v>
      </c>
      <c r="P31" s="19" t="str">
        <f t="shared" si="8"/>
        <v>Memiliki ketrampilan mempraktikkan hasil menganalisis ketrampilan gerak salah satu permainan bola besar untuk menghasilkan koordinasi gerak yang baik.</v>
      </c>
      <c r="Q31" s="19" t="str">
        <f t="shared" si="9"/>
        <v>B</v>
      </c>
      <c r="R31" s="19" t="str">
        <f t="shared" si="10"/>
        <v/>
      </c>
      <c r="S31" s="18"/>
      <c r="T31" s="1">
        <v>77</v>
      </c>
      <c r="U31" s="1">
        <v>75</v>
      </c>
      <c r="V31" s="1">
        <v>76</v>
      </c>
      <c r="W31" s="1"/>
      <c r="X31" s="1"/>
      <c r="Y31" s="1"/>
      <c r="Z31" s="1"/>
      <c r="AA31" s="1"/>
      <c r="AB31" s="1"/>
      <c r="AC31" s="1"/>
      <c r="AD31" s="1"/>
      <c r="AE31" s="18"/>
      <c r="AF31" s="1">
        <v>90</v>
      </c>
      <c r="AG31" s="1">
        <v>85</v>
      </c>
      <c r="AH31" s="1">
        <v>84</v>
      </c>
      <c r="AI31" s="1">
        <v>80</v>
      </c>
      <c r="AJ31" s="1">
        <v>80</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0">
        <v>10</v>
      </c>
      <c r="FH31" s="41"/>
      <c r="FI31" s="41"/>
      <c r="FJ31" s="39">
        <v>730</v>
      </c>
      <c r="FK31" s="39">
        <v>740</v>
      </c>
    </row>
    <row r="32" spans="1:167">
      <c r="A32" s="19">
        <v>22</v>
      </c>
      <c r="B32" s="19">
        <v>344</v>
      </c>
      <c r="C32" s="19" t="s">
        <v>91</v>
      </c>
      <c r="D32" s="18"/>
      <c r="E32" s="19">
        <f t="shared" si="0"/>
        <v>81</v>
      </c>
      <c r="F32" s="19" t="str">
        <f t="shared" si="1"/>
        <v>B</v>
      </c>
      <c r="G32" s="19">
        <f>IF((COUNTA(T12:AC12)&gt;0),(ROUND((AVERAGE(T32:AD32)),0)),"")</f>
        <v>81</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2" s="19">
        <f t="shared" si="4"/>
        <v>83</v>
      </c>
      <c r="L32" s="19" t="str">
        <f t="shared" si="5"/>
        <v>B</v>
      </c>
      <c r="M32" s="19">
        <f t="shared" si="6"/>
        <v>83</v>
      </c>
      <c r="N32" s="19" t="str">
        <f t="shared" si="7"/>
        <v>B</v>
      </c>
      <c r="O32" s="35">
        <v>2</v>
      </c>
      <c r="P32" s="19" t="str">
        <f t="shared" si="8"/>
        <v>Memiliki ketrampilan mempraktikkan hasil menganalisis ketrampilan gerak salah satu permainan bola besar untuk menghasilkan koordinasi gerak yang baik.</v>
      </c>
      <c r="Q32" s="19" t="str">
        <f t="shared" si="9"/>
        <v>B</v>
      </c>
      <c r="R32" s="19" t="str">
        <f t="shared" si="10"/>
        <v/>
      </c>
      <c r="S32" s="18"/>
      <c r="T32" s="1">
        <v>84</v>
      </c>
      <c r="U32" s="1">
        <v>82</v>
      </c>
      <c r="V32" s="1">
        <v>76</v>
      </c>
      <c r="W32" s="1"/>
      <c r="X32" s="1"/>
      <c r="Y32" s="1"/>
      <c r="Z32" s="1"/>
      <c r="AA32" s="1"/>
      <c r="AB32" s="1"/>
      <c r="AC32" s="1"/>
      <c r="AD32" s="1"/>
      <c r="AE32" s="18"/>
      <c r="AF32" s="1">
        <v>83</v>
      </c>
      <c r="AG32" s="1">
        <v>85</v>
      </c>
      <c r="AH32" s="1">
        <v>84</v>
      </c>
      <c r="AI32" s="1">
        <v>80</v>
      </c>
      <c r="AJ32" s="1">
        <v>83</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0"/>
      <c r="FH32" s="39"/>
      <c r="FI32" s="39"/>
      <c r="FJ32" s="39"/>
      <c r="FK32" s="39"/>
    </row>
    <row r="33" spans="1:157">
      <c r="A33" s="19">
        <v>23</v>
      </c>
      <c r="B33" s="19">
        <v>360</v>
      </c>
      <c r="C33" s="19" t="s">
        <v>92</v>
      </c>
      <c r="D33" s="18"/>
      <c r="E33" s="19">
        <f t="shared" si="0"/>
        <v>76</v>
      </c>
      <c r="F33" s="19" t="str">
        <f t="shared" si="1"/>
        <v>B</v>
      </c>
      <c r="G33" s="19">
        <f>IF((COUNTA(T12:AC12)&gt;0),(ROUND((AVERAGE(T33:AD33)),0)),"")</f>
        <v>76</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3" s="19">
        <f t="shared" si="4"/>
        <v>82.6</v>
      </c>
      <c r="L33" s="19" t="str">
        <f t="shared" si="5"/>
        <v>B</v>
      </c>
      <c r="M33" s="19">
        <f t="shared" si="6"/>
        <v>82.6</v>
      </c>
      <c r="N33" s="19" t="str">
        <f t="shared" si="7"/>
        <v>B</v>
      </c>
      <c r="O33" s="35">
        <v>2</v>
      </c>
      <c r="P33" s="19" t="str">
        <f t="shared" si="8"/>
        <v>Memiliki ketrampilan mempraktikkan hasil menganalisis ketrampilan gerak salah satu permainan bola besar untuk menghasilkan koordinasi gerak yang baik.</v>
      </c>
      <c r="Q33" s="19" t="str">
        <f t="shared" si="9"/>
        <v>B</v>
      </c>
      <c r="R33" s="19" t="str">
        <f t="shared" si="10"/>
        <v/>
      </c>
      <c r="S33" s="18"/>
      <c r="T33" s="1">
        <v>73</v>
      </c>
      <c r="U33" s="1">
        <v>76</v>
      </c>
      <c r="V33" s="1">
        <v>79</v>
      </c>
      <c r="W33" s="1"/>
      <c r="X33" s="1"/>
      <c r="Y33" s="1"/>
      <c r="Z33" s="1"/>
      <c r="AA33" s="1"/>
      <c r="AB33" s="1"/>
      <c r="AC33" s="1"/>
      <c r="AD33" s="1"/>
      <c r="AE33" s="18"/>
      <c r="AF33" s="1">
        <v>82</v>
      </c>
      <c r="AG33" s="1">
        <v>85</v>
      </c>
      <c r="AH33" s="1">
        <v>86</v>
      </c>
      <c r="AI33" s="1">
        <v>79</v>
      </c>
      <c r="AJ33" s="1">
        <v>81</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376</v>
      </c>
      <c r="C34" s="19" t="s">
        <v>93</v>
      </c>
      <c r="D34" s="18"/>
      <c r="E34" s="19">
        <f t="shared" si="0"/>
        <v>77</v>
      </c>
      <c r="F34" s="19" t="str">
        <f t="shared" si="1"/>
        <v>B</v>
      </c>
      <c r="G34" s="19">
        <f>IF((COUNTA(T12:AC12)&gt;0),(ROUND((AVERAGE(T34:AD34)),0)),"")</f>
        <v>77</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4" s="19">
        <f t="shared" si="4"/>
        <v>80.8</v>
      </c>
      <c r="L34" s="19" t="str">
        <f t="shared" si="5"/>
        <v>B</v>
      </c>
      <c r="M34" s="19">
        <f t="shared" si="6"/>
        <v>80.8</v>
      </c>
      <c r="N34" s="19" t="str">
        <f t="shared" si="7"/>
        <v>B</v>
      </c>
      <c r="O34" s="35">
        <v>2</v>
      </c>
      <c r="P34" s="19" t="str">
        <f t="shared" si="8"/>
        <v>Memiliki ketrampilan mempraktikkan hasil menganalisis ketrampilan gerak salah satu permainan bola besar untuk menghasilkan koordinasi gerak yang baik.</v>
      </c>
      <c r="Q34" s="19" t="str">
        <f t="shared" si="9"/>
        <v>B</v>
      </c>
      <c r="R34" s="19" t="str">
        <f t="shared" si="10"/>
        <v/>
      </c>
      <c r="S34" s="18"/>
      <c r="T34" s="1">
        <v>75</v>
      </c>
      <c r="U34" s="1">
        <v>80</v>
      </c>
      <c r="V34" s="1">
        <v>76</v>
      </c>
      <c r="W34" s="1"/>
      <c r="X34" s="1"/>
      <c r="Y34" s="1"/>
      <c r="Z34" s="1"/>
      <c r="AA34" s="1"/>
      <c r="AB34" s="1"/>
      <c r="AC34" s="1"/>
      <c r="AD34" s="1"/>
      <c r="AE34" s="18"/>
      <c r="AF34" s="1">
        <v>78</v>
      </c>
      <c r="AG34" s="1">
        <v>80</v>
      </c>
      <c r="AH34" s="1">
        <v>86</v>
      </c>
      <c r="AI34" s="1">
        <v>80</v>
      </c>
      <c r="AJ34" s="1">
        <v>80</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392</v>
      </c>
      <c r="C35" s="19" t="s">
        <v>94</v>
      </c>
      <c r="D35" s="18"/>
      <c r="E35" s="19">
        <f t="shared" si="0"/>
        <v>76</v>
      </c>
      <c r="F35" s="19" t="str">
        <f t="shared" si="1"/>
        <v>B</v>
      </c>
      <c r="G35" s="19">
        <f>IF((COUNTA(T12:AC12)&gt;0),(ROUND((AVERAGE(T35:AD35)),0)),"")</f>
        <v>76</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79.599999999999994</v>
      </c>
      <c r="L35" s="19" t="str">
        <f t="shared" si="5"/>
        <v>B</v>
      </c>
      <c r="M35" s="19">
        <f t="shared" si="6"/>
        <v>79.599999999999994</v>
      </c>
      <c r="N35" s="19" t="str">
        <f t="shared" si="7"/>
        <v>B</v>
      </c>
      <c r="O35" s="35">
        <v>2</v>
      </c>
      <c r="P35" s="19" t="str">
        <f t="shared" si="8"/>
        <v>Memiliki ketrampilan mempraktikkan hasil menganalisis ketrampilan gerak salah satu permainan bola besar untuk menghasilkan koordinasi gerak yang baik.</v>
      </c>
      <c r="Q35" s="19" t="str">
        <f t="shared" si="9"/>
        <v>B</v>
      </c>
      <c r="R35" s="19" t="str">
        <f t="shared" si="10"/>
        <v/>
      </c>
      <c r="S35" s="18"/>
      <c r="T35" s="1">
        <v>75</v>
      </c>
      <c r="U35" s="1">
        <v>80</v>
      </c>
      <c r="V35" s="1">
        <v>74</v>
      </c>
      <c r="W35" s="1"/>
      <c r="X35" s="1"/>
      <c r="Y35" s="1"/>
      <c r="Z35" s="1"/>
      <c r="AA35" s="1"/>
      <c r="AB35" s="1"/>
      <c r="AC35" s="1"/>
      <c r="AD35" s="1"/>
      <c r="AE35" s="18"/>
      <c r="AF35" s="1">
        <v>75</v>
      </c>
      <c r="AG35" s="1">
        <v>78</v>
      </c>
      <c r="AH35" s="1">
        <v>86</v>
      </c>
      <c r="AI35" s="1">
        <v>80</v>
      </c>
      <c r="AJ35" s="1">
        <v>79</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408</v>
      </c>
      <c r="C36" s="19" t="s">
        <v>95</v>
      </c>
      <c r="D36" s="18"/>
      <c r="E36" s="19">
        <f t="shared" si="0"/>
        <v>76</v>
      </c>
      <c r="F36" s="19" t="str">
        <f t="shared" si="1"/>
        <v>B</v>
      </c>
      <c r="G36" s="19">
        <f>IF((COUNTA(T12:AC12)&gt;0),(ROUND((AVERAGE(T36:AD36)),0)),"")</f>
        <v>76</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87</v>
      </c>
      <c r="L36" s="19" t="str">
        <f t="shared" si="5"/>
        <v>A</v>
      </c>
      <c r="M36" s="19">
        <f t="shared" si="6"/>
        <v>87</v>
      </c>
      <c r="N36" s="19" t="str">
        <f t="shared" si="7"/>
        <v>A</v>
      </c>
      <c r="O36" s="35">
        <v>1</v>
      </c>
      <c r="P36" s="19" t="str">
        <f t="shared" si="8"/>
        <v>Memiliki ketrampilan mempraktikkan hasil menganalisis dan mengkategorikan ketrampilan gerak salah satu nomor atletik (jalan cepat, lari, lompat, dan lempar) serta menyusun rencana perbaikan.</v>
      </c>
      <c r="Q36" s="19" t="str">
        <f t="shared" si="9"/>
        <v>B</v>
      </c>
      <c r="R36" s="19" t="str">
        <f t="shared" si="10"/>
        <v/>
      </c>
      <c r="S36" s="18"/>
      <c r="T36" s="1">
        <v>77</v>
      </c>
      <c r="U36" s="1">
        <v>76</v>
      </c>
      <c r="V36" s="1">
        <v>74</v>
      </c>
      <c r="W36" s="1"/>
      <c r="X36" s="1"/>
      <c r="Y36" s="1"/>
      <c r="Z36" s="1"/>
      <c r="AA36" s="1"/>
      <c r="AB36" s="1"/>
      <c r="AC36" s="1"/>
      <c r="AD36" s="1"/>
      <c r="AE36" s="18"/>
      <c r="AF36" s="1">
        <v>85</v>
      </c>
      <c r="AG36" s="1">
        <v>85</v>
      </c>
      <c r="AH36" s="1">
        <v>86</v>
      </c>
      <c r="AI36" s="1">
        <v>95</v>
      </c>
      <c r="AJ36" s="1">
        <v>84</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424</v>
      </c>
      <c r="C37" s="19" t="s">
        <v>96</v>
      </c>
      <c r="D37" s="18"/>
      <c r="E37" s="19">
        <f t="shared" si="0"/>
        <v>76</v>
      </c>
      <c r="F37" s="19" t="str">
        <f t="shared" si="1"/>
        <v>B</v>
      </c>
      <c r="G37" s="19">
        <f>IF((COUNTA(T12:AC12)&gt;0),(ROUND((AVERAGE(T37:AD37)),0)),"")</f>
        <v>76</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7" s="19">
        <f t="shared" si="4"/>
        <v>83.2</v>
      </c>
      <c r="L37" s="19" t="str">
        <f t="shared" si="5"/>
        <v>B</v>
      </c>
      <c r="M37" s="19">
        <f t="shared" si="6"/>
        <v>83.2</v>
      </c>
      <c r="N37" s="19" t="str">
        <f t="shared" si="7"/>
        <v>B</v>
      </c>
      <c r="O37" s="35">
        <v>2</v>
      </c>
      <c r="P37" s="19" t="str">
        <f t="shared" si="8"/>
        <v>Memiliki ketrampilan mempraktikkan hasil menganalisis ketrampilan gerak salah satu permainan bola besar untuk menghasilkan koordinasi gerak yang baik.</v>
      </c>
      <c r="Q37" s="19" t="str">
        <f t="shared" si="9"/>
        <v>B</v>
      </c>
      <c r="R37" s="19" t="str">
        <f t="shared" si="10"/>
        <v/>
      </c>
      <c r="S37" s="18"/>
      <c r="T37" s="1">
        <v>72</v>
      </c>
      <c r="U37" s="1">
        <v>77</v>
      </c>
      <c r="V37" s="1">
        <v>79</v>
      </c>
      <c r="W37" s="1"/>
      <c r="X37" s="1"/>
      <c r="Y37" s="1"/>
      <c r="Z37" s="1"/>
      <c r="AA37" s="1"/>
      <c r="AB37" s="1"/>
      <c r="AC37" s="1"/>
      <c r="AD37" s="1"/>
      <c r="AE37" s="18"/>
      <c r="AF37" s="1">
        <v>83</v>
      </c>
      <c r="AG37" s="1">
        <v>85</v>
      </c>
      <c r="AH37" s="1">
        <v>86</v>
      </c>
      <c r="AI37" s="1">
        <v>79</v>
      </c>
      <c r="AJ37" s="1">
        <v>83</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440</v>
      </c>
      <c r="C38" s="19" t="s">
        <v>97</v>
      </c>
      <c r="D38" s="18"/>
      <c r="E38" s="19">
        <f t="shared" si="0"/>
        <v>76</v>
      </c>
      <c r="F38" s="19" t="str">
        <f t="shared" si="1"/>
        <v>B</v>
      </c>
      <c r="G38" s="19">
        <f>IF((COUNTA(T12:AC12)&gt;0),(ROUND((AVERAGE(T38:AD38)),0)),"")</f>
        <v>76</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8" s="19">
        <f t="shared" si="4"/>
        <v>84</v>
      </c>
      <c r="L38" s="19" t="str">
        <f t="shared" si="5"/>
        <v>B</v>
      </c>
      <c r="M38" s="19">
        <f t="shared" si="6"/>
        <v>84</v>
      </c>
      <c r="N38" s="19" t="str">
        <f t="shared" si="7"/>
        <v>B</v>
      </c>
      <c r="O38" s="35">
        <v>2</v>
      </c>
      <c r="P38" s="19" t="str">
        <f t="shared" si="8"/>
        <v>Memiliki ketrampilan mempraktikkan hasil menganalisis ketrampilan gerak salah satu permainan bola besar untuk menghasilkan koordinasi gerak yang baik.</v>
      </c>
      <c r="Q38" s="19" t="str">
        <f t="shared" si="9"/>
        <v>B</v>
      </c>
      <c r="R38" s="19" t="str">
        <f t="shared" si="10"/>
        <v/>
      </c>
      <c r="S38" s="18"/>
      <c r="T38" s="1">
        <v>70</v>
      </c>
      <c r="U38" s="1">
        <v>78</v>
      </c>
      <c r="V38" s="1">
        <v>79</v>
      </c>
      <c r="W38" s="1"/>
      <c r="X38" s="1"/>
      <c r="Y38" s="1"/>
      <c r="Z38" s="1"/>
      <c r="AA38" s="1"/>
      <c r="AB38" s="1"/>
      <c r="AC38" s="1"/>
      <c r="AD38" s="1"/>
      <c r="AE38" s="18"/>
      <c r="AF38" s="1">
        <v>90</v>
      </c>
      <c r="AG38" s="1">
        <v>85</v>
      </c>
      <c r="AH38" s="1">
        <v>85</v>
      </c>
      <c r="AI38" s="1">
        <v>80</v>
      </c>
      <c r="AJ38" s="1">
        <v>80</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456</v>
      </c>
      <c r="C39" s="19" t="s">
        <v>98</v>
      </c>
      <c r="D39" s="18"/>
      <c r="E39" s="19">
        <f t="shared" si="0"/>
        <v>79</v>
      </c>
      <c r="F39" s="19" t="str">
        <f t="shared" si="1"/>
        <v>B</v>
      </c>
      <c r="G39" s="19">
        <f>IF((COUNTA(T12:AC12)&gt;0),(ROUND((AVERAGE(T39:AD39)),0)),"")</f>
        <v>79</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84</v>
      </c>
      <c r="L39" s="19" t="str">
        <f t="shared" si="5"/>
        <v>B</v>
      </c>
      <c r="M39" s="19">
        <f t="shared" si="6"/>
        <v>84</v>
      </c>
      <c r="N39" s="19" t="str">
        <f t="shared" si="7"/>
        <v>B</v>
      </c>
      <c r="O39" s="35">
        <v>2</v>
      </c>
      <c r="P39" s="19" t="str">
        <f t="shared" si="8"/>
        <v>Memiliki ketrampilan mempraktikkan hasil menganalisis ketrampilan gerak salah satu permainan bola besar untuk menghasilkan koordinasi gerak yang baik.</v>
      </c>
      <c r="Q39" s="19" t="str">
        <f t="shared" si="9"/>
        <v>B</v>
      </c>
      <c r="R39" s="19" t="str">
        <f t="shared" si="10"/>
        <v/>
      </c>
      <c r="S39" s="18"/>
      <c r="T39" s="1">
        <v>83</v>
      </c>
      <c r="U39" s="1">
        <v>80</v>
      </c>
      <c r="V39" s="1">
        <v>73</v>
      </c>
      <c r="W39" s="1"/>
      <c r="X39" s="1"/>
      <c r="Y39" s="1"/>
      <c r="Z39" s="1"/>
      <c r="AA39" s="1"/>
      <c r="AB39" s="1"/>
      <c r="AC39" s="1"/>
      <c r="AD39" s="1"/>
      <c r="AE39" s="18"/>
      <c r="AF39" s="1">
        <v>83</v>
      </c>
      <c r="AG39" s="1">
        <v>80</v>
      </c>
      <c r="AH39" s="1">
        <v>85</v>
      </c>
      <c r="AI39" s="1">
        <v>85</v>
      </c>
      <c r="AJ39" s="1">
        <v>87</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472</v>
      </c>
      <c r="C40" s="19" t="s">
        <v>99</v>
      </c>
      <c r="D40" s="18"/>
      <c r="E40" s="19">
        <f t="shared" si="0"/>
        <v>80</v>
      </c>
      <c r="F40" s="19" t="str">
        <f t="shared" si="1"/>
        <v>B</v>
      </c>
      <c r="G40" s="19">
        <f>IF((COUNTA(T12:AC12)&gt;0),(ROUND((AVERAGE(T40:AD40)),0)),"")</f>
        <v>80</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84</v>
      </c>
      <c r="L40" s="19" t="str">
        <f t="shared" si="5"/>
        <v>B</v>
      </c>
      <c r="M40" s="19">
        <f t="shared" si="6"/>
        <v>84</v>
      </c>
      <c r="N40" s="19" t="str">
        <f t="shared" si="7"/>
        <v>B</v>
      </c>
      <c r="O40" s="35">
        <v>2</v>
      </c>
      <c r="P40" s="19" t="str">
        <f t="shared" si="8"/>
        <v>Memiliki ketrampilan mempraktikkan hasil menganalisis ketrampilan gerak salah satu permainan bola besar untuk menghasilkan koordinasi gerak yang baik.</v>
      </c>
      <c r="Q40" s="19" t="str">
        <f t="shared" si="9"/>
        <v>B</v>
      </c>
      <c r="R40" s="19" t="str">
        <f t="shared" si="10"/>
        <v/>
      </c>
      <c r="S40" s="18"/>
      <c r="T40" s="1">
        <v>80</v>
      </c>
      <c r="U40" s="1">
        <v>80</v>
      </c>
      <c r="V40" s="1">
        <v>81</v>
      </c>
      <c r="W40" s="1"/>
      <c r="X40" s="1"/>
      <c r="Y40" s="1"/>
      <c r="Z40" s="1"/>
      <c r="AA40" s="1"/>
      <c r="AB40" s="1"/>
      <c r="AC40" s="1"/>
      <c r="AD40" s="1"/>
      <c r="AE40" s="18"/>
      <c r="AF40" s="1">
        <v>84</v>
      </c>
      <c r="AG40" s="1">
        <v>76</v>
      </c>
      <c r="AH40" s="1">
        <v>85</v>
      </c>
      <c r="AI40" s="1">
        <v>93</v>
      </c>
      <c r="AJ40" s="1">
        <v>82</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488</v>
      </c>
      <c r="C41" s="19" t="s">
        <v>100</v>
      </c>
      <c r="D41" s="18"/>
      <c r="E41" s="19">
        <f t="shared" si="0"/>
        <v>80</v>
      </c>
      <c r="F41" s="19" t="str">
        <f t="shared" si="1"/>
        <v>B</v>
      </c>
      <c r="G41" s="19">
        <f>IF((COUNTA(T12:AC12)&gt;0),(ROUND((AVERAGE(T41:AD41)),0)),"")</f>
        <v>80</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80</v>
      </c>
      <c r="L41" s="19" t="str">
        <f t="shared" si="5"/>
        <v>B</v>
      </c>
      <c r="M41" s="19">
        <f t="shared" si="6"/>
        <v>80</v>
      </c>
      <c r="N41" s="19" t="str">
        <f t="shared" si="7"/>
        <v>B</v>
      </c>
      <c r="O41" s="35">
        <v>2</v>
      </c>
      <c r="P41" s="19" t="str">
        <f t="shared" si="8"/>
        <v>Memiliki ketrampilan mempraktikkan hasil menganalisis ketrampilan gerak salah satu permainan bola besar untuk menghasilkan koordinasi gerak yang baik.</v>
      </c>
      <c r="Q41" s="19" t="str">
        <f t="shared" si="9"/>
        <v>B</v>
      </c>
      <c r="R41" s="19" t="str">
        <f t="shared" si="10"/>
        <v/>
      </c>
      <c r="S41" s="18"/>
      <c r="T41" s="1">
        <v>76</v>
      </c>
      <c r="U41" s="1">
        <v>89</v>
      </c>
      <c r="V41" s="1">
        <v>74</v>
      </c>
      <c r="W41" s="1"/>
      <c r="X41" s="1"/>
      <c r="Y41" s="1"/>
      <c r="Z41" s="1"/>
      <c r="AA41" s="1"/>
      <c r="AB41" s="1"/>
      <c r="AC41" s="1"/>
      <c r="AD41" s="1"/>
      <c r="AE41" s="18"/>
      <c r="AF41" s="1">
        <v>83</v>
      </c>
      <c r="AG41" s="1">
        <v>78</v>
      </c>
      <c r="AH41" s="1">
        <v>85</v>
      </c>
      <c r="AI41" s="1">
        <v>75</v>
      </c>
      <c r="AJ41" s="1">
        <v>79</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504</v>
      </c>
      <c r="C42" s="19" t="s">
        <v>101</v>
      </c>
      <c r="D42" s="18"/>
      <c r="E42" s="19">
        <f t="shared" si="0"/>
        <v>79</v>
      </c>
      <c r="F42" s="19" t="str">
        <f t="shared" si="1"/>
        <v>B</v>
      </c>
      <c r="G42" s="19">
        <f>IF((COUNTA(T12:AC12)&gt;0),(ROUND((AVERAGE(T42:AD42)),0)),"")</f>
        <v>79</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2" s="19">
        <f t="shared" si="4"/>
        <v>81.599999999999994</v>
      </c>
      <c r="L42" s="19" t="str">
        <f t="shared" si="5"/>
        <v>B</v>
      </c>
      <c r="M42" s="19">
        <f t="shared" si="6"/>
        <v>81.599999999999994</v>
      </c>
      <c r="N42" s="19" t="str">
        <f t="shared" si="7"/>
        <v>B</v>
      </c>
      <c r="O42" s="35">
        <v>2</v>
      </c>
      <c r="P42" s="19" t="str">
        <f t="shared" si="8"/>
        <v>Memiliki ketrampilan mempraktikkan hasil menganalisis ketrampilan gerak salah satu permainan bola besar untuk menghasilkan koordinasi gerak yang baik.</v>
      </c>
      <c r="Q42" s="19" t="str">
        <f t="shared" si="9"/>
        <v>B</v>
      </c>
      <c r="R42" s="19" t="str">
        <f t="shared" si="10"/>
        <v/>
      </c>
      <c r="S42" s="18"/>
      <c r="T42" s="1">
        <v>80</v>
      </c>
      <c r="U42" s="1">
        <v>80</v>
      </c>
      <c r="V42" s="1">
        <v>78</v>
      </c>
      <c r="W42" s="1"/>
      <c r="X42" s="1"/>
      <c r="Y42" s="1"/>
      <c r="Z42" s="1"/>
      <c r="AA42" s="1"/>
      <c r="AB42" s="1"/>
      <c r="AC42" s="1"/>
      <c r="AD42" s="1"/>
      <c r="AE42" s="18"/>
      <c r="AF42" s="1">
        <v>85</v>
      </c>
      <c r="AG42" s="1">
        <v>75</v>
      </c>
      <c r="AH42" s="1">
        <v>85</v>
      </c>
      <c r="AI42" s="1">
        <v>79</v>
      </c>
      <c r="AJ42" s="1">
        <v>84</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520</v>
      </c>
      <c r="C43" s="19" t="s">
        <v>102</v>
      </c>
      <c r="D43" s="18"/>
      <c r="E43" s="19">
        <f t="shared" si="0"/>
        <v>80</v>
      </c>
      <c r="F43" s="19" t="str">
        <f t="shared" si="1"/>
        <v>B</v>
      </c>
      <c r="G43" s="19">
        <f>IF((COUNTA(T12:AC12)&gt;0),(ROUND((AVERAGE(T43:AD43)),0)),"")</f>
        <v>80</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3" s="19">
        <f t="shared" si="4"/>
        <v>82</v>
      </c>
      <c r="L43" s="19" t="str">
        <f t="shared" si="5"/>
        <v>B</v>
      </c>
      <c r="M43" s="19">
        <f t="shared" si="6"/>
        <v>82</v>
      </c>
      <c r="N43" s="19" t="str">
        <f t="shared" si="7"/>
        <v>B</v>
      </c>
      <c r="O43" s="35">
        <v>2</v>
      </c>
      <c r="P43" s="19" t="str">
        <f t="shared" si="8"/>
        <v>Memiliki ketrampilan mempraktikkan hasil menganalisis ketrampilan gerak salah satu permainan bola besar untuk menghasilkan koordinasi gerak yang baik.</v>
      </c>
      <c r="Q43" s="19" t="str">
        <f t="shared" si="9"/>
        <v>B</v>
      </c>
      <c r="R43" s="19" t="str">
        <f t="shared" si="10"/>
        <v/>
      </c>
      <c r="S43" s="18"/>
      <c r="T43" s="1">
        <v>84</v>
      </c>
      <c r="U43" s="1">
        <v>75</v>
      </c>
      <c r="V43" s="1">
        <v>82</v>
      </c>
      <c r="W43" s="1"/>
      <c r="X43" s="1"/>
      <c r="Y43" s="1"/>
      <c r="Z43" s="1"/>
      <c r="AA43" s="1"/>
      <c r="AB43" s="1"/>
      <c r="AC43" s="1"/>
      <c r="AD43" s="1"/>
      <c r="AE43" s="18"/>
      <c r="AF43" s="1">
        <v>75</v>
      </c>
      <c r="AG43" s="1">
        <v>85</v>
      </c>
      <c r="AH43" s="1">
        <v>85</v>
      </c>
      <c r="AI43" s="1">
        <v>83</v>
      </c>
      <c r="AJ43" s="1">
        <v>82</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536</v>
      </c>
      <c r="C44" s="19" t="s">
        <v>103</v>
      </c>
      <c r="D44" s="18"/>
      <c r="E44" s="19">
        <f t="shared" si="0"/>
        <v>79</v>
      </c>
      <c r="F44" s="19" t="str">
        <f t="shared" si="1"/>
        <v>B</v>
      </c>
      <c r="G44" s="19">
        <f>IF((COUNTA(T12:AC12)&gt;0),(ROUND((AVERAGE(T44:AD44)),0)),"")</f>
        <v>79</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80.400000000000006</v>
      </c>
      <c r="L44" s="19" t="str">
        <f t="shared" si="5"/>
        <v>B</v>
      </c>
      <c r="M44" s="19">
        <f t="shared" si="6"/>
        <v>80.400000000000006</v>
      </c>
      <c r="N44" s="19" t="str">
        <f t="shared" si="7"/>
        <v>B</v>
      </c>
      <c r="O44" s="35">
        <v>2</v>
      </c>
      <c r="P44" s="19" t="str">
        <f t="shared" si="8"/>
        <v>Memiliki ketrampilan mempraktikkan hasil menganalisis ketrampilan gerak salah satu permainan bola besar untuk menghasilkan koordinasi gerak yang baik.</v>
      </c>
      <c r="Q44" s="19" t="str">
        <f t="shared" si="9"/>
        <v>B</v>
      </c>
      <c r="R44" s="19" t="str">
        <f t="shared" si="10"/>
        <v/>
      </c>
      <c r="S44" s="18"/>
      <c r="T44" s="1">
        <v>80</v>
      </c>
      <c r="U44" s="1">
        <v>78</v>
      </c>
      <c r="V44" s="1">
        <v>78</v>
      </c>
      <c r="W44" s="1"/>
      <c r="X44" s="1"/>
      <c r="Y44" s="1"/>
      <c r="Z44" s="1"/>
      <c r="AA44" s="1"/>
      <c r="AB44" s="1"/>
      <c r="AC44" s="1"/>
      <c r="AD44" s="1"/>
      <c r="AE44" s="18"/>
      <c r="AF44" s="1">
        <v>78</v>
      </c>
      <c r="AG44" s="1">
        <v>80</v>
      </c>
      <c r="AH44" s="1">
        <v>85</v>
      </c>
      <c r="AI44" s="1">
        <v>80</v>
      </c>
      <c r="AJ44" s="1">
        <v>79</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552</v>
      </c>
      <c r="C45" s="19" t="s">
        <v>104</v>
      </c>
      <c r="D45" s="18"/>
      <c r="E45" s="19">
        <f t="shared" si="0"/>
        <v>80</v>
      </c>
      <c r="F45" s="19" t="str">
        <f t="shared" si="1"/>
        <v>B</v>
      </c>
      <c r="G45" s="19">
        <f>IF((COUNTA(T12:AC12)&gt;0),(ROUND((AVERAGE(T45:AD45)),0)),"")</f>
        <v>80</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89.6</v>
      </c>
      <c r="L45" s="19" t="str">
        <f t="shared" si="5"/>
        <v>A</v>
      </c>
      <c r="M45" s="19">
        <f t="shared" si="6"/>
        <v>89.6</v>
      </c>
      <c r="N45" s="19" t="str">
        <f t="shared" si="7"/>
        <v>A</v>
      </c>
      <c r="O45" s="35">
        <v>1</v>
      </c>
      <c r="P45" s="19" t="str">
        <f t="shared" si="8"/>
        <v>Memiliki ketrampilan mempraktikkan hasil menganalisis dan mengkategorikan ketrampilan gerak salah satu nomor atletik (jalan cepat, lari, lompat, dan lempar) serta menyusun rencana perbaikan.</v>
      </c>
      <c r="Q45" s="19" t="str">
        <f t="shared" si="9"/>
        <v>B</v>
      </c>
      <c r="R45" s="19" t="str">
        <f t="shared" si="10"/>
        <v/>
      </c>
      <c r="S45" s="18"/>
      <c r="T45" s="1">
        <v>82</v>
      </c>
      <c r="U45" s="1">
        <v>80</v>
      </c>
      <c r="V45" s="1">
        <v>79</v>
      </c>
      <c r="W45" s="1"/>
      <c r="X45" s="1"/>
      <c r="Y45" s="1"/>
      <c r="Z45" s="1"/>
      <c r="AA45" s="1"/>
      <c r="AB45" s="1"/>
      <c r="AC45" s="1"/>
      <c r="AD45" s="1"/>
      <c r="AE45" s="18"/>
      <c r="AF45" s="1">
        <v>90</v>
      </c>
      <c r="AG45" s="1">
        <v>88</v>
      </c>
      <c r="AH45" s="1">
        <v>85</v>
      </c>
      <c r="AI45" s="1">
        <v>95</v>
      </c>
      <c r="AJ45" s="1">
        <v>90</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568</v>
      </c>
      <c r="C46" s="19" t="s">
        <v>105</v>
      </c>
      <c r="D46" s="18"/>
      <c r="E46" s="19">
        <f t="shared" si="0"/>
        <v>80</v>
      </c>
      <c r="F46" s="19" t="str">
        <f t="shared" si="1"/>
        <v>B</v>
      </c>
      <c r="G46" s="19">
        <f>IF((COUNTA(T12:AC12)&gt;0),(ROUND((AVERAGE(T46:AD46)),0)),"")</f>
        <v>80</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82.6</v>
      </c>
      <c r="L46" s="19" t="str">
        <f t="shared" si="5"/>
        <v>B</v>
      </c>
      <c r="M46" s="19">
        <f t="shared" si="6"/>
        <v>82.6</v>
      </c>
      <c r="N46" s="19" t="str">
        <f t="shared" si="7"/>
        <v>B</v>
      </c>
      <c r="O46" s="35">
        <v>2</v>
      </c>
      <c r="P46" s="19" t="str">
        <f t="shared" si="8"/>
        <v>Memiliki ketrampilan mempraktikkan hasil menganalisis ketrampilan gerak salah satu permainan bola besar untuk menghasilkan koordinasi gerak yang baik.</v>
      </c>
      <c r="Q46" s="19" t="str">
        <f t="shared" si="9"/>
        <v>B</v>
      </c>
      <c r="R46" s="19" t="str">
        <f t="shared" si="10"/>
        <v/>
      </c>
      <c r="S46" s="18"/>
      <c r="T46" s="1">
        <v>80</v>
      </c>
      <c r="U46" s="1">
        <v>80</v>
      </c>
      <c r="V46" s="1">
        <v>81</v>
      </c>
      <c r="W46" s="1"/>
      <c r="X46" s="1"/>
      <c r="Y46" s="1"/>
      <c r="Z46" s="1"/>
      <c r="AA46" s="1"/>
      <c r="AB46" s="1"/>
      <c r="AC46" s="1"/>
      <c r="AD46" s="1"/>
      <c r="AE46" s="18"/>
      <c r="AF46" s="1">
        <v>80</v>
      </c>
      <c r="AG46" s="1">
        <v>85</v>
      </c>
      <c r="AH46" s="1">
        <v>85</v>
      </c>
      <c r="AI46" s="1">
        <v>80</v>
      </c>
      <c r="AJ46" s="1">
        <v>83</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74" t="s">
        <v>107</v>
      </c>
      <c r="H52" s="74"/>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74" t="s">
        <v>110</v>
      </c>
      <c r="H53" s="74"/>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4" t="s">
        <v>112</v>
      </c>
      <c r="H54" s="74"/>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4" t="s">
        <v>113</v>
      </c>
      <c r="H55" s="74"/>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lessThan">
      <formula>$C$4</formula>
    </cfRule>
  </conditionalFormatting>
  <conditionalFormatting sqref="E12">
    <cfRule type="cellIs" dxfId="654" priority="2" operator="lessThan">
      <formula>$C$4</formula>
    </cfRule>
  </conditionalFormatting>
  <conditionalFormatting sqref="E13">
    <cfRule type="cellIs" dxfId="653" priority="3" operator="lessThan">
      <formula>$C$4</formula>
    </cfRule>
  </conditionalFormatting>
  <conditionalFormatting sqref="E14">
    <cfRule type="cellIs" dxfId="652" priority="4" operator="lessThan">
      <formula>$C$4</formula>
    </cfRule>
  </conditionalFormatting>
  <conditionalFormatting sqref="E15">
    <cfRule type="cellIs" dxfId="651" priority="5" operator="lessThan">
      <formula>$C$4</formula>
    </cfRule>
  </conditionalFormatting>
  <conditionalFormatting sqref="E16">
    <cfRule type="cellIs" dxfId="650" priority="6" operator="lessThan">
      <formula>$C$4</formula>
    </cfRule>
  </conditionalFormatting>
  <conditionalFormatting sqref="E17">
    <cfRule type="cellIs" dxfId="649" priority="7" operator="lessThan">
      <formula>$C$4</formula>
    </cfRule>
  </conditionalFormatting>
  <conditionalFormatting sqref="E18">
    <cfRule type="cellIs" dxfId="648" priority="8" operator="lessThan">
      <formula>$C$4</formula>
    </cfRule>
  </conditionalFormatting>
  <conditionalFormatting sqref="E19">
    <cfRule type="cellIs" dxfId="647" priority="9" operator="lessThan">
      <formula>$C$4</formula>
    </cfRule>
  </conditionalFormatting>
  <conditionalFormatting sqref="E20">
    <cfRule type="cellIs" dxfId="646" priority="10" operator="lessThan">
      <formula>$C$4</formula>
    </cfRule>
  </conditionalFormatting>
  <conditionalFormatting sqref="E21">
    <cfRule type="cellIs" dxfId="645" priority="11" operator="lessThan">
      <formula>$C$4</formula>
    </cfRule>
  </conditionalFormatting>
  <conditionalFormatting sqref="E22">
    <cfRule type="cellIs" dxfId="644" priority="12" operator="lessThan">
      <formula>$C$4</formula>
    </cfRule>
  </conditionalFormatting>
  <conditionalFormatting sqref="E23">
    <cfRule type="cellIs" dxfId="643" priority="13" operator="lessThan">
      <formula>$C$4</formula>
    </cfRule>
  </conditionalFormatting>
  <conditionalFormatting sqref="E24">
    <cfRule type="cellIs" dxfId="642" priority="14" operator="lessThan">
      <formula>$C$4</formula>
    </cfRule>
  </conditionalFormatting>
  <conditionalFormatting sqref="E25">
    <cfRule type="cellIs" dxfId="641" priority="15" operator="lessThan">
      <formula>$C$4</formula>
    </cfRule>
  </conditionalFormatting>
  <conditionalFormatting sqref="E26">
    <cfRule type="cellIs" dxfId="640" priority="16" operator="lessThan">
      <formula>$C$4</formula>
    </cfRule>
  </conditionalFormatting>
  <conditionalFormatting sqref="E27">
    <cfRule type="cellIs" dxfId="639" priority="17" operator="lessThan">
      <formula>$C$4</formula>
    </cfRule>
  </conditionalFormatting>
  <conditionalFormatting sqref="E28">
    <cfRule type="cellIs" dxfId="638" priority="18" operator="lessThan">
      <formula>$C$4</formula>
    </cfRule>
  </conditionalFormatting>
  <conditionalFormatting sqref="E29">
    <cfRule type="cellIs" dxfId="637" priority="19" operator="lessThan">
      <formula>$C$4</formula>
    </cfRule>
  </conditionalFormatting>
  <conditionalFormatting sqref="E30">
    <cfRule type="cellIs" dxfId="636" priority="20" operator="lessThan">
      <formula>$C$4</formula>
    </cfRule>
  </conditionalFormatting>
  <conditionalFormatting sqref="E31">
    <cfRule type="cellIs" dxfId="635" priority="21" operator="lessThan">
      <formula>$C$4</formula>
    </cfRule>
  </conditionalFormatting>
  <conditionalFormatting sqref="E32">
    <cfRule type="cellIs" dxfId="634" priority="22" operator="lessThan">
      <formula>$C$4</formula>
    </cfRule>
  </conditionalFormatting>
  <conditionalFormatting sqref="E33">
    <cfRule type="cellIs" dxfId="633" priority="23" operator="lessThan">
      <formula>$C$4</formula>
    </cfRule>
  </conditionalFormatting>
  <conditionalFormatting sqref="E34">
    <cfRule type="cellIs" dxfId="632" priority="24" operator="lessThan">
      <formula>$C$4</formula>
    </cfRule>
  </conditionalFormatting>
  <conditionalFormatting sqref="E35">
    <cfRule type="cellIs" dxfId="631" priority="25" operator="lessThan">
      <formula>$C$4</formula>
    </cfRule>
  </conditionalFormatting>
  <conditionalFormatting sqref="E36">
    <cfRule type="cellIs" dxfId="630" priority="26" operator="lessThan">
      <formula>$C$4</formula>
    </cfRule>
  </conditionalFormatting>
  <conditionalFormatting sqref="E37">
    <cfRule type="cellIs" dxfId="629" priority="27" operator="lessThan">
      <formula>$C$4</formula>
    </cfRule>
  </conditionalFormatting>
  <conditionalFormatting sqref="E38">
    <cfRule type="cellIs" dxfId="628" priority="28" operator="lessThan">
      <formula>$C$4</formula>
    </cfRule>
  </conditionalFormatting>
  <conditionalFormatting sqref="E39">
    <cfRule type="cellIs" dxfId="627" priority="29" operator="lessThan">
      <formula>$C$4</formula>
    </cfRule>
  </conditionalFormatting>
  <conditionalFormatting sqref="E40">
    <cfRule type="cellIs" dxfId="626" priority="30" operator="lessThan">
      <formula>$C$4</formula>
    </cfRule>
  </conditionalFormatting>
  <conditionalFormatting sqref="E41">
    <cfRule type="cellIs" dxfId="625" priority="31" operator="lessThan">
      <formula>$C$4</formula>
    </cfRule>
  </conditionalFormatting>
  <conditionalFormatting sqref="E42">
    <cfRule type="cellIs" dxfId="624" priority="32" operator="lessThan">
      <formula>$C$4</formula>
    </cfRule>
  </conditionalFormatting>
  <conditionalFormatting sqref="E43">
    <cfRule type="cellIs" dxfId="623" priority="33" operator="lessThan">
      <formula>$C$4</formula>
    </cfRule>
  </conditionalFormatting>
  <conditionalFormatting sqref="E44">
    <cfRule type="cellIs" dxfId="622" priority="34" operator="lessThan">
      <formula>$C$4</formula>
    </cfRule>
  </conditionalFormatting>
  <conditionalFormatting sqref="E45">
    <cfRule type="cellIs" dxfId="621" priority="35" operator="lessThan">
      <formula>$C$4</formula>
    </cfRule>
  </conditionalFormatting>
  <conditionalFormatting sqref="E46">
    <cfRule type="cellIs" dxfId="620" priority="36" operator="lessThan">
      <formula>$C$4</formula>
    </cfRule>
  </conditionalFormatting>
  <conditionalFormatting sqref="E47">
    <cfRule type="cellIs" dxfId="619" priority="37" operator="lessThan">
      <formula>$C$4</formula>
    </cfRule>
  </conditionalFormatting>
  <conditionalFormatting sqref="E48">
    <cfRule type="cellIs" dxfId="618" priority="38" operator="lessThan">
      <formula>$C$4</formula>
    </cfRule>
  </conditionalFormatting>
  <conditionalFormatting sqref="E49">
    <cfRule type="cellIs" dxfId="617" priority="39" operator="lessThan">
      <formula>$C$4</formula>
    </cfRule>
  </conditionalFormatting>
  <conditionalFormatting sqref="E50">
    <cfRule type="cellIs" dxfId="616" priority="40" operator="lessThan">
      <formula>$C$4</formula>
    </cfRule>
  </conditionalFormatting>
  <conditionalFormatting sqref="G11">
    <cfRule type="cellIs" dxfId="615" priority="41" operator="lessThan">
      <formula>$C$4</formula>
    </cfRule>
  </conditionalFormatting>
  <conditionalFormatting sqref="G12">
    <cfRule type="cellIs" dxfId="614" priority="42" operator="lessThan">
      <formula>$C$4</formula>
    </cfRule>
  </conditionalFormatting>
  <conditionalFormatting sqref="G13">
    <cfRule type="cellIs" dxfId="613" priority="43" operator="lessThan">
      <formula>$C$4</formula>
    </cfRule>
  </conditionalFormatting>
  <conditionalFormatting sqref="G14">
    <cfRule type="cellIs" dxfId="612" priority="44" operator="lessThan">
      <formula>$C$4</formula>
    </cfRule>
  </conditionalFormatting>
  <conditionalFormatting sqref="G15">
    <cfRule type="cellIs" dxfId="611" priority="45" operator="lessThan">
      <formula>$C$4</formula>
    </cfRule>
  </conditionalFormatting>
  <conditionalFormatting sqref="G16">
    <cfRule type="cellIs" dxfId="610" priority="46" operator="lessThan">
      <formula>$C$4</formula>
    </cfRule>
  </conditionalFormatting>
  <conditionalFormatting sqref="G17">
    <cfRule type="cellIs" dxfId="609" priority="47" operator="lessThan">
      <formula>$C$4</formula>
    </cfRule>
  </conditionalFormatting>
  <conditionalFormatting sqref="G18">
    <cfRule type="cellIs" dxfId="608" priority="48" operator="lessThan">
      <formula>$C$4</formula>
    </cfRule>
  </conditionalFormatting>
  <conditionalFormatting sqref="G19">
    <cfRule type="cellIs" dxfId="607" priority="49" operator="lessThan">
      <formula>$C$4</formula>
    </cfRule>
  </conditionalFormatting>
  <conditionalFormatting sqref="G20">
    <cfRule type="cellIs" dxfId="606" priority="50" operator="lessThan">
      <formula>$C$4</formula>
    </cfRule>
  </conditionalFormatting>
  <conditionalFormatting sqref="G21">
    <cfRule type="cellIs" dxfId="605" priority="51" operator="lessThan">
      <formula>$C$4</formula>
    </cfRule>
  </conditionalFormatting>
  <conditionalFormatting sqref="G22">
    <cfRule type="cellIs" dxfId="604" priority="52" operator="lessThan">
      <formula>$C$4</formula>
    </cfRule>
  </conditionalFormatting>
  <conditionalFormatting sqref="G23">
    <cfRule type="cellIs" dxfId="603" priority="53" operator="lessThan">
      <formula>$C$4</formula>
    </cfRule>
  </conditionalFormatting>
  <conditionalFormatting sqref="G24">
    <cfRule type="cellIs" dxfId="602" priority="54" operator="lessThan">
      <formula>$C$4</formula>
    </cfRule>
  </conditionalFormatting>
  <conditionalFormatting sqref="G25">
    <cfRule type="cellIs" dxfId="601" priority="55" operator="lessThan">
      <formula>$C$4</formula>
    </cfRule>
  </conditionalFormatting>
  <conditionalFormatting sqref="G26">
    <cfRule type="cellIs" dxfId="600" priority="56" operator="lessThan">
      <formula>$C$4</formula>
    </cfRule>
  </conditionalFormatting>
  <conditionalFormatting sqref="G27">
    <cfRule type="cellIs" dxfId="599" priority="57" operator="lessThan">
      <formula>$C$4</formula>
    </cfRule>
  </conditionalFormatting>
  <conditionalFormatting sqref="G28">
    <cfRule type="cellIs" dxfId="598" priority="58" operator="lessThan">
      <formula>$C$4</formula>
    </cfRule>
  </conditionalFormatting>
  <conditionalFormatting sqref="G29">
    <cfRule type="cellIs" dxfId="597" priority="59" operator="lessThan">
      <formula>$C$4</formula>
    </cfRule>
  </conditionalFormatting>
  <conditionalFormatting sqref="G30">
    <cfRule type="cellIs" dxfId="596" priority="60" operator="lessThan">
      <formula>$C$4</formula>
    </cfRule>
  </conditionalFormatting>
  <conditionalFormatting sqref="G31">
    <cfRule type="cellIs" dxfId="595" priority="61" operator="lessThan">
      <formula>$C$4</formula>
    </cfRule>
  </conditionalFormatting>
  <conditionalFormatting sqref="G32">
    <cfRule type="cellIs" dxfId="594" priority="62" operator="lessThan">
      <formula>$C$4</formula>
    </cfRule>
  </conditionalFormatting>
  <conditionalFormatting sqref="G33">
    <cfRule type="cellIs" dxfId="593" priority="63" operator="lessThan">
      <formula>$C$4</formula>
    </cfRule>
  </conditionalFormatting>
  <conditionalFormatting sqref="G34">
    <cfRule type="cellIs" dxfId="592" priority="64" operator="lessThan">
      <formula>$C$4</formula>
    </cfRule>
  </conditionalFormatting>
  <conditionalFormatting sqref="G35">
    <cfRule type="cellIs" dxfId="591" priority="65" operator="lessThan">
      <formula>$C$4</formula>
    </cfRule>
  </conditionalFormatting>
  <conditionalFormatting sqref="G36">
    <cfRule type="cellIs" dxfId="590" priority="66" operator="lessThan">
      <formula>$C$4</formula>
    </cfRule>
  </conditionalFormatting>
  <conditionalFormatting sqref="G37">
    <cfRule type="cellIs" dxfId="589" priority="67" operator="lessThan">
      <formula>$C$4</formula>
    </cfRule>
  </conditionalFormatting>
  <conditionalFormatting sqref="G38">
    <cfRule type="cellIs" dxfId="588" priority="68" operator="lessThan">
      <formula>$C$4</formula>
    </cfRule>
  </conditionalFormatting>
  <conditionalFormatting sqref="G39">
    <cfRule type="cellIs" dxfId="587" priority="69" operator="lessThan">
      <formula>$C$4</formula>
    </cfRule>
  </conditionalFormatting>
  <conditionalFormatting sqref="G40">
    <cfRule type="cellIs" dxfId="586" priority="70" operator="lessThan">
      <formula>$C$4</formula>
    </cfRule>
  </conditionalFormatting>
  <conditionalFormatting sqref="G41">
    <cfRule type="cellIs" dxfId="585" priority="71" operator="lessThan">
      <formula>$C$4</formula>
    </cfRule>
  </conditionalFormatting>
  <conditionalFormatting sqref="G42">
    <cfRule type="cellIs" dxfId="584" priority="72" operator="lessThan">
      <formula>$C$4</formula>
    </cfRule>
  </conditionalFormatting>
  <conditionalFormatting sqref="G43">
    <cfRule type="cellIs" dxfId="583" priority="73" operator="lessThan">
      <formula>$C$4</formula>
    </cfRule>
  </conditionalFormatting>
  <conditionalFormatting sqref="G44">
    <cfRule type="cellIs" dxfId="582" priority="74" operator="lessThan">
      <formula>$C$4</formula>
    </cfRule>
  </conditionalFormatting>
  <conditionalFormatting sqref="G45">
    <cfRule type="cellIs" dxfId="581" priority="75" operator="lessThan">
      <formula>$C$4</formula>
    </cfRule>
  </conditionalFormatting>
  <conditionalFormatting sqref="G46">
    <cfRule type="cellIs" dxfId="580" priority="76" operator="lessThan">
      <formula>$C$4</formula>
    </cfRule>
  </conditionalFormatting>
  <conditionalFormatting sqref="G47">
    <cfRule type="cellIs" dxfId="579" priority="77" operator="lessThan">
      <formula>$C$4</formula>
    </cfRule>
  </conditionalFormatting>
  <conditionalFormatting sqref="G48">
    <cfRule type="cellIs" dxfId="578" priority="78" operator="lessThan">
      <formula>$C$4</formula>
    </cfRule>
  </conditionalFormatting>
  <conditionalFormatting sqref="G49">
    <cfRule type="cellIs" dxfId="577" priority="79" operator="lessThan">
      <formula>$C$4</formula>
    </cfRule>
  </conditionalFormatting>
  <conditionalFormatting sqref="G50">
    <cfRule type="cellIs" dxfId="576" priority="80" operator="lessThan">
      <formula>$C$4</formula>
    </cfRule>
  </conditionalFormatting>
  <conditionalFormatting sqref="K11">
    <cfRule type="cellIs" dxfId="575" priority="81" operator="lessThan">
      <formula>$C$4</formula>
    </cfRule>
  </conditionalFormatting>
  <conditionalFormatting sqref="K12">
    <cfRule type="cellIs" dxfId="574" priority="82" operator="lessThan">
      <formula>$C$4</formula>
    </cfRule>
  </conditionalFormatting>
  <conditionalFormatting sqref="K13">
    <cfRule type="cellIs" dxfId="573" priority="83" operator="lessThan">
      <formula>$C$4</formula>
    </cfRule>
  </conditionalFormatting>
  <conditionalFormatting sqref="K14">
    <cfRule type="cellIs" dxfId="572" priority="84" operator="lessThan">
      <formula>$C$4</formula>
    </cfRule>
  </conditionalFormatting>
  <conditionalFormatting sqref="K15">
    <cfRule type="cellIs" dxfId="571" priority="85" operator="lessThan">
      <formula>$C$4</formula>
    </cfRule>
  </conditionalFormatting>
  <conditionalFormatting sqref="K16">
    <cfRule type="cellIs" dxfId="570" priority="86" operator="lessThan">
      <formula>$C$4</formula>
    </cfRule>
  </conditionalFormatting>
  <conditionalFormatting sqref="K17">
    <cfRule type="cellIs" dxfId="569" priority="87" operator="lessThan">
      <formula>$C$4</formula>
    </cfRule>
  </conditionalFormatting>
  <conditionalFormatting sqref="K18">
    <cfRule type="cellIs" dxfId="568" priority="88" operator="lessThan">
      <formula>$C$4</formula>
    </cfRule>
  </conditionalFormatting>
  <conditionalFormatting sqref="K19">
    <cfRule type="cellIs" dxfId="567" priority="89" operator="lessThan">
      <formula>$C$4</formula>
    </cfRule>
  </conditionalFormatting>
  <conditionalFormatting sqref="K20">
    <cfRule type="cellIs" dxfId="566" priority="90" operator="lessThan">
      <formula>$C$4</formula>
    </cfRule>
  </conditionalFormatting>
  <conditionalFormatting sqref="K21">
    <cfRule type="cellIs" dxfId="565" priority="91" operator="lessThan">
      <formula>$C$4</formula>
    </cfRule>
  </conditionalFormatting>
  <conditionalFormatting sqref="K22">
    <cfRule type="cellIs" dxfId="564" priority="92" operator="lessThan">
      <formula>$C$4</formula>
    </cfRule>
  </conditionalFormatting>
  <conditionalFormatting sqref="K23">
    <cfRule type="cellIs" dxfId="563" priority="93" operator="lessThan">
      <formula>$C$4</formula>
    </cfRule>
  </conditionalFormatting>
  <conditionalFormatting sqref="K24">
    <cfRule type="cellIs" dxfId="562" priority="94" operator="lessThan">
      <formula>$C$4</formula>
    </cfRule>
  </conditionalFormatting>
  <conditionalFormatting sqref="K25">
    <cfRule type="cellIs" dxfId="561" priority="95" operator="lessThan">
      <formula>$C$4</formula>
    </cfRule>
  </conditionalFormatting>
  <conditionalFormatting sqref="K26">
    <cfRule type="cellIs" dxfId="560" priority="96" operator="lessThan">
      <formula>$C$4</formula>
    </cfRule>
  </conditionalFormatting>
  <conditionalFormatting sqref="K27">
    <cfRule type="cellIs" dxfId="559" priority="97" operator="lessThan">
      <formula>$C$4</formula>
    </cfRule>
  </conditionalFormatting>
  <conditionalFormatting sqref="K28">
    <cfRule type="cellIs" dxfId="558" priority="98" operator="lessThan">
      <formula>$C$4</formula>
    </cfRule>
  </conditionalFormatting>
  <conditionalFormatting sqref="K29">
    <cfRule type="cellIs" dxfId="557" priority="99" operator="lessThan">
      <formula>$C$4</formula>
    </cfRule>
  </conditionalFormatting>
  <conditionalFormatting sqref="K30">
    <cfRule type="cellIs" dxfId="556" priority="100" operator="lessThan">
      <formula>$C$4</formula>
    </cfRule>
  </conditionalFormatting>
  <conditionalFormatting sqref="K31">
    <cfRule type="cellIs" dxfId="555" priority="101" operator="lessThan">
      <formula>$C$4</formula>
    </cfRule>
  </conditionalFormatting>
  <conditionalFormatting sqref="K32">
    <cfRule type="cellIs" dxfId="554" priority="102" operator="lessThan">
      <formula>$C$4</formula>
    </cfRule>
  </conditionalFormatting>
  <conditionalFormatting sqref="K33">
    <cfRule type="cellIs" dxfId="553" priority="103" operator="lessThan">
      <formula>$C$4</formula>
    </cfRule>
  </conditionalFormatting>
  <conditionalFormatting sqref="K34">
    <cfRule type="cellIs" dxfId="552" priority="104" operator="lessThan">
      <formula>$C$4</formula>
    </cfRule>
  </conditionalFormatting>
  <conditionalFormatting sqref="K35">
    <cfRule type="cellIs" dxfId="551" priority="105" operator="lessThan">
      <formula>$C$4</formula>
    </cfRule>
  </conditionalFormatting>
  <conditionalFormatting sqref="K36">
    <cfRule type="cellIs" dxfId="550" priority="106" operator="lessThan">
      <formula>$C$4</formula>
    </cfRule>
  </conditionalFormatting>
  <conditionalFormatting sqref="K37">
    <cfRule type="cellIs" dxfId="549" priority="107" operator="lessThan">
      <formula>$C$4</formula>
    </cfRule>
  </conditionalFormatting>
  <conditionalFormatting sqref="K38">
    <cfRule type="cellIs" dxfId="548" priority="108" operator="lessThan">
      <formula>$C$4</formula>
    </cfRule>
  </conditionalFormatting>
  <conditionalFormatting sqref="K39">
    <cfRule type="cellIs" dxfId="547" priority="109" operator="lessThan">
      <formula>$C$4</formula>
    </cfRule>
  </conditionalFormatting>
  <conditionalFormatting sqref="K40">
    <cfRule type="cellIs" dxfId="546" priority="110" operator="lessThan">
      <formula>$C$4</formula>
    </cfRule>
  </conditionalFormatting>
  <conditionalFormatting sqref="K41">
    <cfRule type="cellIs" dxfId="545" priority="111" operator="lessThan">
      <formula>$C$4</formula>
    </cfRule>
  </conditionalFormatting>
  <conditionalFormatting sqref="K42">
    <cfRule type="cellIs" dxfId="544" priority="112" operator="lessThan">
      <formula>$C$4</formula>
    </cfRule>
  </conditionalFormatting>
  <conditionalFormatting sqref="K43">
    <cfRule type="cellIs" dxfId="543" priority="113" operator="lessThan">
      <formula>$C$4</formula>
    </cfRule>
  </conditionalFormatting>
  <conditionalFormatting sqref="K44">
    <cfRule type="cellIs" dxfId="542" priority="114" operator="lessThan">
      <formula>$C$4</formula>
    </cfRule>
  </conditionalFormatting>
  <conditionalFormatting sqref="K45">
    <cfRule type="cellIs" dxfId="541" priority="115" operator="lessThan">
      <formula>$C$4</formula>
    </cfRule>
  </conditionalFormatting>
  <conditionalFormatting sqref="K46">
    <cfRule type="cellIs" dxfId="540" priority="116" operator="lessThan">
      <formula>$C$4</formula>
    </cfRule>
  </conditionalFormatting>
  <conditionalFormatting sqref="K47">
    <cfRule type="cellIs" dxfId="539" priority="117" operator="lessThan">
      <formula>$C$4</formula>
    </cfRule>
  </conditionalFormatting>
  <conditionalFormatting sqref="K48">
    <cfRule type="cellIs" dxfId="538" priority="118" operator="lessThan">
      <formula>$C$4</formula>
    </cfRule>
  </conditionalFormatting>
  <conditionalFormatting sqref="K49">
    <cfRule type="cellIs" dxfId="537" priority="119" operator="lessThan">
      <formula>$C$4</formula>
    </cfRule>
  </conditionalFormatting>
  <conditionalFormatting sqref="K50">
    <cfRule type="cellIs" dxfId="536" priority="120" operator="lessThan">
      <formula>$C$4</formula>
    </cfRule>
  </conditionalFormatting>
  <conditionalFormatting sqref="M11">
    <cfRule type="cellIs" dxfId="535" priority="121" operator="lessThan">
      <formula>$C$4</formula>
    </cfRule>
  </conditionalFormatting>
  <conditionalFormatting sqref="M12">
    <cfRule type="cellIs" dxfId="534" priority="122" operator="lessThan">
      <formula>$C$4</formula>
    </cfRule>
  </conditionalFormatting>
  <conditionalFormatting sqref="M13">
    <cfRule type="cellIs" dxfId="533" priority="123" operator="lessThan">
      <formula>$C$4</formula>
    </cfRule>
  </conditionalFormatting>
  <conditionalFormatting sqref="M14">
    <cfRule type="cellIs" dxfId="532" priority="124" operator="lessThan">
      <formula>$C$4</formula>
    </cfRule>
  </conditionalFormatting>
  <conditionalFormatting sqref="M15">
    <cfRule type="cellIs" dxfId="531" priority="125" operator="lessThan">
      <formula>$C$4</formula>
    </cfRule>
  </conditionalFormatting>
  <conditionalFormatting sqref="M16">
    <cfRule type="cellIs" dxfId="530" priority="126" operator="lessThan">
      <formula>$C$4</formula>
    </cfRule>
  </conditionalFormatting>
  <conditionalFormatting sqref="M17">
    <cfRule type="cellIs" dxfId="529" priority="127" operator="lessThan">
      <formula>$C$4</formula>
    </cfRule>
  </conditionalFormatting>
  <conditionalFormatting sqref="M18">
    <cfRule type="cellIs" dxfId="528" priority="128" operator="lessThan">
      <formula>$C$4</formula>
    </cfRule>
  </conditionalFormatting>
  <conditionalFormatting sqref="M19">
    <cfRule type="cellIs" dxfId="527" priority="129" operator="lessThan">
      <formula>$C$4</formula>
    </cfRule>
  </conditionalFormatting>
  <conditionalFormatting sqref="M20">
    <cfRule type="cellIs" dxfId="526" priority="130" operator="lessThan">
      <formula>$C$4</formula>
    </cfRule>
  </conditionalFormatting>
  <conditionalFormatting sqref="M21">
    <cfRule type="cellIs" dxfId="525" priority="131" operator="lessThan">
      <formula>$C$4</formula>
    </cfRule>
  </conditionalFormatting>
  <conditionalFormatting sqref="M22">
    <cfRule type="cellIs" dxfId="524" priority="132" operator="lessThan">
      <formula>$C$4</formula>
    </cfRule>
  </conditionalFormatting>
  <conditionalFormatting sqref="M23">
    <cfRule type="cellIs" dxfId="523" priority="133" operator="lessThan">
      <formula>$C$4</formula>
    </cfRule>
  </conditionalFormatting>
  <conditionalFormatting sqref="M24">
    <cfRule type="cellIs" dxfId="522" priority="134" operator="lessThan">
      <formula>$C$4</formula>
    </cfRule>
  </conditionalFormatting>
  <conditionalFormatting sqref="M25">
    <cfRule type="cellIs" dxfId="521" priority="135" operator="lessThan">
      <formula>$C$4</formula>
    </cfRule>
  </conditionalFormatting>
  <conditionalFormatting sqref="M26">
    <cfRule type="cellIs" dxfId="520" priority="136" operator="lessThan">
      <formula>$C$4</formula>
    </cfRule>
  </conditionalFormatting>
  <conditionalFormatting sqref="M27">
    <cfRule type="cellIs" dxfId="519" priority="137" operator="lessThan">
      <formula>$C$4</formula>
    </cfRule>
  </conditionalFormatting>
  <conditionalFormatting sqref="M28">
    <cfRule type="cellIs" dxfId="518" priority="138" operator="lessThan">
      <formula>$C$4</formula>
    </cfRule>
  </conditionalFormatting>
  <conditionalFormatting sqref="M29">
    <cfRule type="cellIs" dxfId="517" priority="139" operator="lessThan">
      <formula>$C$4</formula>
    </cfRule>
  </conditionalFormatting>
  <conditionalFormatting sqref="M30">
    <cfRule type="cellIs" dxfId="516" priority="140" operator="lessThan">
      <formula>$C$4</formula>
    </cfRule>
  </conditionalFormatting>
  <conditionalFormatting sqref="M31">
    <cfRule type="cellIs" dxfId="515" priority="141" operator="lessThan">
      <formula>$C$4</formula>
    </cfRule>
  </conditionalFormatting>
  <conditionalFormatting sqref="M32">
    <cfRule type="cellIs" dxfId="514" priority="142" operator="lessThan">
      <formula>$C$4</formula>
    </cfRule>
  </conditionalFormatting>
  <conditionalFormatting sqref="M33">
    <cfRule type="cellIs" dxfId="513" priority="143" operator="lessThan">
      <formula>$C$4</formula>
    </cfRule>
  </conditionalFormatting>
  <conditionalFormatting sqref="M34">
    <cfRule type="cellIs" dxfId="512" priority="144" operator="lessThan">
      <formula>$C$4</formula>
    </cfRule>
  </conditionalFormatting>
  <conditionalFormatting sqref="M35">
    <cfRule type="cellIs" dxfId="511" priority="145" operator="lessThan">
      <formula>$C$4</formula>
    </cfRule>
  </conditionalFormatting>
  <conditionalFormatting sqref="M36">
    <cfRule type="cellIs" dxfId="510" priority="146" operator="lessThan">
      <formula>$C$4</formula>
    </cfRule>
  </conditionalFormatting>
  <conditionalFormatting sqref="M37">
    <cfRule type="cellIs" dxfId="509" priority="147" operator="lessThan">
      <formula>$C$4</formula>
    </cfRule>
  </conditionalFormatting>
  <conditionalFormatting sqref="M38">
    <cfRule type="cellIs" dxfId="508" priority="148" operator="lessThan">
      <formula>$C$4</formula>
    </cfRule>
  </conditionalFormatting>
  <conditionalFormatting sqref="M39">
    <cfRule type="cellIs" dxfId="507" priority="149" operator="lessThan">
      <formula>$C$4</formula>
    </cfRule>
  </conditionalFormatting>
  <conditionalFormatting sqref="M40">
    <cfRule type="cellIs" dxfId="506" priority="150" operator="lessThan">
      <formula>$C$4</formula>
    </cfRule>
  </conditionalFormatting>
  <conditionalFormatting sqref="M41">
    <cfRule type="cellIs" dxfId="505" priority="151" operator="lessThan">
      <formula>$C$4</formula>
    </cfRule>
  </conditionalFormatting>
  <conditionalFormatting sqref="M42">
    <cfRule type="cellIs" dxfId="504" priority="152" operator="lessThan">
      <formula>$C$4</formula>
    </cfRule>
  </conditionalFormatting>
  <conditionalFormatting sqref="M43">
    <cfRule type="cellIs" dxfId="503" priority="153" operator="lessThan">
      <formula>$C$4</formula>
    </cfRule>
  </conditionalFormatting>
  <conditionalFormatting sqref="M44">
    <cfRule type="cellIs" dxfId="502" priority="154" operator="lessThan">
      <formula>$C$4</formula>
    </cfRule>
  </conditionalFormatting>
  <conditionalFormatting sqref="M45">
    <cfRule type="cellIs" dxfId="501" priority="155" operator="lessThan">
      <formula>$C$4</formula>
    </cfRule>
  </conditionalFormatting>
  <conditionalFormatting sqref="M46">
    <cfRule type="cellIs" dxfId="500" priority="156" operator="lessThan">
      <formula>$C$4</formula>
    </cfRule>
  </conditionalFormatting>
  <conditionalFormatting sqref="M47">
    <cfRule type="cellIs" dxfId="499" priority="157" operator="lessThan">
      <formula>$C$4</formula>
    </cfRule>
  </conditionalFormatting>
  <conditionalFormatting sqref="M48">
    <cfRule type="cellIs" dxfId="498" priority="158" operator="lessThan">
      <formula>$C$4</formula>
    </cfRule>
  </conditionalFormatting>
  <conditionalFormatting sqref="M49">
    <cfRule type="cellIs" dxfId="497" priority="159" operator="lessThan">
      <formula>$C$4</formula>
    </cfRule>
  </conditionalFormatting>
  <conditionalFormatting sqref="M50">
    <cfRule type="cellIs" dxfId="496" priority="160" operator="lessThan">
      <formula>$C$4</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zoomScale="75" zoomScaleNormal="75" workbookViewId="0">
      <pane xSplit="3" ySplit="10" topLeftCell="D30" activePane="bottomRight" state="frozen"/>
      <selection pane="topRight"/>
      <selection pane="bottomLeft"/>
      <selection pane="bottomRight" activeCell="G53" sqref="G53:H53"/>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66</v>
      </c>
      <c r="B1" s="20"/>
      <c r="C1" s="48" t="s">
        <v>0</v>
      </c>
      <c r="D1" s="48"/>
      <c r="E1" s="48"/>
      <c r="F1" s="48"/>
      <c r="G1" s="48"/>
      <c r="H1" s="48"/>
      <c r="I1" s="48"/>
      <c r="J1" s="48"/>
      <c r="K1" s="48"/>
      <c r="L1" s="48"/>
      <c r="M1" s="48"/>
      <c r="N1" s="48"/>
      <c r="O1" s="48"/>
      <c r="P1" s="48"/>
      <c r="Q1" s="48"/>
      <c r="R1" s="48"/>
      <c r="S1" s="4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66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2</v>
      </c>
      <c r="C7" s="18"/>
      <c r="D7" s="18"/>
      <c r="E7" s="49" t="s">
        <v>13</v>
      </c>
      <c r="F7" s="49"/>
      <c r="G7" s="49"/>
      <c r="H7" s="49"/>
      <c r="I7" s="49"/>
      <c r="J7" s="49"/>
      <c r="K7" s="49"/>
      <c r="L7" s="49"/>
      <c r="M7" s="49"/>
      <c r="N7" s="49"/>
      <c r="O7" s="49"/>
      <c r="P7" s="49"/>
      <c r="Q7" s="49"/>
      <c r="R7" s="4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6" t="s">
        <v>14</v>
      </c>
      <c r="B8" s="47" t="s">
        <v>15</v>
      </c>
      <c r="C8" s="46" t="s">
        <v>16</v>
      </c>
      <c r="D8" s="18"/>
      <c r="E8" s="56" t="s">
        <v>17</v>
      </c>
      <c r="F8" s="57"/>
      <c r="G8" s="57"/>
      <c r="H8" s="57"/>
      <c r="I8" s="57"/>
      <c r="J8" s="58"/>
      <c r="K8" s="53" t="s">
        <v>18</v>
      </c>
      <c r="L8" s="54"/>
      <c r="M8" s="54"/>
      <c r="N8" s="54"/>
      <c r="O8" s="54"/>
      <c r="P8" s="55"/>
      <c r="Q8" s="71" t="s">
        <v>19</v>
      </c>
      <c r="R8" s="71"/>
      <c r="S8" s="18"/>
      <c r="T8" s="70" t="s">
        <v>20</v>
      </c>
      <c r="U8" s="70"/>
      <c r="V8" s="70"/>
      <c r="W8" s="70"/>
      <c r="X8" s="70"/>
      <c r="Y8" s="70"/>
      <c r="Z8" s="70"/>
      <c r="AA8" s="70"/>
      <c r="AB8" s="70"/>
      <c r="AC8" s="70"/>
      <c r="AD8" s="70"/>
      <c r="AE8" s="33"/>
      <c r="AF8" s="50" t="s">
        <v>21</v>
      </c>
      <c r="AG8" s="50"/>
      <c r="AH8" s="50"/>
      <c r="AI8" s="50"/>
      <c r="AJ8" s="50"/>
      <c r="AK8" s="50"/>
      <c r="AL8" s="50"/>
      <c r="AM8" s="50"/>
      <c r="AN8" s="50"/>
      <c r="AO8" s="50"/>
      <c r="AP8" s="33"/>
      <c r="AQ8" s="67" t="s">
        <v>19</v>
      </c>
      <c r="AR8" s="67"/>
      <c r="AS8" s="67"/>
      <c r="AT8" s="67"/>
      <c r="AU8" s="67"/>
      <c r="AV8" s="67"/>
      <c r="AW8" s="67"/>
      <c r="AX8" s="67"/>
      <c r="AY8" s="67"/>
      <c r="AZ8" s="67"/>
      <c r="BA8" s="68"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6"/>
      <c r="B9" s="47"/>
      <c r="C9" s="46"/>
      <c r="D9" s="18"/>
      <c r="E9" s="70" t="s">
        <v>22</v>
      </c>
      <c r="F9" s="70"/>
      <c r="G9" s="59" t="s">
        <v>23</v>
      </c>
      <c r="H9" s="60"/>
      <c r="I9" s="60"/>
      <c r="J9" s="61"/>
      <c r="K9" s="50" t="s">
        <v>22</v>
      </c>
      <c r="L9" s="50"/>
      <c r="M9" s="62" t="s">
        <v>23</v>
      </c>
      <c r="N9" s="63"/>
      <c r="O9" s="63"/>
      <c r="P9" s="64"/>
      <c r="Q9" s="51" t="s">
        <v>22</v>
      </c>
      <c r="R9" s="51" t="s">
        <v>23</v>
      </c>
      <c r="S9" s="18"/>
      <c r="T9" s="72" t="s">
        <v>24</v>
      </c>
      <c r="U9" s="72" t="s">
        <v>25</v>
      </c>
      <c r="V9" s="72" t="s">
        <v>26</v>
      </c>
      <c r="W9" s="72" t="s">
        <v>27</v>
      </c>
      <c r="X9" s="72" t="s">
        <v>28</v>
      </c>
      <c r="Y9" s="72" t="s">
        <v>29</v>
      </c>
      <c r="Z9" s="72" t="s">
        <v>30</v>
      </c>
      <c r="AA9" s="72" t="s">
        <v>31</v>
      </c>
      <c r="AB9" s="72" t="s">
        <v>32</v>
      </c>
      <c r="AC9" s="72" t="s">
        <v>33</v>
      </c>
      <c r="AD9" s="69" t="s">
        <v>34</v>
      </c>
      <c r="AE9" s="33"/>
      <c r="AF9" s="42" t="s">
        <v>35</v>
      </c>
      <c r="AG9" s="42" t="s">
        <v>36</v>
      </c>
      <c r="AH9" s="42" t="s">
        <v>37</v>
      </c>
      <c r="AI9" s="42" t="s">
        <v>38</v>
      </c>
      <c r="AJ9" s="42" t="s">
        <v>39</v>
      </c>
      <c r="AK9" s="42" t="s">
        <v>40</v>
      </c>
      <c r="AL9" s="42" t="s">
        <v>41</v>
      </c>
      <c r="AM9" s="42" t="s">
        <v>42</v>
      </c>
      <c r="AN9" s="42" t="s">
        <v>43</v>
      </c>
      <c r="AO9" s="42" t="s">
        <v>44</v>
      </c>
      <c r="AP9" s="33"/>
      <c r="AQ9" s="66" t="s">
        <v>45</v>
      </c>
      <c r="AR9" s="66"/>
      <c r="AS9" s="66" t="s">
        <v>46</v>
      </c>
      <c r="AT9" s="66"/>
      <c r="AU9" s="66" t="s">
        <v>47</v>
      </c>
      <c r="AV9" s="66"/>
      <c r="AW9" s="66"/>
      <c r="AX9" s="66" t="s">
        <v>48</v>
      </c>
      <c r="AY9" s="66"/>
      <c r="AZ9" s="66"/>
      <c r="BA9" s="6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6"/>
      <c r="B10" s="47"/>
      <c r="C10" s="46"/>
      <c r="D10" s="18"/>
      <c r="E10" s="27" t="s">
        <v>49</v>
      </c>
      <c r="F10" s="27" t="s">
        <v>50</v>
      </c>
      <c r="G10" s="27" t="s">
        <v>49</v>
      </c>
      <c r="H10" s="27" t="s">
        <v>50</v>
      </c>
      <c r="I10" s="29" t="s">
        <v>51</v>
      </c>
      <c r="J10" s="27" t="s">
        <v>52</v>
      </c>
      <c r="K10" s="30" t="s">
        <v>49</v>
      </c>
      <c r="L10" s="30" t="s">
        <v>50</v>
      </c>
      <c r="M10" s="30" t="s">
        <v>49</v>
      </c>
      <c r="N10" s="30" t="s">
        <v>50</v>
      </c>
      <c r="O10" s="29" t="s">
        <v>51</v>
      </c>
      <c r="P10" s="30" t="s">
        <v>52</v>
      </c>
      <c r="Q10" s="52"/>
      <c r="R10" s="52"/>
      <c r="S10" s="18"/>
      <c r="T10" s="73"/>
      <c r="U10" s="73"/>
      <c r="V10" s="73"/>
      <c r="W10" s="73"/>
      <c r="X10" s="73"/>
      <c r="Y10" s="73"/>
      <c r="Z10" s="73"/>
      <c r="AA10" s="73"/>
      <c r="AB10" s="73"/>
      <c r="AC10" s="73"/>
      <c r="AD10" s="69"/>
      <c r="AE10" s="33"/>
      <c r="AF10" s="43"/>
      <c r="AG10" s="43"/>
      <c r="AH10" s="43"/>
      <c r="AI10" s="43"/>
      <c r="AJ10" s="43"/>
      <c r="AK10" s="43"/>
      <c r="AL10" s="43"/>
      <c r="AM10" s="43"/>
      <c r="AN10" s="43"/>
      <c r="AO10" s="43"/>
      <c r="AP10" s="33"/>
      <c r="AQ10" s="34" t="s">
        <v>22</v>
      </c>
      <c r="AR10" s="34" t="s">
        <v>23</v>
      </c>
      <c r="AS10" s="34" t="s">
        <v>22</v>
      </c>
      <c r="AT10" s="34" t="s">
        <v>23</v>
      </c>
      <c r="AU10" s="34">
        <v>1</v>
      </c>
      <c r="AV10" s="34">
        <v>2</v>
      </c>
      <c r="AW10" s="34">
        <v>3</v>
      </c>
      <c r="AX10" s="34">
        <v>1</v>
      </c>
      <c r="AY10" s="34">
        <v>2</v>
      </c>
      <c r="AZ10" s="34">
        <v>3</v>
      </c>
      <c r="BA10" s="6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584</v>
      </c>
      <c r="C11" s="19" t="s">
        <v>120</v>
      </c>
      <c r="D11" s="18"/>
      <c r="E11" s="19">
        <f t="shared" ref="E11:E50" si="0">IF((COUNTA(T11:AA11)&gt;0),(ROUND( AVERAGE(T11:AA11),0)),"")</f>
        <v>76</v>
      </c>
      <c r="F11" s="19" t="str">
        <f t="shared" ref="F11:F50" si="1">IF(AND(ISNUMBER(E11),E11&gt;=1),IF(E11&lt;=$FD$13,$FE$13,IF(E11&lt;=$FD$14,$FE$14,IF(E11&lt;=$FD$15,$FE$15,IF(E11&lt;=$FD$16,$FE$16,)))), "")</f>
        <v>B</v>
      </c>
      <c r="G11" s="19">
        <f>IF((COUNTA(T11:AC11)&gt;0),(ROUND((AVERAGE(T11:AD11)),0)),"")</f>
        <v>76</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1" s="19">
        <f t="shared" ref="K11:K50" si="4">IF((COUNTA(AF11:AN11)&gt;0),AVERAGE(AF11:AN11),"")</f>
        <v>84.8</v>
      </c>
      <c r="L11" s="19" t="str">
        <f t="shared" ref="L11:L50" si="5">IF(AND(ISNUMBER(K11),K11&gt;=1), IF(K11&lt;=$FD$27,$FE$27,IF(K11&lt;=$FD$28,$FE$28,IF(K11&lt;=$FD$29,$FE$29,IF(K11&lt;=$FD$30,$FE$30,)))), "")</f>
        <v>A</v>
      </c>
      <c r="M11" s="19">
        <f t="shared" ref="M11:M50" si="6">IF((COUNTA(AF11:AO11)&gt;0),AVERAGE(AF11:AO11),"")</f>
        <v>84.8</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Memiliki ketrampilan mempraktikkan hasil menganalisis dan mengkategorikan ketrampilan gerak salah satu nomor atletik (jalan cepat, lari, lompat, dan lempar) serta menyusun rencana perbaikan.</v>
      </c>
      <c r="Q11" s="19" t="str">
        <f t="shared" ref="Q11:Q50" si="9">IF(COUNTA(BA11)=1,BA11,"")</f>
        <v>B</v>
      </c>
      <c r="R11" s="19" t="str">
        <f t="shared" ref="R11:R50" si="10">IF(AND(COUNTA(BA11)=1,COUNTA(AD11)=1),BA11,"")</f>
        <v/>
      </c>
      <c r="S11" s="18"/>
      <c r="T11" s="1">
        <v>80</v>
      </c>
      <c r="U11" s="1">
        <v>75</v>
      </c>
      <c r="V11" s="1">
        <v>72</v>
      </c>
      <c r="W11" s="1"/>
      <c r="X11" s="1"/>
      <c r="Y11" s="1"/>
      <c r="Z11" s="1"/>
      <c r="AA11" s="1"/>
      <c r="AB11" s="1"/>
      <c r="AC11" s="1"/>
      <c r="AD11" s="1"/>
      <c r="AE11" s="18"/>
      <c r="AF11" s="1">
        <v>85</v>
      </c>
      <c r="AG11" s="1">
        <v>85</v>
      </c>
      <c r="AH11" s="1">
        <v>83</v>
      </c>
      <c r="AI11" s="1">
        <v>79</v>
      </c>
      <c r="AJ11" s="1">
        <v>92</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5" t="s">
        <v>54</v>
      </c>
      <c r="FD11" s="45"/>
      <c r="FE11" s="45"/>
      <c r="FG11" s="44" t="s">
        <v>55</v>
      </c>
      <c r="FH11" s="44"/>
      <c r="FI11" s="44"/>
    </row>
    <row r="12" spans="1:167">
      <c r="A12" s="19">
        <v>2</v>
      </c>
      <c r="B12" s="19">
        <v>599</v>
      </c>
      <c r="C12" s="19" t="s">
        <v>121</v>
      </c>
      <c r="D12" s="18"/>
      <c r="E12" s="19">
        <f t="shared" si="0"/>
        <v>79</v>
      </c>
      <c r="F12" s="19" t="str">
        <f t="shared" si="1"/>
        <v>B</v>
      </c>
      <c r="G12" s="19">
        <f>IF((COUNTA(T12:AC12)&gt;0),(ROUND((AVERAGE(T12:AD12)),0)),"")</f>
        <v>79</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2" s="19">
        <f t="shared" si="4"/>
        <v>79.599999999999994</v>
      </c>
      <c r="L12" s="19" t="str">
        <f t="shared" si="5"/>
        <v>B</v>
      </c>
      <c r="M12" s="19">
        <f t="shared" si="6"/>
        <v>79.599999999999994</v>
      </c>
      <c r="N12" s="19" t="str">
        <f t="shared" si="7"/>
        <v>B</v>
      </c>
      <c r="O12" s="35">
        <v>2</v>
      </c>
      <c r="P12" s="19" t="str">
        <f t="shared" si="8"/>
        <v>Memiliki ketrampilan mempraktikkan hasil menganalisis ketrampilan gerak salah satu permainan bola besar untuk menghasilkan koordinasi gerak yang baik.</v>
      </c>
      <c r="Q12" s="19" t="str">
        <f t="shared" si="9"/>
        <v>B</v>
      </c>
      <c r="R12" s="19" t="str">
        <f t="shared" si="10"/>
        <v/>
      </c>
      <c r="S12" s="18"/>
      <c r="T12" s="1">
        <v>80</v>
      </c>
      <c r="U12" s="1">
        <v>80</v>
      </c>
      <c r="V12" s="1">
        <v>78</v>
      </c>
      <c r="W12" s="1"/>
      <c r="X12" s="1"/>
      <c r="Y12" s="1"/>
      <c r="Z12" s="1"/>
      <c r="AA12" s="1"/>
      <c r="AB12" s="1"/>
      <c r="AC12" s="1"/>
      <c r="AD12" s="1"/>
      <c r="AE12" s="18"/>
      <c r="AF12" s="1">
        <v>78</v>
      </c>
      <c r="AG12" s="1">
        <v>76</v>
      </c>
      <c r="AH12" s="1">
        <v>83</v>
      </c>
      <c r="AI12" s="1">
        <v>82</v>
      </c>
      <c r="AJ12" s="1">
        <v>79</v>
      </c>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615</v>
      </c>
      <c r="C13" s="19" t="s">
        <v>122</v>
      </c>
      <c r="D13" s="18"/>
      <c r="E13" s="19">
        <f t="shared" si="0"/>
        <v>76</v>
      </c>
      <c r="F13" s="19" t="str">
        <f t="shared" si="1"/>
        <v>B</v>
      </c>
      <c r="G13" s="19">
        <f>IF((COUNTA(T12:AC12)&gt;0),(ROUND((AVERAGE(T13:AD13)),0)),"")</f>
        <v>76</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3" s="19">
        <f t="shared" si="4"/>
        <v>78.2</v>
      </c>
      <c r="L13" s="19" t="str">
        <f t="shared" si="5"/>
        <v>B</v>
      </c>
      <c r="M13" s="19">
        <f t="shared" si="6"/>
        <v>78.2</v>
      </c>
      <c r="N13" s="19" t="str">
        <f t="shared" si="7"/>
        <v>B</v>
      </c>
      <c r="O13" s="35">
        <v>2</v>
      </c>
      <c r="P13" s="19" t="str">
        <f t="shared" si="8"/>
        <v>Memiliki ketrampilan mempraktikkan hasil menganalisis ketrampilan gerak salah satu permainan bola besar untuk menghasilkan koordinasi gerak yang baik.</v>
      </c>
      <c r="Q13" s="19" t="str">
        <f t="shared" si="9"/>
        <v>B</v>
      </c>
      <c r="R13" s="19" t="str">
        <f t="shared" si="10"/>
        <v/>
      </c>
      <c r="S13" s="18"/>
      <c r="T13" s="1">
        <v>78</v>
      </c>
      <c r="U13" s="1">
        <v>70</v>
      </c>
      <c r="V13" s="1">
        <v>80</v>
      </c>
      <c r="W13" s="1"/>
      <c r="X13" s="1"/>
      <c r="Y13" s="1"/>
      <c r="Z13" s="1"/>
      <c r="AA13" s="1"/>
      <c r="AB13" s="1"/>
      <c r="AC13" s="1"/>
      <c r="AD13" s="1"/>
      <c r="AE13" s="18"/>
      <c r="AF13" s="1">
        <v>78</v>
      </c>
      <c r="AG13" s="1">
        <v>70</v>
      </c>
      <c r="AH13" s="1">
        <v>83</v>
      </c>
      <c r="AI13" s="1">
        <v>90</v>
      </c>
      <c r="AJ13" s="1">
        <v>70</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0">
        <v>1</v>
      </c>
      <c r="FH13" s="41" t="s">
        <v>66</v>
      </c>
      <c r="FI13" s="41" t="s">
        <v>67</v>
      </c>
      <c r="FJ13" s="39">
        <v>741</v>
      </c>
      <c r="FK13" s="39">
        <v>751</v>
      </c>
    </row>
    <row r="14" spans="1:167">
      <c r="A14" s="19">
        <v>4</v>
      </c>
      <c r="B14" s="19">
        <v>631</v>
      </c>
      <c r="C14" s="19" t="s">
        <v>123</v>
      </c>
      <c r="D14" s="18"/>
      <c r="E14" s="19">
        <f t="shared" si="0"/>
        <v>76</v>
      </c>
      <c r="F14" s="19" t="str">
        <f t="shared" si="1"/>
        <v>B</v>
      </c>
      <c r="G14" s="19">
        <f>IF((COUNTA(T12:AC12)&gt;0),(ROUND((AVERAGE(T14:AD14)),0)),"")</f>
        <v>76</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4" s="19">
        <f t="shared" si="4"/>
        <v>86.2</v>
      </c>
      <c r="L14" s="19" t="str">
        <f t="shared" si="5"/>
        <v>A</v>
      </c>
      <c r="M14" s="19">
        <f t="shared" si="6"/>
        <v>86.2</v>
      </c>
      <c r="N14" s="19" t="str">
        <f t="shared" si="7"/>
        <v>A</v>
      </c>
      <c r="O14" s="35">
        <v>1</v>
      </c>
      <c r="P14" s="19" t="str">
        <f t="shared" si="8"/>
        <v>Memiliki ketrampilan mempraktikkan hasil menganalisis dan mengkategorikan ketrampilan gerak salah satu nomor atletik (jalan cepat, lari, lompat, dan lempar) serta menyusun rencana perbaikan.</v>
      </c>
      <c r="Q14" s="19" t="str">
        <f t="shared" si="9"/>
        <v>B</v>
      </c>
      <c r="R14" s="19" t="str">
        <f t="shared" si="10"/>
        <v/>
      </c>
      <c r="S14" s="18"/>
      <c r="T14" s="1">
        <v>75</v>
      </c>
      <c r="U14" s="1">
        <v>75</v>
      </c>
      <c r="V14" s="1">
        <v>79</v>
      </c>
      <c r="W14" s="1"/>
      <c r="X14" s="1"/>
      <c r="Y14" s="1"/>
      <c r="Z14" s="1"/>
      <c r="AA14" s="1"/>
      <c r="AB14" s="1"/>
      <c r="AC14" s="1"/>
      <c r="AD14" s="1"/>
      <c r="AE14" s="18"/>
      <c r="AF14" s="1">
        <v>85</v>
      </c>
      <c r="AG14" s="1">
        <v>85</v>
      </c>
      <c r="AH14" s="1">
        <v>83</v>
      </c>
      <c r="AI14" s="1">
        <v>88</v>
      </c>
      <c r="AJ14" s="1">
        <v>90</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0"/>
      <c r="FH14" s="41"/>
      <c r="FI14" s="41"/>
      <c r="FJ14" s="39"/>
      <c r="FK14" s="39"/>
    </row>
    <row r="15" spans="1:167">
      <c r="A15" s="19">
        <v>5</v>
      </c>
      <c r="B15" s="19">
        <v>647</v>
      </c>
      <c r="C15" s="19" t="s">
        <v>124</v>
      </c>
      <c r="D15" s="18"/>
      <c r="E15" s="19">
        <f t="shared" si="0"/>
        <v>76</v>
      </c>
      <c r="F15" s="19" t="str">
        <f t="shared" si="1"/>
        <v>B</v>
      </c>
      <c r="G15" s="19">
        <f>IF((COUNTA(T12:AC12)&gt;0),(ROUND((AVERAGE(T15:AD15)),0)),"")</f>
        <v>76</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87</v>
      </c>
      <c r="L15" s="19" t="str">
        <f t="shared" si="5"/>
        <v>A</v>
      </c>
      <c r="M15" s="19">
        <f t="shared" si="6"/>
        <v>87</v>
      </c>
      <c r="N15" s="19" t="str">
        <f t="shared" si="7"/>
        <v>A</v>
      </c>
      <c r="O15" s="35">
        <v>1</v>
      </c>
      <c r="P15" s="19" t="str">
        <f t="shared" si="8"/>
        <v>Memiliki ketrampilan mempraktikkan hasil menganalisis dan mengkategorikan ketrampilan gerak salah satu nomor atletik (jalan cepat, lari, lompat, dan lempar) serta menyusun rencana perbaikan.</v>
      </c>
      <c r="Q15" s="19" t="str">
        <f t="shared" si="9"/>
        <v>B</v>
      </c>
      <c r="R15" s="19" t="str">
        <f t="shared" si="10"/>
        <v/>
      </c>
      <c r="S15" s="18"/>
      <c r="T15" s="1">
        <v>75</v>
      </c>
      <c r="U15" s="1">
        <v>78</v>
      </c>
      <c r="V15" s="1">
        <v>74</v>
      </c>
      <c r="W15" s="1"/>
      <c r="X15" s="1"/>
      <c r="Y15" s="1"/>
      <c r="Z15" s="1"/>
      <c r="AA15" s="1"/>
      <c r="AB15" s="1"/>
      <c r="AC15" s="1"/>
      <c r="AD15" s="1"/>
      <c r="AE15" s="18"/>
      <c r="AF15" s="1">
        <v>90</v>
      </c>
      <c r="AG15" s="1">
        <v>85</v>
      </c>
      <c r="AH15" s="1">
        <v>83</v>
      </c>
      <c r="AI15" s="1">
        <v>85</v>
      </c>
      <c r="AJ15" s="1">
        <v>92</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0">
        <v>2</v>
      </c>
      <c r="FH15" s="41" t="s">
        <v>70</v>
      </c>
      <c r="FI15" s="41" t="s">
        <v>71</v>
      </c>
      <c r="FJ15" s="39">
        <v>742</v>
      </c>
      <c r="FK15" s="39">
        <v>752</v>
      </c>
    </row>
    <row r="16" spans="1:167">
      <c r="A16" s="19">
        <v>6</v>
      </c>
      <c r="B16" s="19">
        <v>663</v>
      </c>
      <c r="C16" s="19" t="s">
        <v>125</v>
      </c>
      <c r="D16" s="18"/>
      <c r="E16" s="19">
        <f t="shared" si="0"/>
        <v>77</v>
      </c>
      <c r="F16" s="19" t="str">
        <f t="shared" si="1"/>
        <v>B</v>
      </c>
      <c r="G16" s="19">
        <f>IF((COUNTA(T12:AC12)&gt;0),(ROUND((AVERAGE(T16:AD16)),0)),"")</f>
        <v>77</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80.2</v>
      </c>
      <c r="L16" s="19" t="str">
        <f t="shared" si="5"/>
        <v>B</v>
      </c>
      <c r="M16" s="19">
        <f t="shared" si="6"/>
        <v>80.2</v>
      </c>
      <c r="N16" s="19" t="str">
        <f t="shared" si="7"/>
        <v>B</v>
      </c>
      <c r="O16" s="35">
        <v>2</v>
      </c>
      <c r="P16" s="19" t="str">
        <f t="shared" si="8"/>
        <v>Memiliki ketrampilan mempraktikkan hasil menganalisis ketrampilan gerak salah satu permainan bola besar untuk menghasilkan koordinasi gerak yang baik.</v>
      </c>
      <c r="Q16" s="19" t="str">
        <f t="shared" si="9"/>
        <v>B</v>
      </c>
      <c r="R16" s="19" t="str">
        <f t="shared" si="10"/>
        <v/>
      </c>
      <c r="S16" s="18"/>
      <c r="T16" s="1">
        <v>76</v>
      </c>
      <c r="U16" s="1">
        <v>76</v>
      </c>
      <c r="V16" s="1">
        <v>78</v>
      </c>
      <c r="W16" s="1"/>
      <c r="X16" s="1"/>
      <c r="Y16" s="1"/>
      <c r="Z16" s="1"/>
      <c r="AA16" s="1"/>
      <c r="AB16" s="1"/>
      <c r="AC16" s="1"/>
      <c r="AD16" s="1"/>
      <c r="AE16" s="18"/>
      <c r="AF16" s="1">
        <v>82</v>
      </c>
      <c r="AG16" s="1">
        <v>75</v>
      </c>
      <c r="AH16" s="1">
        <v>87</v>
      </c>
      <c r="AI16" s="1">
        <v>79</v>
      </c>
      <c r="AJ16" s="1">
        <v>78</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0"/>
      <c r="FH16" s="41"/>
      <c r="FI16" s="41"/>
      <c r="FJ16" s="39"/>
      <c r="FK16" s="39"/>
    </row>
    <row r="17" spans="1:167">
      <c r="A17" s="19">
        <v>7</v>
      </c>
      <c r="B17" s="19">
        <v>679</v>
      </c>
      <c r="C17" s="19" t="s">
        <v>126</v>
      </c>
      <c r="D17" s="18"/>
      <c r="E17" s="19">
        <f t="shared" si="0"/>
        <v>77</v>
      </c>
      <c r="F17" s="19" t="str">
        <f t="shared" si="1"/>
        <v>B</v>
      </c>
      <c r="G17" s="19">
        <f>IF((COUNTA(T12:AC12)&gt;0),(ROUND((AVERAGE(T17:AD17)),0)),"")</f>
        <v>77</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7" s="19">
        <f t="shared" si="4"/>
        <v>79.400000000000006</v>
      </c>
      <c r="L17" s="19" t="str">
        <f t="shared" si="5"/>
        <v>B</v>
      </c>
      <c r="M17" s="19">
        <f t="shared" si="6"/>
        <v>79.400000000000006</v>
      </c>
      <c r="N17" s="19" t="str">
        <f t="shared" si="7"/>
        <v>B</v>
      </c>
      <c r="O17" s="35">
        <v>2</v>
      </c>
      <c r="P17" s="19" t="str">
        <f t="shared" si="8"/>
        <v>Memiliki ketrampilan mempraktikkan hasil menganalisis ketrampilan gerak salah satu permainan bola besar untuk menghasilkan koordinasi gerak yang baik.</v>
      </c>
      <c r="Q17" s="19" t="str">
        <f t="shared" si="9"/>
        <v>B</v>
      </c>
      <c r="R17" s="19" t="str">
        <f t="shared" si="10"/>
        <v/>
      </c>
      <c r="S17" s="18"/>
      <c r="T17" s="1">
        <v>76</v>
      </c>
      <c r="U17" s="1">
        <v>80</v>
      </c>
      <c r="V17" s="1">
        <v>75</v>
      </c>
      <c r="W17" s="1"/>
      <c r="X17" s="1"/>
      <c r="Y17" s="1"/>
      <c r="Z17" s="1"/>
      <c r="AA17" s="1"/>
      <c r="AB17" s="1"/>
      <c r="AC17" s="1"/>
      <c r="AD17" s="1"/>
      <c r="AE17" s="18"/>
      <c r="AF17" s="1">
        <v>78</v>
      </c>
      <c r="AG17" s="1">
        <v>75</v>
      </c>
      <c r="AH17" s="1">
        <v>87</v>
      </c>
      <c r="AI17" s="1">
        <v>79</v>
      </c>
      <c r="AJ17" s="1">
        <v>78</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0">
        <v>3</v>
      </c>
      <c r="FH17" s="41" t="s">
        <v>74</v>
      </c>
      <c r="FI17" s="41" t="s">
        <v>75</v>
      </c>
      <c r="FJ17" s="39">
        <v>743</v>
      </c>
      <c r="FK17" s="39">
        <v>753</v>
      </c>
    </row>
    <row r="18" spans="1:167">
      <c r="A18" s="19">
        <v>8</v>
      </c>
      <c r="B18" s="19">
        <v>695</v>
      </c>
      <c r="C18" s="19" t="s">
        <v>127</v>
      </c>
      <c r="D18" s="18"/>
      <c r="E18" s="19">
        <f t="shared" si="0"/>
        <v>76</v>
      </c>
      <c r="F18" s="19" t="str">
        <f t="shared" si="1"/>
        <v>B</v>
      </c>
      <c r="G18" s="19">
        <f>IF((COUNTA(T12:AC12)&gt;0),(ROUND((AVERAGE(T18:AD18)),0)),"")</f>
        <v>76</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8" s="19">
        <f t="shared" si="4"/>
        <v>83.6</v>
      </c>
      <c r="L18" s="19" t="str">
        <f t="shared" si="5"/>
        <v>B</v>
      </c>
      <c r="M18" s="19">
        <f t="shared" si="6"/>
        <v>83.6</v>
      </c>
      <c r="N18" s="19" t="str">
        <f t="shared" si="7"/>
        <v>B</v>
      </c>
      <c r="O18" s="35">
        <v>2</v>
      </c>
      <c r="P18" s="19" t="str">
        <f t="shared" si="8"/>
        <v>Memiliki ketrampilan mempraktikkan hasil menganalisis ketrampilan gerak salah satu permainan bola besar untuk menghasilkan koordinasi gerak yang baik.</v>
      </c>
      <c r="Q18" s="19" t="str">
        <f t="shared" si="9"/>
        <v>B</v>
      </c>
      <c r="R18" s="19" t="str">
        <f t="shared" si="10"/>
        <v/>
      </c>
      <c r="S18" s="18"/>
      <c r="T18" s="1">
        <v>75</v>
      </c>
      <c r="U18" s="1">
        <v>80</v>
      </c>
      <c r="V18" s="1">
        <v>73</v>
      </c>
      <c r="W18" s="1"/>
      <c r="X18" s="1"/>
      <c r="Y18" s="1"/>
      <c r="Z18" s="1"/>
      <c r="AA18" s="1"/>
      <c r="AB18" s="1"/>
      <c r="AC18" s="1"/>
      <c r="AD18" s="1"/>
      <c r="AE18" s="18"/>
      <c r="AF18" s="1">
        <v>85</v>
      </c>
      <c r="AG18" s="1">
        <v>83</v>
      </c>
      <c r="AH18" s="1">
        <v>87</v>
      </c>
      <c r="AI18" s="1">
        <v>79</v>
      </c>
      <c r="AJ18" s="1">
        <v>84</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0"/>
      <c r="FH18" s="41"/>
      <c r="FI18" s="41"/>
      <c r="FJ18" s="39"/>
      <c r="FK18" s="39"/>
    </row>
    <row r="19" spans="1:167">
      <c r="A19" s="19">
        <v>9</v>
      </c>
      <c r="B19" s="19">
        <v>711</v>
      </c>
      <c r="C19" s="19" t="s">
        <v>128</v>
      </c>
      <c r="D19" s="18"/>
      <c r="E19" s="19">
        <f t="shared" si="0"/>
        <v>77</v>
      </c>
      <c r="F19" s="19" t="str">
        <f t="shared" si="1"/>
        <v>B</v>
      </c>
      <c r="G19" s="19">
        <f>IF((COUNTA(T12:AC12)&gt;0),(ROUND((AVERAGE(T19:AD19)),0)),"")</f>
        <v>77</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9" s="19">
        <f t="shared" si="4"/>
        <v>80</v>
      </c>
      <c r="L19" s="19" t="str">
        <f t="shared" si="5"/>
        <v>B</v>
      </c>
      <c r="M19" s="19">
        <f t="shared" si="6"/>
        <v>80</v>
      </c>
      <c r="N19" s="19" t="str">
        <f t="shared" si="7"/>
        <v>B</v>
      </c>
      <c r="O19" s="35">
        <v>2</v>
      </c>
      <c r="P19" s="19" t="str">
        <f t="shared" si="8"/>
        <v>Memiliki ketrampilan mempraktikkan hasil menganalisis ketrampilan gerak salah satu permainan bola besar untuk menghasilkan koordinasi gerak yang baik.</v>
      </c>
      <c r="Q19" s="19" t="str">
        <f t="shared" si="9"/>
        <v>B</v>
      </c>
      <c r="R19" s="19" t="str">
        <f t="shared" si="10"/>
        <v/>
      </c>
      <c r="S19" s="18"/>
      <c r="T19" s="1">
        <v>80</v>
      </c>
      <c r="U19" s="1">
        <v>78</v>
      </c>
      <c r="V19" s="1">
        <v>73</v>
      </c>
      <c r="W19" s="1"/>
      <c r="X19" s="1"/>
      <c r="Y19" s="1"/>
      <c r="Z19" s="1"/>
      <c r="AA19" s="1"/>
      <c r="AB19" s="1"/>
      <c r="AC19" s="1"/>
      <c r="AD19" s="1"/>
      <c r="AE19" s="18"/>
      <c r="AF19" s="1">
        <v>85</v>
      </c>
      <c r="AG19" s="1">
        <v>70</v>
      </c>
      <c r="AH19" s="1">
        <v>87</v>
      </c>
      <c r="AI19" s="1">
        <v>79</v>
      </c>
      <c r="AJ19" s="1">
        <v>79</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0">
        <v>4</v>
      </c>
      <c r="FH19" s="41"/>
      <c r="FI19" s="41"/>
      <c r="FJ19" s="39">
        <v>744</v>
      </c>
      <c r="FK19" s="39">
        <v>754</v>
      </c>
    </row>
    <row r="20" spans="1:167">
      <c r="A20" s="19">
        <v>10</v>
      </c>
      <c r="B20" s="19">
        <v>727</v>
      </c>
      <c r="C20" s="19" t="s">
        <v>129</v>
      </c>
      <c r="D20" s="18"/>
      <c r="E20" s="19">
        <f t="shared" si="0"/>
        <v>82</v>
      </c>
      <c r="F20" s="19" t="str">
        <f t="shared" si="1"/>
        <v>B</v>
      </c>
      <c r="G20" s="19">
        <f>IF((COUNTA(T12:AC12)&gt;0),(ROUND((AVERAGE(T20:AD20)),0)),"")</f>
        <v>82</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0" s="19">
        <f t="shared" si="4"/>
        <v>85.2</v>
      </c>
      <c r="L20" s="19" t="str">
        <f t="shared" si="5"/>
        <v>A</v>
      </c>
      <c r="M20" s="19">
        <f t="shared" si="6"/>
        <v>85.2</v>
      </c>
      <c r="N20" s="19" t="str">
        <f t="shared" si="7"/>
        <v>A</v>
      </c>
      <c r="O20" s="35">
        <v>1</v>
      </c>
      <c r="P20" s="19" t="str">
        <f t="shared" si="8"/>
        <v>Memiliki ketrampilan mempraktikkan hasil menganalisis dan mengkategorikan ketrampilan gerak salah satu nomor atletik (jalan cepat, lari, lompat, dan lempar) serta menyusun rencana perbaikan.</v>
      </c>
      <c r="Q20" s="19" t="str">
        <f t="shared" si="9"/>
        <v>B</v>
      </c>
      <c r="R20" s="19" t="str">
        <f t="shared" si="10"/>
        <v/>
      </c>
      <c r="S20" s="18"/>
      <c r="T20" s="1">
        <v>82</v>
      </c>
      <c r="U20" s="1">
        <v>80</v>
      </c>
      <c r="V20" s="1">
        <v>83</v>
      </c>
      <c r="W20" s="1"/>
      <c r="X20" s="1"/>
      <c r="Y20" s="1"/>
      <c r="Z20" s="1"/>
      <c r="AA20" s="1"/>
      <c r="AB20" s="1"/>
      <c r="AC20" s="1"/>
      <c r="AD20" s="1"/>
      <c r="AE20" s="18"/>
      <c r="AF20" s="1">
        <v>85</v>
      </c>
      <c r="AG20" s="1">
        <v>90</v>
      </c>
      <c r="AH20" s="1">
        <v>87</v>
      </c>
      <c r="AI20" s="1">
        <v>80</v>
      </c>
      <c r="AJ20" s="1">
        <v>84</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0"/>
      <c r="FH20" s="41"/>
      <c r="FI20" s="41"/>
      <c r="FJ20" s="39"/>
      <c r="FK20" s="39"/>
    </row>
    <row r="21" spans="1:167">
      <c r="A21" s="19">
        <v>11</v>
      </c>
      <c r="B21" s="19">
        <v>743</v>
      </c>
      <c r="C21" s="19" t="s">
        <v>130</v>
      </c>
      <c r="D21" s="18"/>
      <c r="E21" s="19">
        <f t="shared" si="0"/>
        <v>79</v>
      </c>
      <c r="F21" s="19" t="str">
        <f t="shared" si="1"/>
        <v>B</v>
      </c>
      <c r="G21" s="19">
        <f>IF((COUNTA(T12:AC12)&gt;0),(ROUND((AVERAGE(T21:AD21)),0)),"")</f>
        <v>79</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78.2</v>
      </c>
      <c r="L21" s="19" t="str">
        <f t="shared" si="5"/>
        <v>B</v>
      </c>
      <c r="M21" s="19">
        <f t="shared" si="6"/>
        <v>78.2</v>
      </c>
      <c r="N21" s="19" t="str">
        <f t="shared" si="7"/>
        <v>B</v>
      </c>
      <c r="O21" s="35">
        <v>2</v>
      </c>
      <c r="P21" s="19" t="str">
        <f t="shared" si="8"/>
        <v>Memiliki ketrampilan mempraktikkan hasil menganalisis ketrampilan gerak salah satu permainan bola besar untuk menghasilkan koordinasi gerak yang baik.</v>
      </c>
      <c r="Q21" s="19" t="str">
        <f t="shared" si="9"/>
        <v>B</v>
      </c>
      <c r="R21" s="19" t="str">
        <f t="shared" si="10"/>
        <v/>
      </c>
      <c r="S21" s="18"/>
      <c r="T21" s="1">
        <v>80</v>
      </c>
      <c r="U21" s="1">
        <v>78</v>
      </c>
      <c r="V21" s="1">
        <v>79</v>
      </c>
      <c r="W21" s="1"/>
      <c r="X21" s="1"/>
      <c r="Y21" s="1"/>
      <c r="Z21" s="1"/>
      <c r="AA21" s="1"/>
      <c r="AB21" s="1"/>
      <c r="AC21" s="1"/>
      <c r="AD21" s="1"/>
      <c r="AE21" s="18"/>
      <c r="AF21" s="1">
        <v>77</v>
      </c>
      <c r="AG21" s="1">
        <v>70</v>
      </c>
      <c r="AH21" s="1">
        <v>84</v>
      </c>
      <c r="AI21" s="1">
        <v>80</v>
      </c>
      <c r="AJ21" s="1">
        <v>80</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0">
        <v>5</v>
      </c>
      <c r="FH21" s="41"/>
      <c r="FI21" s="41"/>
      <c r="FJ21" s="39">
        <v>745</v>
      </c>
      <c r="FK21" s="39">
        <v>755</v>
      </c>
    </row>
    <row r="22" spans="1:167">
      <c r="A22" s="19">
        <v>12</v>
      </c>
      <c r="B22" s="19">
        <v>759</v>
      </c>
      <c r="C22" s="19" t="s">
        <v>131</v>
      </c>
      <c r="D22" s="18"/>
      <c r="E22" s="19">
        <f t="shared" si="0"/>
        <v>76</v>
      </c>
      <c r="F22" s="19" t="str">
        <f t="shared" si="1"/>
        <v>B</v>
      </c>
      <c r="G22" s="19">
        <f>IF((COUNTA(T12:AC12)&gt;0),(ROUND((AVERAGE(T22:AD22)),0)),"")</f>
        <v>76</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2" s="19">
        <f t="shared" si="4"/>
        <v>76.400000000000006</v>
      </c>
      <c r="L22" s="19" t="str">
        <f t="shared" si="5"/>
        <v>B</v>
      </c>
      <c r="M22" s="19">
        <f t="shared" si="6"/>
        <v>76.400000000000006</v>
      </c>
      <c r="N22" s="19" t="str">
        <f t="shared" si="7"/>
        <v>B</v>
      </c>
      <c r="O22" s="35">
        <v>2</v>
      </c>
      <c r="P22" s="19" t="str">
        <f t="shared" si="8"/>
        <v>Memiliki ketrampilan mempraktikkan hasil menganalisis ketrampilan gerak salah satu permainan bola besar untuk menghasilkan koordinasi gerak yang baik.</v>
      </c>
      <c r="Q22" s="19" t="str">
        <f t="shared" si="9"/>
        <v>B</v>
      </c>
      <c r="R22" s="19" t="str">
        <f t="shared" si="10"/>
        <v/>
      </c>
      <c r="S22" s="18"/>
      <c r="T22" s="1">
        <v>75</v>
      </c>
      <c r="U22" s="1">
        <v>76</v>
      </c>
      <c r="V22" s="1">
        <v>77</v>
      </c>
      <c r="W22" s="1"/>
      <c r="X22" s="1"/>
      <c r="Y22" s="1"/>
      <c r="Z22" s="1"/>
      <c r="AA22" s="1"/>
      <c r="AB22" s="1"/>
      <c r="AC22" s="1"/>
      <c r="AD22" s="1"/>
      <c r="AE22" s="18"/>
      <c r="AF22" s="1">
        <v>78</v>
      </c>
      <c r="AG22" s="1">
        <v>70</v>
      </c>
      <c r="AH22" s="1">
        <v>84</v>
      </c>
      <c r="AI22" s="1">
        <v>80</v>
      </c>
      <c r="AJ22" s="1">
        <v>70</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0"/>
      <c r="FH22" s="41"/>
      <c r="FI22" s="41"/>
      <c r="FJ22" s="39"/>
      <c r="FK22" s="39"/>
    </row>
    <row r="23" spans="1:167">
      <c r="A23" s="19">
        <v>13</v>
      </c>
      <c r="B23" s="19">
        <v>775</v>
      </c>
      <c r="C23" s="19" t="s">
        <v>132</v>
      </c>
      <c r="D23" s="18"/>
      <c r="E23" s="19">
        <f t="shared" si="0"/>
        <v>78</v>
      </c>
      <c r="F23" s="19" t="str">
        <f t="shared" si="1"/>
        <v>B</v>
      </c>
      <c r="G23" s="19">
        <f>IF((COUNTA(T12:AC12)&gt;0),(ROUND((AVERAGE(T23:AD23)),0)),"")</f>
        <v>78</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78.8</v>
      </c>
      <c r="L23" s="19" t="str">
        <f t="shared" si="5"/>
        <v>B</v>
      </c>
      <c r="M23" s="19">
        <f t="shared" si="6"/>
        <v>78.8</v>
      </c>
      <c r="N23" s="19" t="str">
        <f t="shared" si="7"/>
        <v>B</v>
      </c>
      <c r="O23" s="35">
        <v>2</v>
      </c>
      <c r="P23" s="19" t="str">
        <f t="shared" si="8"/>
        <v>Memiliki ketrampilan mempraktikkan hasil menganalisis ketrampilan gerak salah satu permainan bola besar untuk menghasilkan koordinasi gerak yang baik.</v>
      </c>
      <c r="Q23" s="19" t="str">
        <f t="shared" si="9"/>
        <v>B</v>
      </c>
      <c r="R23" s="19" t="str">
        <f t="shared" si="10"/>
        <v/>
      </c>
      <c r="S23" s="18"/>
      <c r="T23" s="1">
        <v>75</v>
      </c>
      <c r="U23" s="1">
        <v>78</v>
      </c>
      <c r="V23" s="1">
        <v>81</v>
      </c>
      <c r="W23" s="1"/>
      <c r="X23" s="1"/>
      <c r="Y23" s="1"/>
      <c r="Z23" s="1"/>
      <c r="AA23" s="1"/>
      <c r="AB23" s="1"/>
      <c r="AC23" s="1"/>
      <c r="AD23" s="1"/>
      <c r="AE23" s="18"/>
      <c r="AF23" s="1">
        <v>75</v>
      </c>
      <c r="AG23" s="1">
        <v>76</v>
      </c>
      <c r="AH23" s="1">
        <v>84</v>
      </c>
      <c r="AI23" s="1">
        <v>80</v>
      </c>
      <c r="AJ23" s="1">
        <v>79</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0">
        <v>6</v>
      </c>
      <c r="FH23" s="41"/>
      <c r="FI23" s="41"/>
      <c r="FJ23" s="39">
        <v>746</v>
      </c>
      <c r="FK23" s="39">
        <v>756</v>
      </c>
    </row>
    <row r="24" spans="1:167">
      <c r="A24" s="19">
        <v>14</v>
      </c>
      <c r="B24" s="19">
        <v>791</v>
      </c>
      <c r="C24" s="19" t="s">
        <v>133</v>
      </c>
      <c r="D24" s="18"/>
      <c r="E24" s="19">
        <f t="shared" si="0"/>
        <v>79</v>
      </c>
      <c r="F24" s="19" t="str">
        <f t="shared" si="1"/>
        <v>B</v>
      </c>
      <c r="G24" s="19">
        <f>IF((COUNTA(T12:AC12)&gt;0),(ROUND((AVERAGE(T24:AD24)),0)),"")</f>
        <v>79</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82.6</v>
      </c>
      <c r="L24" s="19" t="str">
        <f t="shared" si="5"/>
        <v>B</v>
      </c>
      <c r="M24" s="19">
        <f t="shared" si="6"/>
        <v>82.6</v>
      </c>
      <c r="N24" s="19" t="str">
        <f t="shared" si="7"/>
        <v>B</v>
      </c>
      <c r="O24" s="35">
        <v>2</v>
      </c>
      <c r="P24" s="19" t="str">
        <f t="shared" si="8"/>
        <v>Memiliki ketrampilan mempraktikkan hasil menganalisis ketrampilan gerak salah satu permainan bola besar untuk menghasilkan koordinasi gerak yang baik.</v>
      </c>
      <c r="Q24" s="19" t="str">
        <f t="shared" si="9"/>
        <v>B</v>
      </c>
      <c r="R24" s="19" t="str">
        <f t="shared" si="10"/>
        <v/>
      </c>
      <c r="S24" s="18"/>
      <c r="T24" s="1">
        <v>76</v>
      </c>
      <c r="U24" s="1">
        <v>78</v>
      </c>
      <c r="V24" s="1">
        <v>82</v>
      </c>
      <c r="W24" s="1"/>
      <c r="X24" s="1"/>
      <c r="Y24" s="1"/>
      <c r="Z24" s="1"/>
      <c r="AA24" s="1"/>
      <c r="AB24" s="1"/>
      <c r="AC24" s="1"/>
      <c r="AD24" s="1"/>
      <c r="AE24" s="18"/>
      <c r="AF24" s="1">
        <v>80</v>
      </c>
      <c r="AG24" s="1">
        <v>90</v>
      </c>
      <c r="AH24" s="1">
        <v>84</v>
      </c>
      <c r="AI24" s="1">
        <v>80</v>
      </c>
      <c r="AJ24" s="1">
        <v>79</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0"/>
      <c r="FH24" s="41"/>
      <c r="FI24" s="41"/>
      <c r="FJ24" s="39"/>
      <c r="FK24" s="39"/>
    </row>
    <row r="25" spans="1:167">
      <c r="A25" s="19">
        <v>15</v>
      </c>
      <c r="B25" s="19">
        <v>806</v>
      </c>
      <c r="C25" s="19" t="s">
        <v>134</v>
      </c>
      <c r="D25" s="18"/>
      <c r="E25" s="19">
        <f t="shared" si="0"/>
        <v>78</v>
      </c>
      <c r="F25" s="19" t="str">
        <f t="shared" si="1"/>
        <v>B</v>
      </c>
      <c r="G25" s="19">
        <f>IF((COUNTA(T12:AC12)&gt;0),(ROUND((AVERAGE(T25:AD25)),0)),"")</f>
        <v>78</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5" s="19">
        <f t="shared" si="4"/>
        <v>87.2</v>
      </c>
      <c r="L25" s="19" t="str">
        <f t="shared" si="5"/>
        <v>A</v>
      </c>
      <c r="M25" s="19">
        <f t="shared" si="6"/>
        <v>87.2</v>
      </c>
      <c r="N25" s="19" t="str">
        <f t="shared" si="7"/>
        <v>A</v>
      </c>
      <c r="O25" s="35">
        <v>1</v>
      </c>
      <c r="P25" s="19" t="str">
        <f t="shared" si="8"/>
        <v>Memiliki ketrampilan mempraktikkan hasil menganalisis dan mengkategorikan ketrampilan gerak salah satu nomor atletik (jalan cepat, lari, lompat, dan lempar) serta menyusun rencana perbaikan.</v>
      </c>
      <c r="Q25" s="19" t="str">
        <f t="shared" si="9"/>
        <v>B</v>
      </c>
      <c r="R25" s="19" t="str">
        <f t="shared" si="10"/>
        <v/>
      </c>
      <c r="S25" s="18"/>
      <c r="T25" s="1">
        <v>82</v>
      </c>
      <c r="U25" s="1">
        <v>70</v>
      </c>
      <c r="V25" s="1">
        <v>81</v>
      </c>
      <c r="W25" s="1"/>
      <c r="X25" s="1"/>
      <c r="Y25" s="1"/>
      <c r="Z25" s="1"/>
      <c r="AA25" s="1"/>
      <c r="AB25" s="1"/>
      <c r="AC25" s="1"/>
      <c r="AD25" s="1"/>
      <c r="AE25" s="18"/>
      <c r="AF25" s="1">
        <v>82</v>
      </c>
      <c r="AG25" s="1">
        <v>85</v>
      </c>
      <c r="AH25" s="1">
        <v>84</v>
      </c>
      <c r="AI25" s="1">
        <v>90</v>
      </c>
      <c r="AJ25" s="1">
        <v>95</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5" t="s">
        <v>84</v>
      </c>
      <c r="FD25" s="65"/>
      <c r="FE25" s="65"/>
      <c r="FG25" s="40">
        <v>7</v>
      </c>
      <c r="FH25" s="41"/>
      <c r="FI25" s="41"/>
      <c r="FJ25" s="39">
        <v>747</v>
      </c>
      <c r="FK25" s="39">
        <v>757</v>
      </c>
    </row>
    <row r="26" spans="1:167">
      <c r="A26" s="19">
        <v>16</v>
      </c>
      <c r="B26" s="19">
        <v>821</v>
      </c>
      <c r="C26" s="19" t="s">
        <v>135</v>
      </c>
      <c r="D26" s="18"/>
      <c r="E26" s="19">
        <f t="shared" si="0"/>
        <v>82</v>
      </c>
      <c r="F26" s="19" t="str">
        <f t="shared" si="1"/>
        <v>B</v>
      </c>
      <c r="G26" s="19">
        <f>IF((COUNTA(T12:AC12)&gt;0),(ROUND((AVERAGE(T26:AD26)),0)),"")</f>
        <v>82</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81.8</v>
      </c>
      <c r="L26" s="19" t="str">
        <f t="shared" si="5"/>
        <v>B</v>
      </c>
      <c r="M26" s="19">
        <f t="shared" si="6"/>
        <v>81.8</v>
      </c>
      <c r="N26" s="19" t="str">
        <f t="shared" si="7"/>
        <v>B</v>
      </c>
      <c r="O26" s="35">
        <v>2</v>
      </c>
      <c r="P26" s="19" t="str">
        <f t="shared" si="8"/>
        <v>Memiliki ketrampilan mempraktikkan hasil menganalisis ketrampilan gerak salah satu permainan bola besar untuk menghasilkan koordinasi gerak yang baik.</v>
      </c>
      <c r="Q26" s="19" t="str">
        <f t="shared" si="9"/>
        <v>B</v>
      </c>
      <c r="R26" s="19" t="str">
        <f t="shared" si="10"/>
        <v/>
      </c>
      <c r="S26" s="18"/>
      <c r="T26" s="1">
        <v>80</v>
      </c>
      <c r="U26" s="1">
        <v>90</v>
      </c>
      <c r="V26" s="1">
        <v>75</v>
      </c>
      <c r="W26" s="1"/>
      <c r="X26" s="1"/>
      <c r="Y26" s="1"/>
      <c r="Z26" s="1"/>
      <c r="AA26" s="1"/>
      <c r="AB26" s="1"/>
      <c r="AC26" s="1"/>
      <c r="AD26" s="1"/>
      <c r="AE26" s="18"/>
      <c r="AF26" s="1">
        <v>75</v>
      </c>
      <c r="AG26" s="1">
        <v>85</v>
      </c>
      <c r="AH26" s="1">
        <v>84</v>
      </c>
      <c r="AI26" s="1">
        <v>85</v>
      </c>
      <c r="AJ26" s="1">
        <v>80</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0"/>
      <c r="FH26" s="41"/>
      <c r="FI26" s="41"/>
      <c r="FJ26" s="39"/>
      <c r="FK26" s="39"/>
    </row>
    <row r="27" spans="1:167">
      <c r="A27" s="19">
        <v>17</v>
      </c>
      <c r="B27" s="19">
        <v>837</v>
      </c>
      <c r="C27" s="19" t="s">
        <v>136</v>
      </c>
      <c r="D27" s="18"/>
      <c r="E27" s="19">
        <f t="shared" si="0"/>
        <v>76</v>
      </c>
      <c r="F27" s="19" t="str">
        <f t="shared" si="1"/>
        <v>B</v>
      </c>
      <c r="G27" s="19">
        <f>IF((COUNTA(T12:AC12)&gt;0),(ROUND((AVERAGE(T27:AD27)),0)),"")</f>
        <v>76</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77.8</v>
      </c>
      <c r="L27" s="19" t="str">
        <f t="shared" si="5"/>
        <v>B</v>
      </c>
      <c r="M27" s="19">
        <f t="shared" si="6"/>
        <v>77.8</v>
      </c>
      <c r="N27" s="19" t="str">
        <f t="shared" si="7"/>
        <v>B</v>
      </c>
      <c r="O27" s="35">
        <v>2</v>
      </c>
      <c r="P27" s="19" t="str">
        <f t="shared" si="8"/>
        <v>Memiliki ketrampilan mempraktikkan hasil menganalisis ketrampilan gerak salah satu permainan bola besar untuk menghasilkan koordinasi gerak yang baik.</v>
      </c>
      <c r="Q27" s="19" t="str">
        <f t="shared" si="9"/>
        <v>B</v>
      </c>
      <c r="R27" s="19" t="str">
        <f t="shared" si="10"/>
        <v/>
      </c>
      <c r="S27" s="18"/>
      <c r="T27" s="1">
        <v>85</v>
      </c>
      <c r="U27" s="1">
        <v>70</v>
      </c>
      <c r="V27" s="1">
        <v>74</v>
      </c>
      <c r="W27" s="1"/>
      <c r="X27" s="1"/>
      <c r="Y27" s="1"/>
      <c r="Z27" s="1"/>
      <c r="AA27" s="1"/>
      <c r="AB27" s="1"/>
      <c r="AC27" s="1"/>
      <c r="AD27" s="1"/>
      <c r="AE27" s="18"/>
      <c r="AF27" s="1">
        <v>85</v>
      </c>
      <c r="AG27" s="1">
        <v>70</v>
      </c>
      <c r="AH27" s="1">
        <v>84</v>
      </c>
      <c r="AI27" s="1">
        <v>80</v>
      </c>
      <c r="AJ27" s="1">
        <v>70</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0">
        <v>8</v>
      </c>
      <c r="FH27" s="41"/>
      <c r="FI27" s="41"/>
      <c r="FJ27" s="39">
        <v>748</v>
      </c>
      <c r="FK27" s="39">
        <v>758</v>
      </c>
    </row>
    <row r="28" spans="1:167">
      <c r="A28" s="19">
        <v>18</v>
      </c>
      <c r="B28" s="19">
        <v>853</v>
      </c>
      <c r="C28" s="19" t="s">
        <v>137</v>
      </c>
      <c r="D28" s="18"/>
      <c r="E28" s="19">
        <f t="shared" si="0"/>
        <v>80</v>
      </c>
      <c r="F28" s="19" t="str">
        <f t="shared" si="1"/>
        <v>B</v>
      </c>
      <c r="G28" s="19">
        <f>IF((COUNTA(T12:AC12)&gt;0),(ROUND((AVERAGE(T28:AD28)),0)),"")</f>
        <v>80</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8" s="19">
        <f t="shared" si="4"/>
        <v>89</v>
      </c>
      <c r="L28" s="19" t="str">
        <f t="shared" si="5"/>
        <v>A</v>
      </c>
      <c r="M28" s="19">
        <f t="shared" si="6"/>
        <v>89</v>
      </c>
      <c r="N28" s="19" t="str">
        <f t="shared" si="7"/>
        <v>A</v>
      </c>
      <c r="O28" s="35">
        <v>1</v>
      </c>
      <c r="P28" s="19" t="str">
        <f t="shared" si="8"/>
        <v>Memiliki ketrampilan mempraktikkan hasil menganalisis dan mengkategorikan ketrampilan gerak salah satu nomor atletik (jalan cepat, lari, lompat, dan lempar) serta menyusun rencana perbaikan.</v>
      </c>
      <c r="Q28" s="19" t="str">
        <f t="shared" si="9"/>
        <v>B</v>
      </c>
      <c r="R28" s="19" t="str">
        <f t="shared" si="10"/>
        <v/>
      </c>
      <c r="S28" s="18"/>
      <c r="T28" s="1">
        <v>80</v>
      </c>
      <c r="U28" s="1">
        <v>80</v>
      </c>
      <c r="V28" s="1">
        <v>81</v>
      </c>
      <c r="W28" s="1"/>
      <c r="X28" s="1"/>
      <c r="Y28" s="1"/>
      <c r="Z28" s="1"/>
      <c r="AA28" s="1"/>
      <c r="AB28" s="1"/>
      <c r="AC28" s="1"/>
      <c r="AD28" s="1"/>
      <c r="AE28" s="18"/>
      <c r="AF28" s="1">
        <v>90</v>
      </c>
      <c r="AG28" s="1">
        <v>88</v>
      </c>
      <c r="AH28" s="1">
        <v>84</v>
      </c>
      <c r="AI28" s="1">
        <v>88</v>
      </c>
      <c r="AJ28" s="1">
        <v>95</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0"/>
      <c r="FH28" s="41"/>
      <c r="FI28" s="41"/>
      <c r="FJ28" s="39"/>
      <c r="FK28" s="39"/>
    </row>
    <row r="29" spans="1:167">
      <c r="A29" s="19">
        <v>19</v>
      </c>
      <c r="B29" s="19">
        <v>869</v>
      </c>
      <c r="C29" s="19" t="s">
        <v>138</v>
      </c>
      <c r="D29" s="18"/>
      <c r="E29" s="19">
        <f t="shared" si="0"/>
        <v>76</v>
      </c>
      <c r="F29" s="19" t="str">
        <f t="shared" si="1"/>
        <v>B</v>
      </c>
      <c r="G29" s="19">
        <f>IF((COUNTA(T12:AC12)&gt;0),(ROUND((AVERAGE(T29:AD29)),0)),"")</f>
        <v>76</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79.2</v>
      </c>
      <c r="L29" s="19" t="str">
        <f t="shared" si="5"/>
        <v>B</v>
      </c>
      <c r="M29" s="19">
        <f t="shared" si="6"/>
        <v>79.2</v>
      </c>
      <c r="N29" s="19" t="str">
        <f t="shared" si="7"/>
        <v>B</v>
      </c>
      <c r="O29" s="35">
        <v>2</v>
      </c>
      <c r="P29" s="19" t="str">
        <f t="shared" si="8"/>
        <v>Memiliki ketrampilan mempraktikkan hasil menganalisis ketrampilan gerak salah satu permainan bola besar untuk menghasilkan koordinasi gerak yang baik.</v>
      </c>
      <c r="Q29" s="19" t="str">
        <f t="shared" si="9"/>
        <v>B</v>
      </c>
      <c r="R29" s="19" t="str">
        <f t="shared" si="10"/>
        <v/>
      </c>
      <c r="S29" s="18"/>
      <c r="T29" s="1">
        <v>85</v>
      </c>
      <c r="U29" s="1">
        <v>70</v>
      </c>
      <c r="V29" s="1">
        <v>72</v>
      </c>
      <c r="W29" s="1"/>
      <c r="X29" s="1"/>
      <c r="Y29" s="1"/>
      <c r="Z29" s="1"/>
      <c r="AA29" s="1"/>
      <c r="AB29" s="1"/>
      <c r="AC29" s="1"/>
      <c r="AD29" s="1"/>
      <c r="AE29" s="18"/>
      <c r="AF29" s="1">
        <v>75</v>
      </c>
      <c r="AG29" s="1">
        <v>73</v>
      </c>
      <c r="AH29" s="1">
        <v>84</v>
      </c>
      <c r="AI29" s="1">
        <v>82</v>
      </c>
      <c r="AJ29" s="1">
        <v>82</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0">
        <v>9</v>
      </c>
      <c r="FH29" s="41"/>
      <c r="FI29" s="41"/>
      <c r="FJ29" s="39">
        <v>749</v>
      </c>
      <c r="FK29" s="39">
        <v>759</v>
      </c>
    </row>
    <row r="30" spans="1:167">
      <c r="A30" s="19">
        <v>20</v>
      </c>
      <c r="B30" s="19">
        <v>885</v>
      </c>
      <c r="C30" s="19" t="s">
        <v>139</v>
      </c>
      <c r="D30" s="18"/>
      <c r="E30" s="19">
        <f t="shared" si="0"/>
        <v>80</v>
      </c>
      <c r="F30" s="19" t="str">
        <f t="shared" si="1"/>
        <v>B</v>
      </c>
      <c r="G30" s="19">
        <f>IF((COUNTA(T12:AC12)&gt;0),(ROUND((AVERAGE(T30:AD30)),0)),"")</f>
        <v>80</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83</v>
      </c>
      <c r="L30" s="19" t="str">
        <f t="shared" si="5"/>
        <v>B</v>
      </c>
      <c r="M30" s="19">
        <f t="shared" si="6"/>
        <v>83</v>
      </c>
      <c r="N30" s="19" t="str">
        <f t="shared" si="7"/>
        <v>B</v>
      </c>
      <c r="O30" s="35">
        <v>2</v>
      </c>
      <c r="P30" s="19" t="str">
        <f t="shared" si="8"/>
        <v>Memiliki ketrampilan mempraktikkan hasil menganalisis ketrampilan gerak salah satu permainan bola besar untuk menghasilkan koordinasi gerak yang baik.</v>
      </c>
      <c r="Q30" s="19" t="str">
        <f t="shared" si="9"/>
        <v>B</v>
      </c>
      <c r="R30" s="19" t="str">
        <f t="shared" si="10"/>
        <v/>
      </c>
      <c r="S30" s="18"/>
      <c r="T30" s="1">
        <v>80</v>
      </c>
      <c r="U30" s="1">
        <v>84</v>
      </c>
      <c r="V30" s="1">
        <v>76</v>
      </c>
      <c r="W30" s="1"/>
      <c r="X30" s="1"/>
      <c r="Y30" s="1"/>
      <c r="Z30" s="1"/>
      <c r="AA30" s="1"/>
      <c r="AB30" s="1"/>
      <c r="AC30" s="1"/>
      <c r="AD30" s="1"/>
      <c r="AE30" s="18"/>
      <c r="AF30" s="1">
        <v>84</v>
      </c>
      <c r="AG30" s="1">
        <v>88</v>
      </c>
      <c r="AH30" s="1">
        <v>84</v>
      </c>
      <c r="AI30" s="1">
        <v>80</v>
      </c>
      <c r="AJ30" s="1">
        <v>79</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0"/>
      <c r="FH30" s="41"/>
      <c r="FI30" s="41"/>
      <c r="FJ30" s="39"/>
      <c r="FK30" s="39"/>
    </row>
    <row r="31" spans="1:167">
      <c r="A31" s="19">
        <v>21</v>
      </c>
      <c r="B31" s="19">
        <v>901</v>
      </c>
      <c r="C31" s="19" t="s">
        <v>140</v>
      </c>
      <c r="D31" s="18"/>
      <c r="E31" s="19">
        <f t="shared" si="0"/>
        <v>76</v>
      </c>
      <c r="F31" s="19" t="str">
        <f t="shared" si="1"/>
        <v>B</v>
      </c>
      <c r="G31" s="19">
        <f>IF((COUNTA(T12:AC12)&gt;0),(ROUND((AVERAGE(T31:AD31)),0)),"")</f>
        <v>76</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1" s="19">
        <f t="shared" si="4"/>
        <v>79</v>
      </c>
      <c r="L31" s="19" t="str">
        <f t="shared" si="5"/>
        <v>B</v>
      </c>
      <c r="M31" s="19">
        <f t="shared" si="6"/>
        <v>79</v>
      </c>
      <c r="N31" s="19" t="str">
        <f t="shared" si="7"/>
        <v>B</v>
      </c>
      <c r="O31" s="35">
        <v>2</v>
      </c>
      <c r="P31" s="19" t="str">
        <f t="shared" si="8"/>
        <v>Memiliki ketrampilan mempraktikkan hasil menganalisis ketrampilan gerak salah satu permainan bola besar untuk menghasilkan koordinasi gerak yang baik.</v>
      </c>
      <c r="Q31" s="19" t="str">
        <f t="shared" si="9"/>
        <v>B</v>
      </c>
      <c r="R31" s="19" t="str">
        <f t="shared" si="10"/>
        <v/>
      </c>
      <c r="S31" s="18"/>
      <c r="T31" s="1">
        <v>76</v>
      </c>
      <c r="U31" s="1">
        <v>78</v>
      </c>
      <c r="V31" s="1">
        <v>74</v>
      </c>
      <c r="W31" s="1"/>
      <c r="X31" s="1"/>
      <c r="Y31" s="1"/>
      <c r="Z31" s="1"/>
      <c r="AA31" s="1"/>
      <c r="AB31" s="1"/>
      <c r="AC31" s="1"/>
      <c r="AD31" s="1"/>
      <c r="AE31" s="18"/>
      <c r="AF31" s="1">
        <v>80</v>
      </c>
      <c r="AG31" s="1">
        <v>73</v>
      </c>
      <c r="AH31" s="1">
        <v>83</v>
      </c>
      <c r="AI31" s="1">
        <v>80</v>
      </c>
      <c r="AJ31" s="1">
        <v>79</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0">
        <v>10</v>
      </c>
      <c r="FH31" s="41"/>
      <c r="FI31" s="41"/>
      <c r="FJ31" s="39">
        <v>750</v>
      </c>
      <c r="FK31" s="39">
        <v>760</v>
      </c>
    </row>
    <row r="32" spans="1:167">
      <c r="A32" s="19">
        <v>22</v>
      </c>
      <c r="B32" s="19">
        <v>917</v>
      </c>
      <c r="C32" s="19" t="s">
        <v>141</v>
      </c>
      <c r="D32" s="18"/>
      <c r="E32" s="19">
        <f t="shared" si="0"/>
        <v>76</v>
      </c>
      <c r="F32" s="19" t="str">
        <f t="shared" si="1"/>
        <v>B</v>
      </c>
      <c r="G32" s="19">
        <f>IF((COUNTA(T12:AC12)&gt;0),(ROUND((AVERAGE(T32:AD32)),0)),"")</f>
        <v>76</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2" s="19">
        <f t="shared" si="4"/>
        <v>86.2</v>
      </c>
      <c r="L32" s="19" t="str">
        <f t="shared" si="5"/>
        <v>A</v>
      </c>
      <c r="M32" s="19">
        <f t="shared" si="6"/>
        <v>86.2</v>
      </c>
      <c r="N32" s="19" t="str">
        <f t="shared" si="7"/>
        <v>A</v>
      </c>
      <c r="O32" s="35">
        <v>1</v>
      </c>
      <c r="P32" s="19" t="str">
        <f t="shared" si="8"/>
        <v>Memiliki ketrampilan mempraktikkan hasil menganalisis dan mengkategorikan ketrampilan gerak salah satu nomor atletik (jalan cepat, lari, lompat, dan lempar) serta menyusun rencana perbaikan.</v>
      </c>
      <c r="Q32" s="19" t="str">
        <f t="shared" si="9"/>
        <v>B</v>
      </c>
      <c r="R32" s="19" t="str">
        <f t="shared" si="10"/>
        <v/>
      </c>
      <c r="S32" s="18"/>
      <c r="T32" s="1">
        <v>75</v>
      </c>
      <c r="U32" s="1">
        <v>75</v>
      </c>
      <c r="V32" s="1">
        <v>78</v>
      </c>
      <c r="W32" s="1"/>
      <c r="X32" s="1"/>
      <c r="Y32" s="1"/>
      <c r="Z32" s="1"/>
      <c r="AA32" s="1"/>
      <c r="AB32" s="1"/>
      <c r="AC32" s="1"/>
      <c r="AD32" s="1"/>
      <c r="AE32" s="18"/>
      <c r="AF32" s="1">
        <v>83</v>
      </c>
      <c r="AG32" s="1">
        <v>90</v>
      </c>
      <c r="AH32" s="1">
        <v>83</v>
      </c>
      <c r="AI32" s="1">
        <v>95</v>
      </c>
      <c r="AJ32" s="1">
        <v>80</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0"/>
      <c r="FH32" s="39"/>
      <c r="FI32" s="39"/>
      <c r="FJ32" s="39"/>
      <c r="FK32" s="39"/>
    </row>
    <row r="33" spans="1:157">
      <c r="A33" s="19">
        <v>23</v>
      </c>
      <c r="B33" s="19">
        <v>932</v>
      </c>
      <c r="C33" s="19" t="s">
        <v>142</v>
      </c>
      <c r="D33" s="18"/>
      <c r="E33" s="19">
        <f t="shared" si="0"/>
        <v>76</v>
      </c>
      <c r="F33" s="19" t="str">
        <f t="shared" si="1"/>
        <v>B</v>
      </c>
      <c r="G33" s="19">
        <f>IF((COUNTA(T12:AC12)&gt;0),(ROUND((AVERAGE(T33:AD33)),0)),"")</f>
        <v>76</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3" s="19">
        <f t="shared" si="4"/>
        <v>81.400000000000006</v>
      </c>
      <c r="L33" s="19" t="str">
        <f t="shared" si="5"/>
        <v>B</v>
      </c>
      <c r="M33" s="19">
        <f t="shared" si="6"/>
        <v>81.400000000000006</v>
      </c>
      <c r="N33" s="19" t="str">
        <f t="shared" si="7"/>
        <v>B</v>
      </c>
      <c r="O33" s="35">
        <v>2</v>
      </c>
      <c r="P33" s="19" t="str">
        <f t="shared" si="8"/>
        <v>Memiliki ketrampilan mempraktikkan hasil menganalisis ketrampilan gerak salah satu permainan bola besar untuk menghasilkan koordinasi gerak yang baik.</v>
      </c>
      <c r="Q33" s="19" t="str">
        <f t="shared" si="9"/>
        <v>B</v>
      </c>
      <c r="R33" s="19" t="str">
        <f t="shared" si="10"/>
        <v/>
      </c>
      <c r="S33" s="18"/>
      <c r="T33" s="1">
        <v>76</v>
      </c>
      <c r="U33" s="1">
        <v>80</v>
      </c>
      <c r="V33" s="1">
        <v>72</v>
      </c>
      <c r="W33" s="1"/>
      <c r="X33" s="1"/>
      <c r="Y33" s="1"/>
      <c r="Z33" s="1"/>
      <c r="AA33" s="1"/>
      <c r="AB33" s="1"/>
      <c r="AC33" s="1"/>
      <c r="AD33" s="1"/>
      <c r="AE33" s="18"/>
      <c r="AF33" s="1">
        <v>80</v>
      </c>
      <c r="AG33" s="1">
        <v>85</v>
      </c>
      <c r="AH33" s="1">
        <v>83</v>
      </c>
      <c r="AI33" s="1">
        <v>80</v>
      </c>
      <c r="AJ33" s="1">
        <v>79</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947</v>
      </c>
      <c r="C34" s="19" t="s">
        <v>143</v>
      </c>
      <c r="D34" s="18"/>
      <c r="E34" s="19">
        <f t="shared" si="0"/>
        <v>77</v>
      </c>
      <c r="F34" s="19" t="str">
        <f t="shared" si="1"/>
        <v>B</v>
      </c>
      <c r="G34" s="19">
        <f>IF((COUNTA(T12:AC12)&gt;0),(ROUND((AVERAGE(T34:AD34)),0)),"")</f>
        <v>77</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4" s="19">
        <f t="shared" si="4"/>
        <v>82</v>
      </c>
      <c r="L34" s="19" t="str">
        <f t="shared" si="5"/>
        <v>B</v>
      </c>
      <c r="M34" s="19">
        <f t="shared" si="6"/>
        <v>82</v>
      </c>
      <c r="N34" s="19" t="str">
        <f t="shared" si="7"/>
        <v>B</v>
      </c>
      <c r="O34" s="35">
        <v>2</v>
      </c>
      <c r="P34" s="19" t="str">
        <f t="shared" si="8"/>
        <v>Memiliki ketrampilan mempraktikkan hasil menganalisis ketrampilan gerak salah satu permainan bola besar untuk menghasilkan koordinasi gerak yang baik.</v>
      </c>
      <c r="Q34" s="19" t="str">
        <f t="shared" si="9"/>
        <v>B</v>
      </c>
      <c r="R34" s="19" t="str">
        <f t="shared" si="10"/>
        <v/>
      </c>
      <c r="S34" s="18"/>
      <c r="T34" s="1">
        <v>82</v>
      </c>
      <c r="U34" s="1">
        <v>75</v>
      </c>
      <c r="V34" s="1">
        <v>73</v>
      </c>
      <c r="W34" s="1"/>
      <c r="X34" s="1"/>
      <c r="Y34" s="1"/>
      <c r="Z34" s="1"/>
      <c r="AA34" s="1"/>
      <c r="AB34" s="1"/>
      <c r="AC34" s="1"/>
      <c r="AD34" s="1"/>
      <c r="AE34" s="18"/>
      <c r="AF34" s="1">
        <v>80</v>
      </c>
      <c r="AG34" s="1">
        <v>85</v>
      </c>
      <c r="AH34" s="1">
        <v>83</v>
      </c>
      <c r="AI34" s="1">
        <v>80</v>
      </c>
      <c r="AJ34" s="1">
        <v>82</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962</v>
      </c>
      <c r="C35" s="19" t="s">
        <v>144</v>
      </c>
      <c r="D35" s="18"/>
      <c r="E35" s="19">
        <f t="shared" si="0"/>
        <v>78</v>
      </c>
      <c r="F35" s="19" t="str">
        <f t="shared" si="1"/>
        <v>B</v>
      </c>
      <c r="G35" s="19">
        <f>IF((COUNTA(T12:AC12)&gt;0),(ROUND((AVERAGE(T35:AD35)),0)),"")</f>
        <v>78</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76.2</v>
      </c>
      <c r="L35" s="19" t="str">
        <f t="shared" si="5"/>
        <v>B</v>
      </c>
      <c r="M35" s="19">
        <f t="shared" si="6"/>
        <v>76.2</v>
      </c>
      <c r="N35" s="19" t="str">
        <f t="shared" si="7"/>
        <v>B</v>
      </c>
      <c r="O35" s="35">
        <v>2</v>
      </c>
      <c r="P35" s="19" t="str">
        <f t="shared" si="8"/>
        <v>Memiliki ketrampilan mempraktikkan hasil menganalisis ketrampilan gerak salah satu permainan bola besar untuk menghasilkan koordinasi gerak yang baik.</v>
      </c>
      <c r="Q35" s="19" t="str">
        <f t="shared" si="9"/>
        <v>B</v>
      </c>
      <c r="R35" s="19" t="str">
        <f t="shared" si="10"/>
        <v/>
      </c>
      <c r="S35" s="18"/>
      <c r="T35" s="1">
        <v>85</v>
      </c>
      <c r="U35" s="1">
        <v>73</v>
      </c>
      <c r="V35" s="1">
        <v>77</v>
      </c>
      <c r="W35" s="1"/>
      <c r="X35" s="1"/>
      <c r="Y35" s="1"/>
      <c r="Z35" s="1"/>
      <c r="AA35" s="1"/>
      <c r="AB35" s="1"/>
      <c r="AC35" s="1"/>
      <c r="AD35" s="1"/>
      <c r="AE35" s="18"/>
      <c r="AF35" s="1">
        <v>78</v>
      </c>
      <c r="AG35" s="1">
        <v>70</v>
      </c>
      <c r="AH35" s="1">
        <v>83</v>
      </c>
      <c r="AI35" s="1">
        <v>80</v>
      </c>
      <c r="AJ35" s="1">
        <v>70</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978</v>
      </c>
      <c r="C36" s="19" t="s">
        <v>145</v>
      </c>
      <c r="D36" s="18"/>
      <c r="E36" s="19">
        <f t="shared" si="0"/>
        <v>77</v>
      </c>
      <c r="F36" s="19" t="str">
        <f t="shared" si="1"/>
        <v>B</v>
      </c>
      <c r="G36" s="19">
        <f>IF((COUNTA(T12:AC12)&gt;0),(ROUND((AVERAGE(T36:AD36)),0)),"")</f>
        <v>77</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86.2</v>
      </c>
      <c r="L36" s="19" t="str">
        <f t="shared" si="5"/>
        <v>A</v>
      </c>
      <c r="M36" s="19">
        <f t="shared" si="6"/>
        <v>86.2</v>
      </c>
      <c r="N36" s="19" t="str">
        <f t="shared" si="7"/>
        <v>A</v>
      </c>
      <c r="O36" s="35">
        <v>1</v>
      </c>
      <c r="P36" s="19" t="str">
        <f t="shared" si="8"/>
        <v>Memiliki ketrampilan mempraktikkan hasil menganalisis dan mengkategorikan ketrampilan gerak salah satu nomor atletik (jalan cepat, lari, lompat, dan lempar) serta menyusun rencana perbaikan.</v>
      </c>
      <c r="Q36" s="19" t="str">
        <f t="shared" si="9"/>
        <v>B</v>
      </c>
      <c r="R36" s="19" t="str">
        <f t="shared" si="10"/>
        <v/>
      </c>
      <c r="S36" s="18"/>
      <c r="T36" s="1">
        <v>75</v>
      </c>
      <c r="U36" s="1">
        <v>75</v>
      </c>
      <c r="V36" s="1">
        <v>82</v>
      </c>
      <c r="W36" s="1"/>
      <c r="X36" s="1"/>
      <c r="Y36" s="1"/>
      <c r="Z36" s="1"/>
      <c r="AA36" s="1"/>
      <c r="AB36" s="1"/>
      <c r="AC36" s="1"/>
      <c r="AD36" s="1"/>
      <c r="AE36" s="18"/>
      <c r="AF36" s="1">
        <v>82</v>
      </c>
      <c r="AG36" s="1">
        <v>90</v>
      </c>
      <c r="AH36" s="1">
        <v>87</v>
      </c>
      <c r="AI36" s="1">
        <v>82</v>
      </c>
      <c r="AJ36" s="1">
        <v>90</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994</v>
      </c>
      <c r="C37" s="19" t="s">
        <v>146</v>
      </c>
      <c r="D37" s="18"/>
      <c r="E37" s="19">
        <f t="shared" si="0"/>
        <v>78</v>
      </c>
      <c r="F37" s="19" t="str">
        <f t="shared" si="1"/>
        <v>B</v>
      </c>
      <c r="G37" s="19">
        <f>IF((COUNTA(T12:AC12)&gt;0),(ROUND((AVERAGE(T37:AD37)),0)),"")</f>
        <v>78</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7" s="19">
        <f t="shared" si="4"/>
        <v>82</v>
      </c>
      <c r="L37" s="19" t="str">
        <f t="shared" si="5"/>
        <v>B</v>
      </c>
      <c r="M37" s="19">
        <f t="shared" si="6"/>
        <v>82</v>
      </c>
      <c r="N37" s="19" t="str">
        <f t="shared" si="7"/>
        <v>B</v>
      </c>
      <c r="O37" s="35">
        <v>2</v>
      </c>
      <c r="P37" s="19" t="str">
        <f t="shared" si="8"/>
        <v>Memiliki ketrampilan mempraktikkan hasil menganalisis ketrampilan gerak salah satu permainan bola besar untuk menghasilkan koordinasi gerak yang baik.</v>
      </c>
      <c r="Q37" s="19" t="str">
        <f t="shared" si="9"/>
        <v>B</v>
      </c>
      <c r="R37" s="19" t="str">
        <f t="shared" si="10"/>
        <v/>
      </c>
      <c r="S37" s="18"/>
      <c r="T37" s="1">
        <v>76</v>
      </c>
      <c r="U37" s="1">
        <v>80</v>
      </c>
      <c r="V37" s="1">
        <v>79</v>
      </c>
      <c r="W37" s="1"/>
      <c r="X37" s="1"/>
      <c r="Y37" s="1"/>
      <c r="Z37" s="1"/>
      <c r="AA37" s="1"/>
      <c r="AB37" s="1"/>
      <c r="AC37" s="1"/>
      <c r="AD37" s="1"/>
      <c r="AE37" s="18"/>
      <c r="AF37" s="1">
        <v>84</v>
      </c>
      <c r="AG37" s="1">
        <v>75</v>
      </c>
      <c r="AH37" s="1">
        <v>87</v>
      </c>
      <c r="AI37" s="1">
        <v>85</v>
      </c>
      <c r="AJ37" s="1">
        <v>79</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1010</v>
      </c>
      <c r="C38" s="19" t="s">
        <v>147</v>
      </c>
      <c r="D38" s="18"/>
      <c r="E38" s="19">
        <f t="shared" si="0"/>
        <v>82</v>
      </c>
      <c r="F38" s="19" t="str">
        <f t="shared" si="1"/>
        <v>B</v>
      </c>
      <c r="G38" s="19">
        <f>IF((COUNTA(T12:AC12)&gt;0),(ROUND((AVERAGE(T38:AD38)),0)),"")</f>
        <v>82</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8" s="19">
        <f t="shared" si="4"/>
        <v>87.8</v>
      </c>
      <c r="L38" s="19" t="str">
        <f t="shared" si="5"/>
        <v>A</v>
      </c>
      <c r="M38" s="19">
        <f t="shared" si="6"/>
        <v>87.8</v>
      </c>
      <c r="N38" s="19" t="str">
        <f t="shared" si="7"/>
        <v>A</v>
      </c>
      <c r="O38" s="35">
        <v>1</v>
      </c>
      <c r="P38" s="19" t="str">
        <f t="shared" si="8"/>
        <v>Memiliki ketrampilan mempraktikkan hasil menganalisis dan mengkategorikan ketrampilan gerak salah satu nomor atletik (jalan cepat, lari, lompat, dan lempar) serta menyusun rencana perbaikan.</v>
      </c>
      <c r="Q38" s="19" t="str">
        <f t="shared" si="9"/>
        <v>B</v>
      </c>
      <c r="R38" s="19" t="str">
        <f t="shared" si="10"/>
        <v/>
      </c>
      <c r="S38" s="18"/>
      <c r="T38" s="1">
        <v>80</v>
      </c>
      <c r="U38" s="1">
        <v>85</v>
      </c>
      <c r="V38" s="1">
        <v>80</v>
      </c>
      <c r="W38" s="1"/>
      <c r="X38" s="1"/>
      <c r="Y38" s="1"/>
      <c r="Z38" s="1"/>
      <c r="AA38" s="1"/>
      <c r="AB38" s="1"/>
      <c r="AC38" s="1"/>
      <c r="AD38" s="1"/>
      <c r="AE38" s="18"/>
      <c r="AF38" s="1">
        <v>87</v>
      </c>
      <c r="AG38" s="1">
        <v>85</v>
      </c>
      <c r="AH38" s="1">
        <v>87</v>
      </c>
      <c r="AI38" s="1">
        <v>85</v>
      </c>
      <c r="AJ38" s="1">
        <v>95</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1025</v>
      </c>
      <c r="C39" s="19" t="s">
        <v>148</v>
      </c>
      <c r="D39" s="18"/>
      <c r="E39" s="19">
        <f t="shared" si="0"/>
        <v>76</v>
      </c>
      <c r="F39" s="19" t="str">
        <f t="shared" si="1"/>
        <v>B</v>
      </c>
      <c r="G39" s="19">
        <f>IF((COUNTA(T12:AC12)&gt;0),(ROUND((AVERAGE(T39:AD39)),0)),"")</f>
        <v>76</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85</v>
      </c>
      <c r="L39" s="19" t="str">
        <f t="shared" si="5"/>
        <v>A</v>
      </c>
      <c r="M39" s="19">
        <f t="shared" si="6"/>
        <v>85</v>
      </c>
      <c r="N39" s="19" t="str">
        <f t="shared" si="7"/>
        <v>A</v>
      </c>
      <c r="O39" s="35">
        <v>1</v>
      </c>
      <c r="P39" s="19" t="str">
        <f t="shared" si="8"/>
        <v>Memiliki ketrampilan mempraktikkan hasil menganalisis dan mengkategorikan ketrampilan gerak salah satu nomor atletik (jalan cepat, lari, lompat, dan lempar) serta menyusun rencana perbaikan.</v>
      </c>
      <c r="Q39" s="19" t="str">
        <f t="shared" si="9"/>
        <v>B</v>
      </c>
      <c r="R39" s="19" t="str">
        <f t="shared" si="10"/>
        <v/>
      </c>
      <c r="S39" s="18"/>
      <c r="T39" s="1">
        <v>77</v>
      </c>
      <c r="U39" s="1">
        <v>75</v>
      </c>
      <c r="V39" s="1">
        <v>75</v>
      </c>
      <c r="W39" s="1"/>
      <c r="X39" s="1"/>
      <c r="Y39" s="1"/>
      <c r="Z39" s="1"/>
      <c r="AA39" s="1"/>
      <c r="AB39" s="1"/>
      <c r="AC39" s="1"/>
      <c r="AD39" s="1"/>
      <c r="AE39" s="18"/>
      <c r="AF39" s="1">
        <v>80</v>
      </c>
      <c r="AG39" s="1">
        <v>83</v>
      </c>
      <c r="AH39" s="1">
        <v>87</v>
      </c>
      <c r="AI39" s="1">
        <v>85</v>
      </c>
      <c r="AJ39" s="1">
        <v>90</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1041</v>
      </c>
      <c r="C40" s="19" t="s">
        <v>149</v>
      </c>
      <c r="D40" s="18"/>
      <c r="E40" s="19">
        <f t="shared" si="0"/>
        <v>77</v>
      </c>
      <c r="F40" s="19" t="str">
        <f t="shared" si="1"/>
        <v>B</v>
      </c>
      <c r="G40" s="19">
        <f>IF((COUNTA(T12:AC12)&gt;0),(ROUND((AVERAGE(T40:AD40)),0)),"")</f>
        <v>77</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80.8</v>
      </c>
      <c r="L40" s="19" t="str">
        <f t="shared" si="5"/>
        <v>B</v>
      </c>
      <c r="M40" s="19">
        <f t="shared" si="6"/>
        <v>80.8</v>
      </c>
      <c r="N40" s="19" t="str">
        <f t="shared" si="7"/>
        <v>B</v>
      </c>
      <c r="O40" s="35">
        <v>2</v>
      </c>
      <c r="P40" s="19" t="str">
        <f t="shared" si="8"/>
        <v>Memiliki ketrampilan mempraktikkan hasil menganalisis ketrampilan gerak salah satu permainan bola besar untuk menghasilkan koordinasi gerak yang baik.</v>
      </c>
      <c r="Q40" s="19" t="str">
        <f t="shared" si="9"/>
        <v>B</v>
      </c>
      <c r="R40" s="19" t="str">
        <f t="shared" si="10"/>
        <v/>
      </c>
      <c r="S40" s="18"/>
      <c r="T40" s="1">
        <v>80</v>
      </c>
      <c r="U40" s="1">
        <v>75</v>
      </c>
      <c r="V40" s="1">
        <v>75</v>
      </c>
      <c r="W40" s="1"/>
      <c r="X40" s="1"/>
      <c r="Y40" s="1"/>
      <c r="Z40" s="1"/>
      <c r="AA40" s="1"/>
      <c r="AB40" s="1"/>
      <c r="AC40" s="1"/>
      <c r="AD40" s="1"/>
      <c r="AE40" s="18"/>
      <c r="AF40" s="1">
        <v>82</v>
      </c>
      <c r="AG40" s="1">
        <v>76</v>
      </c>
      <c r="AH40" s="1">
        <v>87</v>
      </c>
      <c r="AI40" s="1">
        <v>80</v>
      </c>
      <c r="AJ40" s="1">
        <v>79</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1057</v>
      </c>
      <c r="C41" s="19" t="s">
        <v>150</v>
      </c>
      <c r="D41" s="18"/>
      <c r="E41" s="19">
        <f t="shared" si="0"/>
        <v>79</v>
      </c>
      <c r="F41" s="19" t="str">
        <f t="shared" si="1"/>
        <v>B</v>
      </c>
      <c r="G41" s="19">
        <f>IF((COUNTA(T12:AC12)&gt;0),(ROUND((AVERAGE(T41:AD41)),0)),"")</f>
        <v>79</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81.2</v>
      </c>
      <c r="L41" s="19" t="str">
        <f t="shared" si="5"/>
        <v>B</v>
      </c>
      <c r="M41" s="19">
        <f t="shared" si="6"/>
        <v>81.2</v>
      </c>
      <c r="N41" s="19" t="str">
        <f t="shared" si="7"/>
        <v>B</v>
      </c>
      <c r="O41" s="35">
        <v>2</v>
      </c>
      <c r="P41" s="19" t="str">
        <f t="shared" si="8"/>
        <v>Memiliki ketrampilan mempraktikkan hasil menganalisis ketrampilan gerak salah satu permainan bola besar untuk menghasilkan koordinasi gerak yang baik.</v>
      </c>
      <c r="Q41" s="19" t="str">
        <f t="shared" si="9"/>
        <v>B</v>
      </c>
      <c r="R41" s="19" t="str">
        <f t="shared" si="10"/>
        <v/>
      </c>
      <c r="S41" s="18"/>
      <c r="T41" s="1">
        <v>80</v>
      </c>
      <c r="U41" s="1">
        <v>80</v>
      </c>
      <c r="V41" s="1">
        <v>77</v>
      </c>
      <c r="W41" s="1"/>
      <c r="X41" s="1"/>
      <c r="Y41" s="1"/>
      <c r="Z41" s="1"/>
      <c r="AA41" s="1"/>
      <c r="AB41" s="1"/>
      <c r="AC41" s="1"/>
      <c r="AD41" s="1"/>
      <c r="AE41" s="18"/>
      <c r="AF41" s="1">
        <v>80</v>
      </c>
      <c r="AG41" s="1">
        <v>80</v>
      </c>
      <c r="AH41" s="1">
        <v>87</v>
      </c>
      <c r="AI41" s="1">
        <v>79</v>
      </c>
      <c r="AJ41" s="1">
        <v>80</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1072</v>
      </c>
      <c r="C42" s="19" t="s">
        <v>151</v>
      </c>
      <c r="D42" s="18"/>
      <c r="E42" s="19">
        <f t="shared" si="0"/>
        <v>77</v>
      </c>
      <c r="F42" s="19" t="str">
        <f t="shared" si="1"/>
        <v>B</v>
      </c>
      <c r="G42" s="19">
        <f>IF((COUNTA(T12:AC12)&gt;0),(ROUND((AVERAGE(T42:AD42)),0)),"")</f>
        <v>77</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2" s="19">
        <f t="shared" si="4"/>
        <v>82.2</v>
      </c>
      <c r="L42" s="19" t="str">
        <f t="shared" si="5"/>
        <v>B</v>
      </c>
      <c r="M42" s="19">
        <f t="shared" si="6"/>
        <v>82.2</v>
      </c>
      <c r="N42" s="19" t="str">
        <f t="shared" si="7"/>
        <v>B</v>
      </c>
      <c r="O42" s="35">
        <v>2</v>
      </c>
      <c r="P42" s="19" t="str">
        <f t="shared" si="8"/>
        <v>Memiliki ketrampilan mempraktikkan hasil menganalisis ketrampilan gerak salah satu permainan bola besar untuk menghasilkan koordinasi gerak yang baik.</v>
      </c>
      <c r="Q42" s="19" t="str">
        <f t="shared" si="9"/>
        <v>B</v>
      </c>
      <c r="R42" s="19" t="str">
        <f t="shared" si="10"/>
        <v/>
      </c>
      <c r="S42" s="18"/>
      <c r="T42" s="1">
        <v>77</v>
      </c>
      <c r="U42" s="1">
        <v>75</v>
      </c>
      <c r="V42" s="1">
        <v>80</v>
      </c>
      <c r="W42" s="1"/>
      <c r="X42" s="1"/>
      <c r="Y42" s="1"/>
      <c r="Z42" s="1"/>
      <c r="AA42" s="1"/>
      <c r="AB42" s="1"/>
      <c r="AC42" s="1"/>
      <c r="AD42" s="1"/>
      <c r="AE42" s="18"/>
      <c r="AF42" s="1">
        <v>85</v>
      </c>
      <c r="AG42" s="1">
        <v>75</v>
      </c>
      <c r="AH42" s="1">
        <v>83</v>
      </c>
      <c r="AI42" s="1">
        <v>85</v>
      </c>
      <c r="AJ42" s="1">
        <v>83</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1088</v>
      </c>
      <c r="C43" s="19" t="s">
        <v>152</v>
      </c>
      <c r="D43" s="18"/>
      <c r="E43" s="19">
        <f t="shared" si="0"/>
        <v>77</v>
      </c>
      <c r="F43" s="19" t="str">
        <f t="shared" si="1"/>
        <v>B</v>
      </c>
      <c r="G43" s="19">
        <f>IF((COUNTA(T12:AC12)&gt;0),(ROUND((AVERAGE(T43:AD43)),0)),"")</f>
        <v>77</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3" s="19">
        <f t="shared" si="4"/>
        <v>78.400000000000006</v>
      </c>
      <c r="L43" s="19" t="str">
        <f t="shared" si="5"/>
        <v>B</v>
      </c>
      <c r="M43" s="19">
        <f t="shared" si="6"/>
        <v>78.400000000000006</v>
      </c>
      <c r="N43" s="19" t="str">
        <f t="shared" si="7"/>
        <v>B</v>
      </c>
      <c r="O43" s="35">
        <v>2</v>
      </c>
      <c r="P43" s="19" t="str">
        <f t="shared" si="8"/>
        <v>Memiliki ketrampilan mempraktikkan hasil menganalisis ketrampilan gerak salah satu permainan bola besar untuk menghasilkan koordinasi gerak yang baik.</v>
      </c>
      <c r="Q43" s="19" t="str">
        <f t="shared" si="9"/>
        <v>B</v>
      </c>
      <c r="R43" s="19" t="str">
        <f t="shared" si="10"/>
        <v/>
      </c>
      <c r="S43" s="18"/>
      <c r="T43" s="1">
        <v>76</v>
      </c>
      <c r="U43" s="1">
        <v>75</v>
      </c>
      <c r="V43" s="1">
        <v>79</v>
      </c>
      <c r="W43" s="1"/>
      <c r="X43" s="1"/>
      <c r="Y43" s="1"/>
      <c r="Z43" s="1"/>
      <c r="AA43" s="1"/>
      <c r="AB43" s="1"/>
      <c r="AC43" s="1"/>
      <c r="AD43" s="1"/>
      <c r="AE43" s="18"/>
      <c r="AF43" s="1">
        <v>75</v>
      </c>
      <c r="AG43" s="1">
        <v>75</v>
      </c>
      <c r="AH43" s="1">
        <v>83</v>
      </c>
      <c r="AI43" s="1">
        <v>80</v>
      </c>
      <c r="AJ43" s="1">
        <v>79</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1104</v>
      </c>
      <c r="C44" s="19" t="s">
        <v>153</v>
      </c>
      <c r="D44" s="18"/>
      <c r="E44" s="19">
        <f t="shared" si="0"/>
        <v>79</v>
      </c>
      <c r="F44" s="19" t="str">
        <f t="shared" si="1"/>
        <v>B</v>
      </c>
      <c r="G44" s="19">
        <f>IF((COUNTA(T12:AC12)&gt;0),(ROUND((AVERAGE(T44:AD44)),0)),"")</f>
        <v>79</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77.8</v>
      </c>
      <c r="L44" s="19" t="str">
        <f t="shared" si="5"/>
        <v>B</v>
      </c>
      <c r="M44" s="19">
        <f t="shared" si="6"/>
        <v>77.8</v>
      </c>
      <c r="N44" s="19" t="str">
        <f t="shared" si="7"/>
        <v>B</v>
      </c>
      <c r="O44" s="35">
        <v>2</v>
      </c>
      <c r="P44" s="19" t="str">
        <f t="shared" si="8"/>
        <v>Memiliki ketrampilan mempraktikkan hasil menganalisis ketrampilan gerak salah satu permainan bola besar untuk menghasilkan koordinasi gerak yang baik.</v>
      </c>
      <c r="Q44" s="19" t="str">
        <f t="shared" si="9"/>
        <v>B</v>
      </c>
      <c r="R44" s="19" t="str">
        <f t="shared" si="10"/>
        <v/>
      </c>
      <c r="S44" s="18"/>
      <c r="T44" s="1">
        <v>80</v>
      </c>
      <c r="U44" s="1">
        <v>85</v>
      </c>
      <c r="V44" s="1">
        <v>73</v>
      </c>
      <c r="W44" s="1"/>
      <c r="X44" s="1"/>
      <c r="Y44" s="1"/>
      <c r="Z44" s="1"/>
      <c r="AA44" s="1"/>
      <c r="AB44" s="1"/>
      <c r="AC44" s="1"/>
      <c r="AD44" s="1"/>
      <c r="AE44" s="18"/>
      <c r="AF44" s="1">
        <v>75</v>
      </c>
      <c r="AG44" s="1">
        <v>73</v>
      </c>
      <c r="AH44" s="1">
        <v>83</v>
      </c>
      <c r="AI44" s="1">
        <v>79</v>
      </c>
      <c r="AJ44" s="1">
        <v>79</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1119</v>
      </c>
      <c r="C45" s="19" t="s">
        <v>154</v>
      </c>
      <c r="D45" s="18"/>
      <c r="E45" s="19">
        <f t="shared" si="0"/>
        <v>78</v>
      </c>
      <c r="F45" s="19" t="str">
        <f t="shared" si="1"/>
        <v>B</v>
      </c>
      <c r="G45" s="19">
        <f>IF((COUNTA(T12:AC12)&gt;0),(ROUND((AVERAGE(T45:AD45)),0)),"")</f>
        <v>78</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79.8</v>
      </c>
      <c r="L45" s="19" t="str">
        <f t="shared" si="5"/>
        <v>B</v>
      </c>
      <c r="M45" s="19">
        <f t="shared" si="6"/>
        <v>79.8</v>
      </c>
      <c r="N45" s="19" t="str">
        <f t="shared" si="7"/>
        <v>B</v>
      </c>
      <c r="O45" s="35">
        <v>2</v>
      </c>
      <c r="P45" s="19" t="str">
        <f t="shared" si="8"/>
        <v>Memiliki ketrampilan mempraktikkan hasil menganalisis ketrampilan gerak salah satu permainan bola besar untuk menghasilkan koordinasi gerak yang baik.</v>
      </c>
      <c r="Q45" s="19" t="str">
        <f t="shared" si="9"/>
        <v>B</v>
      </c>
      <c r="R45" s="19" t="str">
        <f t="shared" si="10"/>
        <v/>
      </c>
      <c r="S45" s="18"/>
      <c r="T45" s="1">
        <v>82</v>
      </c>
      <c r="U45" s="1">
        <v>76</v>
      </c>
      <c r="V45" s="1">
        <v>75</v>
      </c>
      <c r="W45" s="1"/>
      <c r="X45" s="1"/>
      <c r="Y45" s="1"/>
      <c r="Z45" s="1"/>
      <c r="AA45" s="1"/>
      <c r="AB45" s="1"/>
      <c r="AC45" s="1"/>
      <c r="AD45" s="1"/>
      <c r="AE45" s="18"/>
      <c r="AF45" s="1">
        <v>75</v>
      </c>
      <c r="AG45" s="1">
        <v>83</v>
      </c>
      <c r="AH45" s="1">
        <v>83</v>
      </c>
      <c r="AI45" s="1">
        <v>80</v>
      </c>
      <c r="AJ45" s="1">
        <v>78</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1135</v>
      </c>
      <c r="C46" s="19" t="s">
        <v>155</v>
      </c>
      <c r="D46" s="18"/>
      <c r="E46" s="19">
        <f t="shared" si="0"/>
        <v>78</v>
      </c>
      <c r="F46" s="19" t="str">
        <f t="shared" si="1"/>
        <v>B</v>
      </c>
      <c r="G46" s="19">
        <f>IF((COUNTA(T12:AC12)&gt;0),(ROUND((AVERAGE(T46:AD46)),0)),"")</f>
        <v>78</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85.6</v>
      </c>
      <c r="L46" s="19" t="str">
        <f t="shared" si="5"/>
        <v>A</v>
      </c>
      <c r="M46" s="19">
        <f t="shared" si="6"/>
        <v>85.6</v>
      </c>
      <c r="N46" s="19" t="str">
        <f t="shared" si="7"/>
        <v>A</v>
      </c>
      <c r="O46" s="35">
        <v>1</v>
      </c>
      <c r="P46" s="19" t="str">
        <f t="shared" si="8"/>
        <v>Memiliki ketrampilan mempraktikkan hasil menganalisis dan mengkategorikan ketrampilan gerak salah satu nomor atletik (jalan cepat, lari, lompat, dan lempar) serta menyusun rencana perbaikan.</v>
      </c>
      <c r="Q46" s="19" t="str">
        <f t="shared" si="9"/>
        <v>B</v>
      </c>
      <c r="R46" s="19" t="str">
        <f t="shared" si="10"/>
        <v/>
      </c>
      <c r="S46" s="18"/>
      <c r="T46" s="1">
        <v>80</v>
      </c>
      <c r="U46" s="1">
        <v>75</v>
      </c>
      <c r="V46" s="1">
        <v>80</v>
      </c>
      <c r="W46" s="1"/>
      <c r="X46" s="1"/>
      <c r="Y46" s="1"/>
      <c r="Z46" s="1"/>
      <c r="AA46" s="1"/>
      <c r="AB46" s="1"/>
      <c r="AC46" s="1"/>
      <c r="AD46" s="1"/>
      <c r="AE46" s="18"/>
      <c r="AF46" s="1">
        <v>85</v>
      </c>
      <c r="AG46" s="1">
        <v>85</v>
      </c>
      <c r="AH46" s="1">
        <v>83</v>
      </c>
      <c r="AI46" s="1">
        <v>95</v>
      </c>
      <c r="AJ46" s="1">
        <v>80</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1150</v>
      </c>
      <c r="C47" s="19" t="s">
        <v>156</v>
      </c>
      <c r="D47" s="18"/>
      <c r="E47" s="19">
        <f t="shared" si="0"/>
        <v>77</v>
      </c>
      <c r="F47" s="19" t="str">
        <f t="shared" si="1"/>
        <v>B</v>
      </c>
      <c r="G47" s="19">
        <f>IF((COUNTA(T12:AC12)&gt;0),(ROUND((AVERAGE(T47:AD47)),0)),"")</f>
        <v>77</v>
      </c>
      <c r="H47" s="19" t="str">
        <f t="shared" si="2"/>
        <v>B</v>
      </c>
      <c r="I47" s="35">
        <v>2</v>
      </c>
      <c r="J4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7" s="19">
        <f t="shared" si="4"/>
        <v>84.2</v>
      </c>
      <c r="L47" s="19" t="str">
        <f t="shared" si="5"/>
        <v>A</v>
      </c>
      <c r="M47" s="19">
        <f t="shared" si="6"/>
        <v>84.2</v>
      </c>
      <c r="N47" s="19" t="str">
        <f t="shared" si="7"/>
        <v>A</v>
      </c>
      <c r="O47" s="35">
        <v>1</v>
      </c>
      <c r="P47" s="19" t="str">
        <f t="shared" si="8"/>
        <v>Memiliki ketrampilan mempraktikkan hasil menganalisis dan mengkategorikan ketrampilan gerak salah satu nomor atletik (jalan cepat, lari, lompat, dan lempar) serta menyusun rencana perbaikan.</v>
      </c>
      <c r="Q47" s="19" t="str">
        <f t="shared" si="9"/>
        <v>B</v>
      </c>
      <c r="R47" s="19" t="str">
        <f t="shared" si="10"/>
        <v/>
      </c>
      <c r="S47" s="18"/>
      <c r="T47" s="1">
        <v>75</v>
      </c>
      <c r="U47" s="1">
        <v>75</v>
      </c>
      <c r="V47" s="1">
        <v>82</v>
      </c>
      <c r="W47" s="1"/>
      <c r="X47" s="1"/>
      <c r="Y47" s="1"/>
      <c r="Z47" s="1"/>
      <c r="AA47" s="1"/>
      <c r="AB47" s="1"/>
      <c r="AC47" s="1"/>
      <c r="AD47" s="1"/>
      <c r="AE47" s="18"/>
      <c r="AF47" s="1">
        <v>80</v>
      </c>
      <c r="AG47" s="1">
        <v>85</v>
      </c>
      <c r="AH47" s="1">
        <v>83</v>
      </c>
      <c r="AI47" s="1">
        <v>83</v>
      </c>
      <c r="AJ47" s="1">
        <v>90</v>
      </c>
      <c r="AK47" s="1"/>
      <c r="AL47" s="1"/>
      <c r="AM47" s="1"/>
      <c r="AN47" s="1"/>
      <c r="AO47" s="1"/>
      <c r="AP47" s="18"/>
      <c r="AQ47" s="31"/>
      <c r="AR47" s="31"/>
      <c r="AS47" s="31"/>
      <c r="AT47" s="31"/>
      <c r="AU47" s="31"/>
      <c r="AV47" s="31"/>
      <c r="AW47" s="31"/>
      <c r="AX47" s="31"/>
      <c r="AY47" s="31"/>
      <c r="AZ47" s="31"/>
      <c r="BA47" s="1" t="s">
        <v>9</v>
      </c>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74" t="s">
        <v>107</v>
      </c>
      <c r="H52" s="74"/>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74" t="s">
        <v>110</v>
      </c>
      <c r="H53" s="74"/>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4" t="s">
        <v>112</v>
      </c>
      <c r="H54" s="74"/>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4" t="s">
        <v>113</v>
      </c>
      <c r="H55" s="74"/>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lessThan">
      <formula>$C$4</formula>
    </cfRule>
  </conditionalFormatting>
  <conditionalFormatting sqref="E12">
    <cfRule type="cellIs" dxfId="490" priority="2" operator="lessThan">
      <formula>$C$4</formula>
    </cfRule>
  </conditionalFormatting>
  <conditionalFormatting sqref="E13">
    <cfRule type="cellIs" dxfId="489" priority="3" operator="lessThan">
      <formula>$C$4</formula>
    </cfRule>
  </conditionalFormatting>
  <conditionalFormatting sqref="E14">
    <cfRule type="cellIs" dxfId="488" priority="4" operator="lessThan">
      <formula>$C$4</formula>
    </cfRule>
  </conditionalFormatting>
  <conditionalFormatting sqref="E15">
    <cfRule type="cellIs" dxfId="487" priority="5" operator="lessThan">
      <formula>$C$4</formula>
    </cfRule>
  </conditionalFormatting>
  <conditionalFormatting sqref="E16">
    <cfRule type="cellIs" dxfId="486" priority="6" operator="lessThan">
      <formula>$C$4</formula>
    </cfRule>
  </conditionalFormatting>
  <conditionalFormatting sqref="E17">
    <cfRule type="cellIs" dxfId="485" priority="7" operator="lessThan">
      <formula>$C$4</formula>
    </cfRule>
  </conditionalFormatting>
  <conditionalFormatting sqref="E18">
    <cfRule type="cellIs" dxfId="484" priority="8" operator="lessThan">
      <formula>$C$4</formula>
    </cfRule>
  </conditionalFormatting>
  <conditionalFormatting sqref="E19">
    <cfRule type="cellIs" dxfId="483" priority="9" operator="lessThan">
      <formula>$C$4</formula>
    </cfRule>
  </conditionalFormatting>
  <conditionalFormatting sqref="E20">
    <cfRule type="cellIs" dxfId="482" priority="10" operator="lessThan">
      <formula>$C$4</formula>
    </cfRule>
  </conditionalFormatting>
  <conditionalFormatting sqref="E21">
    <cfRule type="cellIs" dxfId="481" priority="11" operator="lessThan">
      <formula>$C$4</formula>
    </cfRule>
  </conditionalFormatting>
  <conditionalFormatting sqref="E22">
    <cfRule type="cellIs" dxfId="480" priority="12" operator="lessThan">
      <formula>$C$4</formula>
    </cfRule>
  </conditionalFormatting>
  <conditionalFormatting sqref="E23">
    <cfRule type="cellIs" dxfId="479" priority="13" operator="lessThan">
      <formula>$C$4</formula>
    </cfRule>
  </conditionalFormatting>
  <conditionalFormatting sqref="E24">
    <cfRule type="cellIs" dxfId="478" priority="14" operator="lessThan">
      <formula>$C$4</formula>
    </cfRule>
  </conditionalFormatting>
  <conditionalFormatting sqref="E25">
    <cfRule type="cellIs" dxfId="477" priority="15" operator="lessThan">
      <formula>$C$4</formula>
    </cfRule>
  </conditionalFormatting>
  <conditionalFormatting sqref="E26">
    <cfRule type="cellIs" dxfId="476" priority="16" operator="lessThan">
      <formula>$C$4</formula>
    </cfRule>
  </conditionalFormatting>
  <conditionalFormatting sqref="E27">
    <cfRule type="cellIs" dxfId="475" priority="17" operator="lessThan">
      <formula>$C$4</formula>
    </cfRule>
  </conditionalFormatting>
  <conditionalFormatting sqref="E28">
    <cfRule type="cellIs" dxfId="474" priority="18" operator="lessThan">
      <formula>$C$4</formula>
    </cfRule>
  </conditionalFormatting>
  <conditionalFormatting sqref="E29">
    <cfRule type="cellIs" dxfId="473" priority="19" operator="lessThan">
      <formula>$C$4</formula>
    </cfRule>
  </conditionalFormatting>
  <conditionalFormatting sqref="E30">
    <cfRule type="cellIs" dxfId="472" priority="20" operator="lessThan">
      <formula>$C$4</formula>
    </cfRule>
  </conditionalFormatting>
  <conditionalFormatting sqref="E31">
    <cfRule type="cellIs" dxfId="471" priority="21" operator="lessThan">
      <formula>$C$4</formula>
    </cfRule>
  </conditionalFormatting>
  <conditionalFormatting sqref="E32">
    <cfRule type="cellIs" dxfId="470" priority="22" operator="lessThan">
      <formula>$C$4</formula>
    </cfRule>
  </conditionalFormatting>
  <conditionalFormatting sqref="E33">
    <cfRule type="cellIs" dxfId="469" priority="23" operator="lessThan">
      <formula>$C$4</formula>
    </cfRule>
  </conditionalFormatting>
  <conditionalFormatting sqref="E34">
    <cfRule type="cellIs" dxfId="468" priority="24" operator="lessThan">
      <formula>$C$4</formula>
    </cfRule>
  </conditionalFormatting>
  <conditionalFormatting sqref="E35">
    <cfRule type="cellIs" dxfId="467" priority="25" operator="lessThan">
      <formula>$C$4</formula>
    </cfRule>
  </conditionalFormatting>
  <conditionalFormatting sqref="E36">
    <cfRule type="cellIs" dxfId="466" priority="26" operator="lessThan">
      <formula>$C$4</formula>
    </cfRule>
  </conditionalFormatting>
  <conditionalFormatting sqref="E37">
    <cfRule type="cellIs" dxfId="465" priority="27" operator="lessThan">
      <formula>$C$4</formula>
    </cfRule>
  </conditionalFormatting>
  <conditionalFormatting sqref="E38">
    <cfRule type="cellIs" dxfId="464" priority="28" operator="lessThan">
      <formula>$C$4</formula>
    </cfRule>
  </conditionalFormatting>
  <conditionalFormatting sqref="E39">
    <cfRule type="cellIs" dxfId="463" priority="29" operator="lessThan">
      <formula>$C$4</formula>
    </cfRule>
  </conditionalFormatting>
  <conditionalFormatting sqref="E40">
    <cfRule type="cellIs" dxfId="462" priority="30" operator="lessThan">
      <formula>$C$4</formula>
    </cfRule>
  </conditionalFormatting>
  <conditionalFormatting sqref="E41">
    <cfRule type="cellIs" dxfId="461" priority="31" operator="lessThan">
      <formula>$C$4</formula>
    </cfRule>
  </conditionalFormatting>
  <conditionalFormatting sqref="E42">
    <cfRule type="cellIs" dxfId="460" priority="32" operator="lessThan">
      <formula>$C$4</formula>
    </cfRule>
  </conditionalFormatting>
  <conditionalFormatting sqref="E43">
    <cfRule type="cellIs" dxfId="459" priority="33" operator="lessThan">
      <formula>$C$4</formula>
    </cfRule>
  </conditionalFormatting>
  <conditionalFormatting sqref="E44">
    <cfRule type="cellIs" dxfId="458" priority="34" operator="lessThan">
      <formula>$C$4</formula>
    </cfRule>
  </conditionalFormatting>
  <conditionalFormatting sqref="E45">
    <cfRule type="cellIs" dxfId="457" priority="35" operator="lessThan">
      <formula>$C$4</formula>
    </cfRule>
  </conditionalFormatting>
  <conditionalFormatting sqref="E46">
    <cfRule type="cellIs" dxfId="456" priority="36" operator="lessThan">
      <formula>$C$4</formula>
    </cfRule>
  </conditionalFormatting>
  <conditionalFormatting sqref="E47">
    <cfRule type="cellIs" dxfId="455" priority="37" operator="lessThan">
      <formula>$C$4</formula>
    </cfRule>
  </conditionalFormatting>
  <conditionalFormatting sqref="E48">
    <cfRule type="cellIs" dxfId="454" priority="38" operator="lessThan">
      <formula>$C$4</formula>
    </cfRule>
  </conditionalFormatting>
  <conditionalFormatting sqref="E49">
    <cfRule type="cellIs" dxfId="453" priority="39" operator="lessThan">
      <formula>$C$4</formula>
    </cfRule>
  </conditionalFormatting>
  <conditionalFormatting sqref="E50">
    <cfRule type="cellIs" dxfId="452" priority="40" operator="lessThan">
      <formula>$C$4</formula>
    </cfRule>
  </conditionalFormatting>
  <conditionalFormatting sqref="G11">
    <cfRule type="cellIs" dxfId="451" priority="41" operator="lessThan">
      <formula>$C$4</formula>
    </cfRule>
  </conditionalFormatting>
  <conditionalFormatting sqref="G12">
    <cfRule type="cellIs" dxfId="450" priority="42" operator="lessThan">
      <formula>$C$4</formula>
    </cfRule>
  </conditionalFormatting>
  <conditionalFormatting sqref="G13">
    <cfRule type="cellIs" dxfId="449" priority="43" operator="lessThan">
      <formula>$C$4</formula>
    </cfRule>
  </conditionalFormatting>
  <conditionalFormatting sqref="G14">
    <cfRule type="cellIs" dxfId="448" priority="44" operator="lessThan">
      <formula>$C$4</formula>
    </cfRule>
  </conditionalFormatting>
  <conditionalFormatting sqref="G15">
    <cfRule type="cellIs" dxfId="447" priority="45" operator="lessThan">
      <formula>$C$4</formula>
    </cfRule>
  </conditionalFormatting>
  <conditionalFormatting sqref="G16">
    <cfRule type="cellIs" dxfId="446" priority="46" operator="lessThan">
      <formula>$C$4</formula>
    </cfRule>
  </conditionalFormatting>
  <conditionalFormatting sqref="G17">
    <cfRule type="cellIs" dxfId="445" priority="47" operator="lessThan">
      <formula>$C$4</formula>
    </cfRule>
  </conditionalFormatting>
  <conditionalFormatting sqref="G18">
    <cfRule type="cellIs" dxfId="444" priority="48" operator="lessThan">
      <formula>$C$4</formula>
    </cfRule>
  </conditionalFormatting>
  <conditionalFormatting sqref="G19">
    <cfRule type="cellIs" dxfId="443" priority="49" operator="lessThan">
      <formula>$C$4</formula>
    </cfRule>
  </conditionalFormatting>
  <conditionalFormatting sqref="G20">
    <cfRule type="cellIs" dxfId="442" priority="50" operator="lessThan">
      <formula>$C$4</formula>
    </cfRule>
  </conditionalFormatting>
  <conditionalFormatting sqref="G21">
    <cfRule type="cellIs" dxfId="441" priority="51" operator="lessThan">
      <formula>$C$4</formula>
    </cfRule>
  </conditionalFormatting>
  <conditionalFormatting sqref="G22">
    <cfRule type="cellIs" dxfId="440" priority="52" operator="lessThan">
      <formula>$C$4</formula>
    </cfRule>
  </conditionalFormatting>
  <conditionalFormatting sqref="G23">
    <cfRule type="cellIs" dxfId="439" priority="53" operator="lessThan">
      <formula>$C$4</formula>
    </cfRule>
  </conditionalFormatting>
  <conditionalFormatting sqref="G24">
    <cfRule type="cellIs" dxfId="438" priority="54" operator="lessThan">
      <formula>$C$4</formula>
    </cfRule>
  </conditionalFormatting>
  <conditionalFormatting sqref="G25">
    <cfRule type="cellIs" dxfId="437" priority="55" operator="lessThan">
      <formula>$C$4</formula>
    </cfRule>
  </conditionalFormatting>
  <conditionalFormatting sqref="G26">
    <cfRule type="cellIs" dxfId="436" priority="56" operator="lessThan">
      <formula>$C$4</formula>
    </cfRule>
  </conditionalFormatting>
  <conditionalFormatting sqref="G27">
    <cfRule type="cellIs" dxfId="435" priority="57" operator="lessThan">
      <formula>$C$4</formula>
    </cfRule>
  </conditionalFormatting>
  <conditionalFormatting sqref="G28">
    <cfRule type="cellIs" dxfId="434" priority="58" operator="lessThan">
      <formula>$C$4</formula>
    </cfRule>
  </conditionalFormatting>
  <conditionalFormatting sqref="G29">
    <cfRule type="cellIs" dxfId="433" priority="59" operator="lessThan">
      <formula>$C$4</formula>
    </cfRule>
  </conditionalFormatting>
  <conditionalFormatting sqref="G30">
    <cfRule type="cellIs" dxfId="432" priority="60" operator="lessThan">
      <formula>$C$4</formula>
    </cfRule>
  </conditionalFormatting>
  <conditionalFormatting sqref="G31">
    <cfRule type="cellIs" dxfId="431" priority="61" operator="lessThan">
      <formula>$C$4</formula>
    </cfRule>
  </conditionalFormatting>
  <conditionalFormatting sqref="G32">
    <cfRule type="cellIs" dxfId="430" priority="62" operator="lessThan">
      <formula>$C$4</formula>
    </cfRule>
  </conditionalFormatting>
  <conditionalFormatting sqref="G33">
    <cfRule type="cellIs" dxfId="429" priority="63" operator="lessThan">
      <formula>$C$4</formula>
    </cfRule>
  </conditionalFormatting>
  <conditionalFormatting sqref="G34">
    <cfRule type="cellIs" dxfId="428" priority="64" operator="lessThan">
      <formula>$C$4</formula>
    </cfRule>
  </conditionalFormatting>
  <conditionalFormatting sqref="G35">
    <cfRule type="cellIs" dxfId="427" priority="65" operator="lessThan">
      <formula>$C$4</formula>
    </cfRule>
  </conditionalFormatting>
  <conditionalFormatting sqref="G36">
    <cfRule type="cellIs" dxfId="426" priority="66" operator="lessThan">
      <formula>$C$4</formula>
    </cfRule>
  </conditionalFormatting>
  <conditionalFormatting sqref="G37">
    <cfRule type="cellIs" dxfId="425" priority="67" operator="lessThan">
      <formula>$C$4</formula>
    </cfRule>
  </conditionalFormatting>
  <conditionalFormatting sqref="G38">
    <cfRule type="cellIs" dxfId="424" priority="68" operator="lessThan">
      <formula>$C$4</formula>
    </cfRule>
  </conditionalFormatting>
  <conditionalFormatting sqref="G39">
    <cfRule type="cellIs" dxfId="423" priority="69" operator="lessThan">
      <formula>$C$4</formula>
    </cfRule>
  </conditionalFormatting>
  <conditionalFormatting sqref="G40">
    <cfRule type="cellIs" dxfId="422" priority="70" operator="lessThan">
      <formula>$C$4</formula>
    </cfRule>
  </conditionalFormatting>
  <conditionalFormatting sqref="G41">
    <cfRule type="cellIs" dxfId="421" priority="71" operator="lessThan">
      <formula>$C$4</formula>
    </cfRule>
  </conditionalFormatting>
  <conditionalFormatting sqref="G42">
    <cfRule type="cellIs" dxfId="420" priority="72" operator="lessThan">
      <formula>$C$4</formula>
    </cfRule>
  </conditionalFormatting>
  <conditionalFormatting sqref="G43">
    <cfRule type="cellIs" dxfId="419" priority="73" operator="lessThan">
      <formula>$C$4</formula>
    </cfRule>
  </conditionalFormatting>
  <conditionalFormatting sqref="G44">
    <cfRule type="cellIs" dxfId="418" priority="74" operator="lessThan">
      <formula>$C$4</formula>
    </cfRule>
  </conditionalFormatting>
  <conditionalFormatting sqref="G45">
    <cfRule type="cellIs" dxfId="417" priority="75" operator="lessThan">
      <formula>$C$4</formula>
    </cfRule>
  </conditionalFormatting>
  <conditionalFormatting sqref="G46">
    <cfRule type="cellIs" dxfId="416" priority="76" operator="lessThan">
      <formula>$C$4</formula>
    </cfRule>
  </conditionalFormatting>
  <conditionalFormatting sqref="G47">
    <cfRule type="cellIs" dxfId="415" priority="77" operator="lessThan">
      <formula>$C$4</formula>
    </cfRule>
  </conditionalFormatting>
  <conditionalFormatting sqref="G48">
    <cfRule type="cellIs" dxfId="414" priority="78" operator="lessThan">
      <formula>$C$4</formula>
    </cfRule>
  </conditionalFormatting>
  <conditionalFormatting sqref="G49">
    <cfRule type="cellIs" dxfId="413" priority="79" operator="lessThan">
      <formula>$C$4</formula>
    </cfRule>
  </conditionalFormatting>
  <conditionalFormatting sqref="G50">
    <cfRule type="cellIs" dxfId="412" priority="80" operator="lessThan">
      <formula>$C$4</formula>
    </cfRule>
  </conditionalFormatting>
  <conditionalFormatting sqref="K11">
    <cfRule type="cellIs" dxfId="411" priority="81" operator="lessThan">
      <formula>$C$4</formula>
    </cfRule>
  </conditionalFormatting>
  <conditionalFormatting sqref="K12">
    <cfRule type="cellIs" dxfId="410" priority="82" operator="lessThan">
      <formula>$C$4</formula>
    </cfRule>
  </conditionalFormatting>
  <conditionalFormatting sqref="K13">
    <cfRule type="cellIs" dxfId="409" priority="83" operator="lessThan">
      <formula>$C$4</formula>
    </cfRule>
  </conditionalFormatting>
  <conditionalFormatting sqref="K14">
    <cfRule type="cellIs" dxfId="408" priority="84" operator="lessThan">
      <formula>$C$4</formula>
    </cfRule>
  </conditionalFormatting>
  <conditionalFormatting sqref="K15">
    <cfRule type="cellIs" dxfId="407" priority="85" operator="lessThan">
      <formula>$C$4</formula>
    </cfRule>
  </conditionalFormatting>
  <conditionalFormatting sqref="K16">
    <cfRule type="cellIs" dxfId="406" priority="86" operator="lessThan">
      <formula>$C$4</formula>
    </cfRule>
  </conditionalFormatting>
  <conditionalFormatting sqref="K17">
    <cfRule type="cellIs" dxfId="405" priority="87" operator="lessThan">
      <formula>$C$4</formula>
    </cfRule>
  </conditionalFormatting>
  <conditionalFormatting sqref="K18">
    <cfRule type="cellIs" dxfId="404" priority="88" operator="lessThan">
      <formula>$C$4</formula>
    </cfRule>
  </conditionalFormatting>
  <conditionalFormatting sqref="K19">
    <cfRule type="cellIs" dxfId="403" priority="89" operator="lessThan">
      <formula>$C$4</formula>
    </cfRule>
  </conditionalFormatting>
  <conditionalFormatting sqref="K20">
    <cfRule type="cellIs" dxfId="402" priority="90" operator="lessThan">
      <formula>$C$4</formula>
    </cfRule>
  </conditionalFormatting>
  <conditionalFormatting sqref="K21">
    <cfRule type="cellIs" dxfId="401" priority="91" operator="lessThan">
      <formula>$C$4</formula>
    </cfRule>
  </conditionalFormatting>
  <conditionalFormatting sqref="K22">
    <cfRule type="cellIs" dxfId="400" priority="92" operator="lessThan">
      <formula>$C$4</formula>
    </cfRule>
  </conditionalFormatting>
  <conditionalFormatting sqref="K23">
    <cfRule type="cellIs" dxfId="399" priority="93" operator="lessThan">
      <formula>$C$4</formula>
    </cfRule>
  </conditionalFormatting>
  <conditionalFormatting sqref="K24">
    <cfRule type="cellIs" dxfId="398" priority="94" operator="lessThan">
      <formula>$C$4</formula>
    </cfRule>
  </conditionalFormatting>
  <conditionalFormatting sqref="K25">
    <cfRule type="cellIs" dxfId="397" priority="95" operator="lessThan">
      <formula>$C$4</formula>
    </cfRule>
  </conditionalFormatting>
  <conditionalFormatting sqref="K26">
    <cfRule type="cellIs" dxfId="396" priority="96" operator="lessThan">
      <formula>$C$4</formula>
    </cfRule>
  </conditionalFormatting>
  <conditionalFormatting sqref="K27">
    <cfRule type="cellIs" dxfId="395" priority="97" operator="lessThan">
      <formula>$C$4</formula>
    </cfRule>
  </conditionalFormatting>
  <conditionalFormatting sqref="K28">
    <cfRule type="cellIs" dxfId="394" priority="98" operator="lessThan">
      <formula>$C$4</formula>
    </cfRule>
  </conditionalFormatting>
  <conditionalFormatting sqref="K29">
    <cfRule type="cellIs" dxfId="393" priority="99" operator="lessThan">
      <formula>$C$4</formula>
    </cfRule>
  </conditionalFormatting>
  <conditionalFormatting sqref="K30">
    <cfRule type="cellIs" dxfId="392" priority="100" operator="lessThan">
      <formula>$C$4</formula>
    </cfRule>
  </conditionalFormatting>
  <conditionalFormatting sqref="K31">
    <cfRule type="cellIs" dxfId="391" priority="101" operator="lessThan">
      <formula>$C$4</formula>
    </cfRule>
  </conditionalFormatting>
  <conditionalFormatting sqref="K32">
    <cfRule type="cellIs" dxfId="390" priority="102" operator="lessThan">
      <formula>$C$4</formula>
    </cfRule>
  </conditionalFormatting>
  <conditionalFormatting sqref="K33">
    <cfRule type="cellIs" dxfId="389" priority="103" operator="lessThan">
      <formula>$C$4</formula>
    </cfRule>
  </conditionalFormatting>
  <conditionalFormatting sqref="K34">
    <cfRule type="cellIs" dxfId="388" priority="104" operator="lessThan">
      <formula>$C$4</formula>
    </cfRule>
  </conditionalFormatting>
  <conditionalFormatting sqref="K35">
    <cfRule type="cellIs" dxfId="387" priority="105" operator="lessThan">
      <formula>$C$4</formula>
    </cfRule>
  </conditionalFormatting>
  <conditionalFormatting sqref="K36">
    <cfRule type="cellIs" dxfId="386" priority="106" operator="lessThan">
      <formula>$C$4</formula>
    </cfRule>
  </conditionalFormatting>
  <conditionalFormatting sqref="K37">
    <cfRule type="cellIs" dxfId="385" priority="107" operator="lessThan">
      <formula>$C$4</formula>
    </cfRule>
  </conditionalFormatting>
  <conditionalFormatting sqref="K38">
    <cfRule type="cellIs" dxfId="384" priority="108" operator="lessThan">
      <formula>$C$4</formula>
    </cfRule>
  </conditionalFormatting>
  <conditionalFormatting sqref="K39">
    <cfRule type="cellIs" dxfId="383" priority="109" operator="lessThan">
      <formula>$C$4</formula>
    </cfRule>
  </conditionalFormatting>
  <conditionalFormatting sqref="K40">
    <cfRule type="cellIs" dxfId="382" priority="110" operator="lessThan">
      <formula>$C$4</formula>
    </cfRule>
  </conditionalFormatting>
  <conditionalFormatting sqref="K41">
    <cfRule type="cellIs" dxfId="381" priority="111" operator="lessThan">
      <formula>$C$4</formula>
    </cfRule>
  </conditionalFormatting>
  <conditionalFormatting sqref="K42">
    <cfRule type="cellIs" dxfId="380" priority="112" operator="lessThan">
      <formula>$C$4</formula>
    </cfRule>
  </conditionalFormatting>
  <conditionalFormatting sqref="K43">
    <cfRule type="cellIs" dxfId="379" priority="113" operator="lessThan">
      <formula>$C$4</formula>
    </cfRule>
  </conditionalFormatting>
  <conditionalFormatting sqref="K44">
    <cfRule type="cellIs" dxfId="378" priority="114" operator="lessThan">
      <formula>$C$4</formula>
    </cfRule>
  </conditionalFormatting>
  <conditionalFormatting sqref="K45">
    <cfRule type="cellIs" dxfId="377" priority="115" operator="lessThan">
      <formula>$C$4</formula>
    </cfRule>
  </conditionalFormatting>
  <conditionalFormatting sqref="K46">
    <cfRule type="cellIs" dxfId="376" priority="116" operator="lessThan">
      <formula>$C$4</formula>
    </cfRule>
  </conditionalFormatting>
  <conditionalFormatting sqref="K47">
    <cfRule type="cellIs" dxfId="375" priority="117" operator="lessThan">
      <formula>$C$4</formula>
    </cfRule>
  </conditionalFormatting>
  <conditionalFormatting sqref="K48">
    <cfRule type="cellIs" dxfId="374" priority="118" operator="lessThan">
      <formula>$C$4</formula>
    </cfRule>
  </conditionalFormatting>
  <conditionalFormatting sqref="K49">
    <cfRule type="cellIs" dxfId="373" priority="119" operator="lessThan">
      <formula>$C$4</formula>
    </cfRule>
  </conditionalFormatting>
  <conditionalFormatting sqref="K50">
    <cfRule type="cellIs" dxfId="372" priority="120" operator="lessThan">
      <formula>$C$4</formula>
    </cfRule>
  </conditionalFormatting>
  <conditionalFormatting sqref="M11">
    <cfRule type="cellIs" dxfId="371" priority="121" operator="lessThan">
      <formula>$C$4</formula>
    </cfRule>
  </conditionalFormatting>
  <conditionalFormatting sqref="M12">
    <cfRule type="cellIs" dxfId="370" priority="122" operator="lessThan">
      <formula>$C$4</formula>
    </cfRule>
  </conditionalFormatting>
  <conditionalFormatting sqref="M13">
    <cfRule type="cellIs" dxfId="369" priority="123" operator="lessThan">
      <formula>$C$4</formula>
    </cfRule>
  </conditionalFormatting>
  <conditionalFormatting sqref="M14">
    <cfRule type="cellIs" dxfId="368" priority="124" operator="lessThan">
      <formula>$C$4</formula>
    </cfRule>
  </conditionalFormatting>
  <conditionalFormatting sqref="M15">
    <cfRule type="cellIs" dxfId="367" priority="125" operator="lessThan">
      <formula>$C$4</formula>
    </cfRule>
  </conditionalFormatting>
  <conditionalFormatting sqref="M16">
    <cfRule type="cellIs" dxfId="366" priority="126" operator="lessThan">
      <formula>$C$4</formula>
    </cfRule>
  </conditionalFormatting>
  <conditionalFormatting sqref="M17">
    <cfRule type="cellIs" dxfId="365" priority="127" operator="lessThan">
      <formula>$C$4</formula>
    </cfRule>
  </conditionalFormatting>
  <conditionalFormatting sqref="M18">
    <cfRule type="cellIs" dxfId="364" priority="128" operator="lessThan">
      <formula>$C$4</formula>
    </cfRule>
  </conditionalFormatting>
  <conditionalFormatting sqref="M19">
    <cfRule type="cellIs" dxfId="363" priority="129" operator="lessThan">
      <formula>$C$4</formula>
    </cfRule>
  </conditionalFormatting>
  <conditionalFormatting sqref="M20">
    <cfRule type="cellIs" dxfId="362" priority="130" operator="lessThan">
      <formula>$C$4</formula>
    </cfRule>
  </conditionalFormatting>
  <conditionalFormatting sqref="M21">
    <cfRule type="cellIs" dxfId="361" priority="131" operator="lessThan">
      <formula>$C$4</formula>
    </cfRule>
  </conditionalFormatting>
  <conditionalFormatting sqref="M22">
    <cfRule type="cellIs" dxfId="360" priority="132" operator="lessThan">
      <formula>$C$4</formula>
    </cfRule>
  </conditionalFormatting>
  <conditionalFormatting sqref="M23">
    <cfRule type="cellIs" dxfId="359" priority="133" operator="lessThan">
      <formula>$C$4</formula>
    </cfRule>
  </conditionalFormatting>
  <conditionalFormatting sqref="M24">
    <cfRule type="cellIs" dxfId="358" priority="134" operator="lessThan">
      <formula>$C$4</formula>
    </cfRule>
  </conditionalFormatting>
  <conditionalFormatting sqref="M25">
    <cfRule type="cellIs" dxfId="357" priority="135" operator="lessThan">
      <formula>$C$4</formula>
    </cfRule>
  </conditionalFormatting>
  <conditionalFormatting sqref="M26">
    <cfRule type="cellIs" dxfId="356" priority="136" operator="lessThan">
      <formula>$C$4</formula>
    </cfRule>
  </conditionalFormatting>
  <conditionalFormatting sqref="M27">
    <cfRule type="cellIs" dxfId="355" priority="137" operator="lessThan">
      <formula>$C$4</formula>
    </cfRule>
  </conditionalFormatting>
  <conditionalFormatting sqref="M28">
    <cfRule type="cellIs" dxfId="354" priority="138" operator="lessThan">
      <formula>$C$4</formula>
    </cfRule>
  </conditionalFormatting>
  <conditionalFormatting sqref="M29">
    <cfRule type="cellIs" dxfId="353" priority="139" operator="lessThan">
      <formula>$C$4</formula>
    </cfRule>
  </conditionalFormatting>
  <conditionalFormatting sqref="M30">
    <cfRule type="cellIs" dxfId="352" priority="140" operator="lessThan">
      <formula>$C$4</formula>
    </cfRule>
  </conditionalFormatting>
  <conditionalFormatting sqref="M31">
    <cfRule type="cellIs" dxfId="351" priority="141" operator="lessThan">
      <formula>$C$4</formula>
    </cfRule>
  </conditionalFormatting>
  <conditionalFormatting sqref="M32">
    <cfRule type="cellIs" dxfId="350" priority="142" operator="lessThan">
      <formula>$C$4</formula>
    </cfRule>
  </conditionalFormatting>
  <conditionalFormatting sqref="M33">
    <cfRule type="cellIs" dxfId="349" priority="143" operator="lessThan">
      <formula>$C$4</formula>
    </cfRule>
  </conditionalFormatting>
  <conditionalFormatting sqref="M34">
    <cfRule type="cellIs" dxfId="348" priority="144" operator="lessThan">
      <formula>$C$4</formula>
    </cfRule>
  </conditionalFormatting>
  <conditionalFormatting sqref="M35">
    <cfRule type="cellIs" dxfId="347" priority="145" operator="lessThan">
      <formula>$C$4</formula>
    </cfRule>
  </conditionalFormatting>
  <conditionalFormatting sqref="M36">
    <cfRule type="cellIs" dxfId="346" priority="146" operator="lessThan">
      <formula>$C$4</formula>
    </cfRule>
  </conditionalFormatting>
  <conditionalFormatting sqref="M37">
    <cfRule type="cellIs" dxfId="345" priority="147" operator="lessThan">
      <formula>$C$4</formula>
    </cfRule>
  </conditionalFormatting>
  <conditionalFormatting sqref="M38">
    <cfRule type="cellIs" dxfId="344" priority="148" operator="lessThan">
      <formula>$C$4</formula>
    </cfRule>
  </conditionalFormatting>
  <conditionalFormatting sqref="M39">
    <cfRule type="cellIs" dxfId="343" priority="149" operator="lessThan">
      <formula>$C$4</formula>
    </cfRule>
  </conditionalFormatting>
  <conditionalFormatting sqref="M40">
    <cfRule type="cellIs" dxfId="342" priority="150" operator="lessThan">
      <formula>$C$4</formula>
    </cfRule>
  </conditionalFormatting>
  <conditionalFormatting sqref="M41">
    <cfRule type="cellIs" dxfId="341" priority="151" operator="lessThan">
      <formula>$C$4</formula>
    </cfRule>
  </conditionalFormatting>
  <conditionalFormatting sqref="M42">
    <cfRule type="cellIs" dxfId="340" priority="152" operator="lessThan">
      <formula>$C$4</formula>
    </cfRule>
  </conditionalFormatting>
  <conditionalFormatting sqref="M43">
    <cfRule type="cellIs" dxfId="339" priority="153" operator="lessThan">
      <formula>$C$4</formula>
    </cfRule>
  </conditionalFormatting>
  <conditionalFormatting sqref="M44">
    <cfRule type="cellIs" dxfId="338" priority="154" operator="lessThan">
      <formula>$C$4</formula>
    </cfRule>
  </conditionalFormatting>
  <conditionalFormatting sqref="M45">
    <cfRule type="cellIs" dxfId="337" priority="155" operator="lessThan">
      <formula>$C$4</formula>
    </cfRule>
  </conditionalFormatting>
  <conditionalFormatting sqref="M46">
    <cfRule type="cellIs" dxfId="336" priority="156" operator="lessThan">
      <formula>$C$4</formula>
    </cfRule>
  </conditionalFormatting>
  <conditionalFormatting sqref="M47">
    <cfRule type="cellIs" dxfId="335" priority="157" operator="lessThan">
      <formula>$C$4</formula>
    </cfRule>
  </conditionalFormatting>
  <conditionalFormatting sqref="M48">
    <cfRule type="cellIs" dxfId="334" priority="158" operator="lessThan">
      <formula>$C$4</formula>
    </cfRule>
  </conditionalFormatting>
  <conditionalFormatting sqref="M49">
    <cfRule type="cellIs" dxfId="333" priority="159" operator="lessThan">
      <formula>$C$4</formula>
    </cfRule>
  </conditionalFormatting>
  <conditionalFormatting sqref="M50">
    <cfRule type="cellIs" dxfId="332" priority="160" operator="lessThan">
      <formula>$C$4</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zoomScale="75" zoomScaleNormal="75" workbookViewId="0">
      <pane xSplit="3" ySplit="10" topLeftCell="G33" activePane="bottomRight" state="frozen"/>
      <selection pane="topRight"/>
      <selection pane="bottomLeft"/>
      <selection pane="bottomRight" activeCell="H56" sqref="H56"/>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66</v>
      </c>
      <c r="B1" s="20"/>
      <c r="C1" s="48" t="s">
        <v>0</v>
      </c>
      <c r="D1" s="48"/>
      <c r="E1" s="48"/>
      <c r="F1" s="48"/>
      <c r="G1" s="48"/>
      <c r="H1" s="48"/>
      <c r="I1" s="48"/>
      <c r="J1" s="48"/>
      <c r="K1" s="48"/>
      <c r="L1" s="48"/>
      <c r="M1" s="48"/>
      <c r="N1" s="48"/>
      <c r="O1" s="48"/>
      <c r="P1" s="48"/>
      <c r="Q1" s="48"/>
      <c r="R1" s="48"/>
      <c r="S1" s="4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157</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66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3</v>
      </c>
      <c r="C7" s="18"/>
      <c r="D7" s="18"/>
      <c r="E7" s="49" t="s">
        <v>13</v>
      </c>
      <c r="F7" s="49"/>
      <c r="G7" s="49"/>
      <c r="H7" s="49"/>
      <c r="I7" s="49"/>
      <c r="J7" s="49"/>
      <c r="K7" s="49"/>
      <c r="L7" s="49"/>
      <c r="M7" s="49"/>
      <c r="N7" s="49"/>
      <c r="O7" s="49"/>
      <c r="P7" s="49"/>
      <c r="Q7" s="49"/>
      <c r="R7" s="4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6" t="s">
        <v>14</v>
      </c>
      <c r="B8" s="47" t="s">
        <v>15</v>
      </c>
      <c r="C8" s="46" t="s">
        <v>16</v>
      </c>
      <c r="D8" s="18"/>
      <c r="E8" s="56" t="s">
        <v>17</v>
      </c>
      <c r="F8" s="57"/>
      <c r="G8" s="57"/>
      <c r="H8" s="57"/>
      <c r="I8" s="57"/>
      <c r="J8" s="58"/>
      <c r="K8" s="53" t="s">
        <v>18</v>
      </c>
      <c r="L8" s="54"/>
      <c r="M8" s="54"/>
      <c r="N8" s="54"/>
      <c r="O8" s="54"/>
      <c r="P8" s="55"/>
      <c r="Q8" s="71" t="s">
        <v>19</v>
      </c>
      <c r="R8" s="71"/>
      <c r="S8" s="18"/>
      <c r="T8" s="70" t="s">
        <v>20</v>
      </c>
      <c r="U8" s="70"/>
      <c r="V8" s="70"/>
      <c r="W8" s="70"/>
      <c r="X8" s="70"/>
      <c r="Y8" s="70"/>
      <c r="Z8" s="70"/>
      <c r="AA8" s="70"/>
      <c r="AB8" s="70"/>
      <c r="AC8" s="70"/>
      <c r="AD8" s="70"/>
      <c r="AE8" s="33"/>
      <c r="AF8" s="50" t="s">
        <v>21</v>
      </c>
      <c r="AG8" s="50"/>
      <c r="AH8" s="50"/>
      <c r="AI8" s="50"/>
      <c r="AJ8" s="50"/>
      <c r="AK8" s="50"/>
      <c r="AL8" s="50"/>
      <c r="AM8" s="50"/>
      <c r="AN8" s="50"/>
      <c r="AO8" s="50"/>
      <c r="AP8" s="33"/>
      <c r="AQ8" s="67" t="s">
        <v>19</v>
      </c>
      <c r="AR8" s="67"/>
      <c r="AS8" s="67"/>
      <c r="AT8" s="67"/>
      <c r="AU8" s="67"/>
      <c r="AV8" s="67"/>
      <c r="AW8" s="67"/>
      <c r="AX8" s="67"/>
      <c r="AY8" s="67"/>
      <c r="AZ8" s="67"/>
      <c r="BA8" s="68"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6"/>
      <c r="B9" s="47"/>
      <c r="C9" s="46"/>
      <c r="D9" s="18"/>
      <c r="E9" s="70" t="s">
        <v>22</v>
      </c>
      <c r="F9" s="70"/>
      <c r="G9" s="59" t="s">
        <v>23</v>
      </c>
      <c r="H9" s="60"/>
      <c r="I9" s="60"/>
      <c r="J9" s="61"/>
      <c r="K9" s="50" t="s">
        <v>22</v>
      </c>
      <c r="L9" s="50"/>
      <c r="M9" s="62" t="s">
        <v>23</v>
      </c>
      <c r="N9" s="63"/>
      <c r="O9" s="63"/>
      <c r="P9" s="64"/>
      <c r="Q9" s="51" t="s">
        <v>22</v>
      </c>
      <c r="R9" s="51" t="s">
        <v>23</v>
      </c>
      <c r="S9" s="18"/>
      <c r="T9" s="72" t="s">
        <v>24</v>
      </c>
      <c r="U9" s="72" t="s">
        <v>25</v>
      </c>
      <c r="V9" s="72" t="s">
        <v>26</v>
      </c>
      <c r="W9" s="72" t="s">
        <v>27</v>
      </c>
      <c r="X9" s="72" t="s">
        <v>28</v>
      </c>
      <c r="Y9" s="72" t="s">
        <v>29</v>
      </c>
      <c r="Z9" s="72" t="s">
        <v>30</v>
      </c>
      <c r="AA9" s="72" t="s">
        <v>31</v>
      </c>
      <c r="AB9" s="72" t="s">
        <v>32</v>
      </c>
      <c r="AC9" s="72" t="s">
        <v>33</v>
      </c>
      <c r="AD9" s="69" t="s">
        <v>34</v>
      </c>
      <c r="AE9" s="33"/>
      <c r="AF9" s="42" t="s">
        <v>35</v>
      </c>
      <c r="AG9" s="42" t="s">
        <v>36</v>
      </c>
      <c r="AH9" s="42" t="s">
        <v>37</v>
      </c>
      <c r="AI9" s="42" t="s">
        <v>38</v>
      </c>
      <c r="AJ9" s="42" t="s">
        <v>39</v>
      </c>
      <c r="AK9" s="42" t="s">
        <v>40</v>
      </c>
      <c r="AL9" s="42" t="s">
        <v>41</v>
      </c>
      <c r="AM9" s="42" t="s">
        <v>42</v>
      </c>
      <c r="AN9" s="42" t="s">
        <v>43</v>
      </c>
      <c r="AO9" s="42" t="s">
        <v>44</v>
      </c>
      <c r="AP9" s="33"/>
      <c r="AQ9" s="66" t="s">
        <v>45</v>
      </c>
      <c r="AR9" s="66"/>
      <c r="AS9" s="66" t="s">
        <v>46</v>
      </c>
      <c r="AT9" s="66"/>
      <c r="AU9" s="66" t="s">
        <v>47</v>
      </c>
      <c r="AV9" s="66"/>
      <c r="AW9" s="66"/>
      <c r="AX9" s="66" t="s">
        <v>48</v>
      </c>
      <c r="AY9" s="66"/>
      <c r="AZ9" s="66"/>
      <c r="BA9" s="6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6"/>
      <c r="B10" s="47"/>
      <c r="C10" s="46"/>
      <c r="D10" s="18"/>
      <c r="E10" s="27" t="s">
        <v>49</v>
      </c>
      <c r="F10" s="27" t="s">
        <v>50</v>
      </c>
      <c r="G10" s="27" t="s">
        <v>49</v>
      </c>
      <c r="H10" s="27" t="s">
        <v>50</v>
      </c>
      <c r="I10" s="29" t="s">
        <v>51</v>
      </c>
      <c r="J10" s="27" t="s">
        <v>52</v>
      </c>
      <c r="K10" s="30" t="s">
        <v>49</v>
      </c>
      <c r="L10" s="30" t="s">
        <v>50</v>
      </c>
      <c r="M10" s="30" t="s">
        <v>49</v>
      </c>
      <c r="N10" s="30" t="s">
        <v>50</v>
      </c>
      <c r="O10" s="29" t="s">
        <v>51</v>
      </c>
      <c r="P10" s="30" t="s">
        <v>52</v>
      </c>
      <c r="Q10" s="52"/>
      <c r="R10" s="52"/>
      <c r="S10" s="18"/>
      <c r="T10" s="73"/>
      <c r="U10" s="73"/>
      <c r="V10" s="73"/>
      <c r="W10" s="73"/>
      <c r="X10" s="73"/>
      <c r="Y10" s="73"/>
      <c r="Z10" s="73"/>
      <c r="AA10" s="73"/>
      <c r="AB10" s="73"/>
      <c r="AC10" s="73"/>
      <c r="AD10" s="69"/>
      <c r="AE10" s="33"/>
      <c r="AF10" s="43"/>
      <c r="AG10" s="43"/>
      <c r="AH10" s="43"/>
      <c r="AI10" s="43"/>
      <c r="AJ10" s="43"/>
      <c r="AK10" s="43"/>
      <c r="AL10" s="43"/>
      <c r="AM10" s="43"/>
      <c r="AN10" s="43"/>
      <c r="AO10" s="43"/>
      <c r="AP10" s="33"/>
      <c r="AQ10" s="34" t="s">
        <v>22</v>
      </c>
      <c r="AR10" s="34" t="s">
        <v>23</v>
      </c>
      <c r="AS10" s="34" t="s">
        <v>22</v>
      </c>
      <c r="AT10" s="34" t="s">
        <v>23</v>
      </c>
      <c r="AU10" s="34">
        <v>1</v>
      </c>
      <c r="AV10" s="34">
        <v>2</v>
      </c>
      <c r="AW10" s="34">
        <v>3</v>
      </c>
      <c r="AX10" s="34">
        <v>1</v>
      </c>
      <c r="AY10" s="34">
        <v>2</v>
      </c>
      <c r="AZ10" s="34">
        <v>3</v>
      </c>
      <c r="BA10" s="6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1166</v>
      </c>
      <c r="C11" s="19" t="s">
        <v>158</v>
      </c>
      <c r="D11" s="18"/>
      <c r="E11" s="19">
        <f t="shared" ref="E11:E50" si="0">IF((COUNTA(T11:AA11)&gt;0),(ROUND( AVERAGE(T11:AA11),0)),"")</f>
        <v>79</v>
      </c>
      <c r="F11" s="19" t="str">
        <f t="shared" ref="F11:F50" si="1">IF(AND(ISNUMBER(E11),E11&gt;=1),IF(E11&lt;=$FD$13,$FE$13,IF(E11&lt;=$FD$14,$FE$14,IF(E11&lt;=$FD$15,$FE$15,IF(E11&lt;=$FD$16,$FE$16,)))), "")</f>
        <v>B</v>
      </c>
      <c r="G11" s="19">
        <f>IF((COUNTA(T11:AC11)&gt;0),(ROUND((AVERAGE(T11:AD11)),0)),"")</f>
        <v>79</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1" s="19">
        <f t="shared" ref="K11:K50" si="4">IF((COUNTA(AF11:AN11)&gt;0),AVERAGE(AF11:AN11),"")</f>
        <v>84</v>
      </c>
      <c r="L11" s="19" t="str">
        <f t="shared" ref="L11:L50" si="5">IF(AND(ISNUMBER(K11),K11&gt;=1), IF(K11&lt;=$FD$27,$FE$27,IF(K11&lt;=$FD$28,$FE$28,IF(K11&lt;=$FD$29,$FE$29,IF(K11&lt;=$FD$30,$FE$30,)))), "")</f>
        <v>B</v>
      </c>
      <c r="M11" s="19">
        <f t="shared" ref="M11:M50" si="6">IF((COUNTA(AF11:AO11)&gt;0),AVERAGE(AF11:AO11),"")</f>
        <v>84</v>
      </c>
      <c r="N11" s="19" t="str">
        <f t="shared" ref="N11:N50" si="7">IF(AND(ISNUMBER(M11),M11&gt;=1), IF(M11&lt;=$FD$27,$FE$27,IF(M11&lt;=$FD$28,$FE$28,IF(M11&lt;=$FD$29,$FE$29,IF(M11&lt;=$FD$30,$FE$30,)))), "")</f>
        <v>B</v>
      </c>
      <c r="O11" s="35">
        <v>2</v>
      </c>
      <c r="P11" s="19" t="str">
        <f t="shared" ref="P11:P50" si="8">IF(O11=$FG$13,$FI$13,IF(O11=$FG$15,$FI$15,IF(O11=$FG$17,$FI$17,IF(O11=$FG$19,$FI$19,IF(O11=$FG$21,$FI$21,IF(O11=$FG$23,$FI$23,IF(O11=$FG$25,$FI$25,IF(O11=$FG$27,$FI$27,IF(O11=$FG$29,$FI$29,IF(O11=$FG$31,$FI$31,""))))))))))</f>
        <v>Memiliki ketrampilan mempraktikkan hasil menganalisis ketrampilan gerak salah satu permainan bola besar untuk menghasilkan koordinasi gerak yang baik.</v>
      </c>
      <c r="Q11" s="19" t="str">
        <f t="shared" ref="Q11:Q50" si="9">IF(COUNTA(BA11)=1,BA11,"")</f>
        <v>B</v>
      </c>
      <c r="R11" s="19" t="str">
        <f t="shared" ref="R11:R50" si="10">IF(AND(COUNTA(BA11)=1,COUNTA(AD11)=1),BA11,"")</f>
        <v/>
      </c>
      <c r="S11" s="18"/>
      <c r="T11" s="1">
        <v>78</v>
      </c>
      <c r="U11" s="1">
        <v>80</v>
      </c>
      <c r="V11" s="1">
        <v>79</v>
      </c>
      <c r="W11" s="1"/>
      <c r="X11" s="1"/>
      <c r="Y11" s="1"/>
      <c r="Z11" s="1"/>
      <c r="AA11" s="1"/>
      <c r="AB11" s="1"/>
      <c r="AC11" s="1"/>
      <c r="AD11" s="1"/>
      <c r="AE11" s="18"/>
      <c r="AF11" s="1">
        <v>88</v>
      </c>
      <c r="AG11" s="1">
        <v>82</v>
      </c>
      <c r="AH11" s="1">
        <v>82</v>
      </c>
      <c r="AI11" s="1">
        <v>85</v>
      </c>
      <c r="AJ11" s="1">
        <v>83</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5" t="s">
        <v>54</v>
      </c>
      <c r="FD11" s="45"/>
      <c r="FE11" s="45"/>
      <c r="FG11" s="44" t="s">
        <v>55</v>
      </c>
      <c r="FH11" s="44"/>
      <c r="FI11" s="44"/>
    </row>
    <row r="12" spans="1:167">
      <c r="A12" s="19">
        <v>2</v>
      </c>
      <c r="B12" s="19">
        <v>1182</v>
      </c>
      <c r="C12" s="19" t="s">
        <v>159</v>
      </c>
      <c r="D12" s="18"/>
      <c r="E12" s="19">
        <f t="shared" si="0"/>
        <v>79</v>
      </c>
      <c r="F12" s="19" t="str">
        <f t="shared" si="1"/>
        <v>B</v>
      </c>
      <c r="G12" s="19">
        <f>IF((COUNTA(T12:AC12)&gt;0),(ROUND((AVERAGE(T12:AD12)),0)),"")</f>
        <v>79</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2" s="19">
        <f t="shared" si="4"/>
        <v>85</v>
      </c>
      <c r="L12" s="19" t="str">
        <f t="shared" si="5"/>
        <v>A</v>
      </c>
      <c r="M12" s="19">
        <f t="shared" si="6"/>
        <v>85</v>
      </c>
      <c r="N12" s="19" t="str">
        <f t="shared" si="7"/>
        <v>A</v>
      </c>
      <c r="O12" s="35">
        <v>1</v>
      </c>
      <c r="P12" s="19" t="str">
        <f t="shared" si="8"/>
        <v>Memiliki ketrampilan mempraktikkan hasil menganalisis dan mengkategorikan ketrampilan gerak salah satu nomor atletik (jalan cepat, lari, lompat, dan lempar) serta menyusun rencana perbaikan.</v>
      </c>
      <c r="Q12" s="19" t="str">
        <f t="shared" si="9"/>
        <v>B</v>
      </c>
      <c r="R12" s="19" t="str">
        <f t="shared" si="10"/>
        <v/>
      </c>
      <c r="S12" s="18"/>
      <c r="T12" s="1">
        <v>75</v>
      </c>
      <c r="U12" s="1">
        <v>85</v>
      </c>
      <c r="V12" s="1">
        <v>76</v>
      </c>
      <c r="W12" s="1"/>
      <c r="X12" s="1"/>
      <c r="Y12" s="1"/>
      <c r="Z12" s="1"/>
      <c r="AA12" s="1"/>
      <c r="AB12" s="1"/>
      <c r="AC12" s="1"/>
      <c r="AD12" s="1"/>
      <c r="AE12" s="18"/>
      <c r="AF12" s="1">
        <v>80</v>
      </c>
      <c r="AG12" s="1">
        <v>80</v>
      </c>
      <c r="AH12" s="1">
        <v>90</v>
      </c>
      <c r="AI12" s="1">
        <v>85</v>
      </c>
      <c r="AJ12" s="1">
        <v>90</v>
      </c>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1198</v>
      </c>
      <c r="C13" s="19" t="s">
        <v>160</v>
      </c>
      <c r="D13" s="18"/>
      <c r="E13" s="19">
        <f t="shared" si="0"/>
        <v>84</v>
      </c>
      <c r="F13" s="19" t="str">
        <f t="shared" si="1"/>
        <v>B</v>
      </c>
      <c r="G13" s="19">
        <f>IF((COUNTA(T12:AC12)&gt;0),(ROUND((AVERAGE(T13:AD13)),0)),"")</f>
        <v>84</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3" s="19">
        <f t="shared" si="4"/>
        <v>81.2</v>
      </c>
      <c r="L13" s="19" t="str">
        <f t="shared" si="5"/>
        <v>B</v>
      </c>
      <c r="M13" s="19">
        <f t="shared" si="6"/>
        <v>81.2</v>
      </c>
      <c r="N13" s="19" t="str">
        <f t="shared" si="7"/>
        <v>B</v>
      </c>
      <c r="O13" s="35">
        <v>2</v>
      </c>
      <c r="P13" s="19" t="str">
        <f t="shared" si="8"/>
        <v>Memiliki ketrampilan mempraktikkan hasil menganalisis ketrampilan gerak salah satu permainan bola besar untuk menghasilkan koordinasi gerak yang baik.</v>
      </c>
      <c r="Q13" s="19" t="str">
        <f t="shared" si="9"/>
        <v>B</v>
      </c>
      <c r="R13" s="19" t="str">
        <f t="shared" si="10"/>
        <v/>
      </c>
      <c r="S13" s="18"/>
      <c r="T13" s="1">
        <v>80</v>
      </c>
      <c r="U13" s="1">
        <v>85</v>
      </c>
      <c r="V13" s="1">
        <v>87</v>
      </c>
      <c r="W13" s="1"/>
      <c r="X13" s="1"/>
      <c r="Y13" s="1"/>
      <c r="Z13" s="1"/>
      <c r="AA13" s="1"/>
      <c r="AB13" s="1"/>
      <c r="AC13" s="1"/>
      <c r="AD13" s="1"/>
      <c r="AE13" s="18"/>
      <c r="AF13" s="1">
        <v>76</v>
      </c>
      <c r="AG13" s="1">
        <v>80</v>
      </c>
      <c r="AH13" s="1">
        <v>85</v>
      </c>
      <c r="AI13" s="1">
        <v>85</v>
      </c>
      <c r="AJ13" s="1">
        <v>80</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0">
        <v>1</v>
      </c>
      <c r="FH13" s="41" t="s">
        <v>66</v>
      </c>
      <c r="FI13" s="41" t="s">
        <v>67</v>
      </c>
      <c r="FJ13" s="39">
        <v>761</v>
      </c>
      <c r="FK13" s="39">
        <v>771</v>
      </c>
    </row>
    <row r="14" spans="1:167">
      <c r="A14" s="19">
        <v>4</v>
      </c>
      <c r="B14" s="19">
        <v>1214</v>
      </c>
      <c r="C14" s="19" t="s">
        <v>161</v>
      </c>
      <c r="D14" s="18"/>
      <c r="E14" s="19">
        <f t="shared" si="0"/>
        <v>77</v>
      </c>
      <c r="F14" s="19" t="str">
        <f t="shared" si="1"/>
        <v>B</v>
      </c>
      <c r="G14" s="19">
        <f>IF((COUNTA(T12:AC12)&gt;0),(ROUND((AVERAGE(T14:AD14)),0)),"")</f>
        <v>77</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4" s="19">
        <f t="shared" si="4"/>
        <v>82</v>
      </c>
      <c r="L14" s="19" t="str">
        <f t="shared" si="5"/>
        <v>B</v>
      </c>
      <c r="M14" s="19">
        <f t="shared" si="6"/>
        <v>82</v>
      </c>
      <c r="N14" s="19" t="str">
        <f t="shared" si="7"/>
        <v>B</v>
      </c>
      <c r="O14" s="35">
        <v>2</v>
      </c>
      <c r="P14" s="19" t="str">
        <f t="shared" si="8"/>
        <v>Memiliki ketrampilan mempraktikkan hasil menganalisis ketrampilan gerak salah satu permainan bola besar untuk menghasilkan koordinasi gerak yang baik.</v>
      </c>
      <c r="Q14" s="19" t="str">
        <f t="shared" si="9"/>
        <v>B</v>
      </c>
      <c r="R14" s="19" t="str">
        <f t="shared" si="10"/>
        <v/>
      </c>
      <c r="S14" s="18"/>
      <c r="T14" s="1">
        <v>75</v>
      </c>
      <c r="U14" s="1">
        <v>75</v>
      </c>
      <c r="V14" s="1">
        <v>82</v>
      </c>
      <c r="W14" s="1"/>
      <c r="X14" s="1"/>
      <c r="Y14" s="1"/>
      <c r="Z14" s="1"/>
      <c r="AA14" s="1"/>
      <c r="AB14" s="1"/>
      <c r="AC14" s="1"/>
      <c r="AD14" s="1"/>
      <c r="AE14" s="18"/>
      <c r="AF14" s="1">
        <v>83</v>
      </c>
      <c r="AG14" s="1">
        <v>80</v>
      </c>
      <c r="AH14" s="1">
        <v>82</v>
      </c>
      <c r="AI14" s="1">
        <v>85</v>
      </c>
      <c r="AJ14" s="1">
        <v>80</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0"/>
      <c r="FH14" s="41"/>
      <c r="FI14" s="41"/>
      <c r="FJ14" s="39"/>
      <c r="FK14" s="39"/>
    </row>
    <row r="15" spans="1:167">
      <c r="A15" s="19">
        <v>5</v>
      </c>
      <c r="B15" s="19">
        <v>1230</v>
      </c>
      <c r="C15" s="19" t="s">
        <v>162</v>
      </c>
      <c r="D15" s="18"/>
      <c r="E15" s="19">
        <f t="shared" si="0"/>
        <v>78</v>
      </c>
      <c r="F15" s="19" t="str">
        <f t="shared" si="1"/>
        <v>B</v>
      </c>
      <c r="G15" s="19">
        <f>IF((COUNTA(T12:AC12)&gt;0),(ROUND((AVERAGE(T15:AD15)),0)),"")</f>
        <v>78</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84.6</v>
      </c>
      <c r="L15" s="19" t="str">
        <f t="shared" si="5"/>
        <v>A</v>
      </c>
      <c r="M15" s="19">
        <f t="shared" si="6"/>
        <v>84.6</v>
      </c>
      <c r="N15" s="19" t="str">
        <f t="shared" si="7"/>
        <v>A</v>
      </c>
      <c r="O15" s="35">
        <v>1</v>
      </c>
      <c r="P15" s="19" t="str">
        <f t="shared" si="8"/>
        <v>Memiliki ketrampilan mempraktikkan hasil menganalisis dan mengkategorikan ketrampilan gerak salah satu nomor atletik (jalan cepat, lari, lompat, dan lempar) serta menyusun rencana perbaikan.</v>
      </c>
      <c r="Q15" s="19" t="str">
        <f t="shared" si="9"/>
        <v>B</v>
      </c>
      <c r="R15" s="19" t="str">
        <f t="shared" si="10"/>
        <v/>
      </c>
      <c r="S15" s="18"/>
      <c r="T15" s="1">
        <v>76</v>
      </c>
      <c r="U15" s="1">
        <v>80</v>
      </c>
      <c r="V15" s="1">
        <v>79</v>
      </c>
      <c r="W15" s="1"/>
      <c r="X15" s="1"/>
      <c r="Y15" s="1"/>
      <c r="Z15" s="1"/>
      <c r="AA15" s="1"/>
      <c r="AB15" s="1"/>
      <c r="AC15" s="1"/>
      <c r="AD15" s="1"/>
      <c r="AE15" s="18"/>
      <c r="AF15" s="1">
        <v>83</v>
      </c>
      <c r="AG15" s="1">
        <v>80</v>
      </c>
      <c r="AH15" s="1">
        <v>80</v>
      </c>
      <c r="AI15" s="1">
        <v>85</v>
      </c>
      <c r="AJ15" s="1">
        <v>95</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0">
        <v>2</v>
      </c>
      <c r="FH15" s="41" t="s">
        <v>70</v>
      </c>
      <c r="FI15" s="41" t="s">
        <v>71</v>
      </c>
      <c r="FJ15" s="39">
        <v>762</v>
      </c>
      <c r="FK15" s="39">
        <v>772</v>
      </c>
    </row>
    <row r="16" spans="1:167">
      <c r="A16" s="19">
        <v>6</v>
      </c>
      <c r="B16" s="19">
        <v>1246</v>
      </c>
      <c r="C16" s="19" t="s">
        <v>163</v>
      </c>
      <c r="D16" s="18"/>
      <c r="E16" s="19">
        <f t="shared" si="0"/>
        <v>84</v>
      </c>
      <c r="F16" s="19" t="str">
        <f t="shared" si="1"/>
        <v>B</v>
      </c>
      <c r="G16" s="19">
        <f>IF((COUNTA(T12:AC12)&gt;0),(ROUND((AVERAGE(T16:AD16)),0)),"")</f>
        <v>84</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80.2</v>
      </c>
      <c r="L16" s="19" t="str">
        <f t="shared" si="5"/>
        <v>B</v>
      </c>
      <c r="M16" s="19">
        <f t="shared" si="6"/>
        <v>80.2</v>
      </c>
      <c r="N16" s="19" t="str">
        <f t="shared" si="7"/>
        <v>B</v>
      </c>
      <c r="O16" s="35">
        <v>2</v>
      </c>
      <c r="P16" s="19" t="str">
        <f t="shared" si="8"/>
        <v>Memiliki ketrampilan mempraktikkan hasil menganalisis ketrampilan gerak salah satu permainan bola besar untuk menghasilkan koordinasi gerak yang baik.</v>
      </c>
      <c r="Q16" s="19" t="str">
        <f t="shared" si="9"/>
        <v>B</v>
      </c>
      <c r="R16" s="19" t="str">
        <f t="shared" si="10"/>
        <v/>
      </c>
      <c r="S16" s="18"/>
      <c r="T16" s="1">
        <v>80</v>
      </c>
      <c r="U16" s="1">
        <v>85</v>
      </c>
      <c r="V16" s="1">
        <v>86</v>
      </c>
      <c r="W16" s="1"/>
      <c r="X16" s="1"/>
      <c r="Y16" s="1"/>
      <c r="Z16" s="1"/>
      <c r="AA16" s="1"/>
      <c r="AB16" s="1"/>
      <c r="AC16" s="1"/>
      <c r="AD16" s="1"/>
      <c r="AE16" s="18"/>
      <c r="AF16" s="1">
        <v>87</v>
      </c>
      <c r="AG16" s="1">
        <v>80</v>
      </c>
      <c r="AH16" s="1">
        <v>75</v>
      </c>
      <c r="AI16" s="1">
        <v>80</v>
      </c>
      <c r="AJ16" s="1">
        <v>79</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0"/>
      <c r="FH16" s="41"/>
      <c r="FI16" s="41"/>
      <c r="FJ16" s="39"/>
      <c r="FK16" s="39"/>
    </row>
    <row r="17" spans="1:167">
      <c r="A17" s="19">
        <v>7</v>
      </c>
      <c r="B17" s="19">
        <v>1262</v>
      </c>
      <c r="C17" s="19" t="s">
        <v>164</v>
      </c>
      <c r="D17" s="18"/>
      <c r="E17" s="19">
        <f t="shared" si="0"/>
        <v>81</v>
      </c>
      <c r="F17" s="19" t="str">
        <f t="shared" si="1"/>
        <v>B</v>
      </c>
      <c r="G17" s="19">
        <f>IF((COUNTA(T12:AC12)&gt;0),(ROUND((AVERAGE(T17:AD17)),0)),"")</f>
        <v>81</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7" s="19">
        <f t="shared" si="4"/>
        <v>85.4</v>
      </c>
      <c r="L17" s="19" t="str">
        <f t="shared" si="5"/>
        <v>A</v>
      </c>
      <c r="M17" s="19">
        <f t="shared" si="6"/>
        <v>85.4</v>
      </c>
      <c r="N17" s="19" t="str">
        <f t="shared" si="7"/>
        <v>A</v>
      </c>
      <c r="O17" s="35">
        <v>1</v>
      </c>
      <c r="P17" s="19" t="str">
        <f t="shared" si="8"/>
        <v>Memiliki ketrampilan mempraktikkan hasil menganalisis dan mengkategorikan ketrampilan gerak salah satu nomor atletik (jalan cepat, lari, lompat, dan lempar) serta menyusun rencana perbaikan.</v>
      </c>
      <c r="Q17" s="19" t="str">
        <f t="shared" si="9"/>
        <v>B</v>
      </c>
      <c r="R17" s="19" t="str">
        <f t="shared" si="10"/>
        <v/>
      </c>
      <c r="S17" s="18"/>
      <c r="T17" s="1">
        <v>78</v>
      </c>
      <c r="U17" s="1">
        <v>83</v>
      </c>
      <c r="V17" s="1">
        <v>81</v>
      </c>
      <c r="W17" s="1"/>
      <c r="X17" s="1"/>
      <c r="Y17" s="1"/>
      <c r="Z17" s="1"/>
      <c r="AA17" s="1"/>
      <c r="AB17" s="1"/>
      <c r="AC17" s="1"/>
      <c r="AD17" s="1"/>
      <c r="AE17" s="18"/>
      <c r="AF17" s="1">
        <v>85</v>
      </c>
      <c r="AG17" s="1">
        <v>82</v>
      </c>
      <c r="AH17" s="1">
        <v>83</v>
      </c>
      <c r="AI17" s="1">
        <v>85</v>
      </c>
      <c r="AJ17" s="1">
        <v>92</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0">
        <v>3</v>
      </c>
      <c r="FH17" s="41" t="s">
        <v>74</v>
      </c>
      <c r="FI17" s="41" t="s">
        <v>75</v>
      </c>
      <c r="FJ17" s="39">
        <v>763</v>
      </c>
      <c r="FK17" s="39">
        <v>773</v>
      </c>
    </row>
    <row r="18" spans="1:167">
      <c r="A18" s="19">
        <v>8</v>
      </c>
      <c r="B18" s="19">
        <v>1278</v>
      </c>
      <c r="C18" s="19" t="s">
        <v>165</v>
      </c>
      <c r="D18" s="18"/>
      <c r="E18" s="19">
        <f t="shared" si="0"/>
        <v>83</v>
      </c>
      <c r="F18" s="19" t="str">
        <f t="shared" si="1"/>
        <v>B</v>
      </c>
      <c r="G18" s="19">
        <f>IF((COUNTA(T12:AC12)&gt;0),(ROUND((AVERAGE(T18:AD18)),0)),"")</f>
        <v>83</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8" s="19">
        <f t="shared" si="4"/>
        <v>82.6</v>
      </c>
      <c r="L18" s="19" t="str">
        <f t="shared" si="5"/>
        <v>B</v>
      </c>
      <c r="M18" s="19">
        <f t="shared" si="6"/>
        <v>82.6</v>
      </c>
      <c r="N18" s="19" t="str">
        <f t="shared" si="7"/>
        <v>B</v>
      </c>
      <c r="O18" s="35">
        <v>2</v>
      </c>
      <c r="P18" s="19" t="str">
        <f t="shared" si="8"/>
        <v>Memiliki ketrampilan mempraktikkan hasil menganalisis ketrampilan gerak salah satu permainan bola besar untuk menghasilkan koordinasi gerak yang baik.</v>
      </c>
      <c r="Q18" s="19" t="str">
        <f t="shared" si="9"/>
        <v>B</v>
      </c>
      <c r="R18" s="19" t="str">
        <f t="shared" si="10"/>
        <v/>
      </c>
      <c r="S18" s="18"/>
      <c r="T18" s="1">
        <v>78</v>
      </c>
      <c r="U18" s="1">
        <v>85</v>
      </c>
      <c r="V18" s="1">
        <v>86</v>
      </c>
      <c r="W18" s="1"/>
      <c r="X18" s="1"/>
      <c r="Y18" s="1"/>
      <c r="Z18" s="1"/>
      <c r="AA18" s="1"/>
      <c r="AB18" s="1"/>
      <c r="AC18" s="1"/>
      <c r="AD18" s="1"/>
      <c r="AE18" s="18"/>
      <c r="AF18" s="1">
        <v>76</v>
      </c>
      <c r="AG18" s="1">
        <v>80</v>
      </c>
      <c r="AH18" s="1">
        <v>82</v>
      </c>
      <c r="AI18" s="1">
        <v>90</v>
      </c>
      <c r="AJ18" s="1">
        <v>85</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0"/>
      <c r="FH18" s="41"/>
      <c r="FI18" s="41"/>
      <c r="FJ18" s="39"/>
      <c r="FK18" s="39"/>
    </row>
    <row r="19" spans="1:167">
      <c r="A19" s="19">
        <v>9</v>
      </c>
      <c r="B19" s="19">
        <v>1294</v>
      </c>
      <c r="C19" s="19" t="s">
        <v>166</v>
      </c>
      <c r="D19" s="18"/>
      <c r="E19" s="19">
        <f t="shared" si="0"/>
        <v>84</v>
      </c>
      <c r="F19" s="19" t="str">
        <f t="shared" si="1"/>
        <v>B</v>
      </c>
      <c r="G19" s="19">
        <f>IF((COUNTA(T12:AC12)&gt;0),(ROUND((AVERAGE(T19:AD19)),0)),"")</f>
        <v>84</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9" s="19">
        <f t="shared" si="4"/>
        <v>84</v>
      </c>
      <c r="L19" s="19" t="str">
        <f t="shared" si="5"/>
        <v>B</v>
      </c>
      <c r="M19" s="19">
        <f t="shared" si="6"/>
        <v>84</v>
      </c>
      <c r="N19" s="19" t="str">
        <f t="shared" si="7"/>
        <v>B</v>
      </c>
      <c r="O19" s="35">
        <v>2</v>
      </c>
      <c r="P19" s="19" t="str">
        <f t="shared" si="8"/>
        <v>Memiliki ketrampilan mempraktikkan hasil menganalisis ketrampilan gerak salah satu permainan bola besar untuk menghasilkan koordinasi gerak yang baik.</v>
      </c>
      <c r="Q19" s="19" t="str">
        <f t="shared" si="9"/>
        <v>B</v>
      </c>
      <c r="R19" s="19" t="str">
        <f t="shared" si="10"/>
        <v/>
      </c>
      <c r="S19" s="18"/>
      <c r="T19" s="1">
        <v>80</v>
      </c>
      <c r="U19" s="1">
        <v>85</v>
      </c>
      <c r="V19" s="1">
        <v>86</v>
      </c>
      <c r="W19" s="1"/>
      <c r="X19" s="1"/>
      <c r="Y19" s="1"/>
      <c r="Z19" s="1"/>
      <c r="AA19" s="1"/>
      <c r="AB19" s="1"/>
      <c r="AC19" s="1"/>
      <c r="AD19" s="1"/>
      <c r="AE19" s="18"/>
      <c r="AF19" s="1">
        <v>85</v>
      </c>
      <c r="AG19" s="1">
        <v>80</v>
      </c>
      <c r="AH19" s="1">
        <v>80</v>
      </c>
      <c r="AI19" s="1">
        <v>90</v>
      </c>
      <c r="AJ19" s="1">
        <v>85</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0">
        <v>4</v>
      </c>
      <c r="FH19" s="41"/>
      <c r="FI19" s="41"/>
      <c r="FJ19" s="39">
        <v>764</v>
      </c>
      <c r="FK19" s="39">
        <v>774</v>
      </c>
    </row>
    <row r="20" spans="1:167">
      <c r="A20" s="19">
        <v>10</v>
      </c>
      <c r="B20" s="19">
        <v>1309</v>
      </c>
      <c r="C20" s="19" t="s">
        <v>167</v>
      </c>
      <c r="D20" s="18"/>
      <c r="E20" s="19">
        <f t="shared" si="0"/>
        <v>80</v>
      </c>
      <c r="F20" s="19" t="str">
        <f t="shared" si="1"/>
        <v>B</v>
      </c>
      <c r="G20" s="19">
        <f>IF((COUNTA(T12:AC12)&gt;0),(ROUND((AVERAGE(T20:AD20)),0)),"")</f>
        <v>80</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0" s="19">
        <f t="shared" si="4"/>
        <v>83.6</v>
      </c>
      <c r="L20" s="19" t="str">
        <f t="shared" si="5"/>
        <v>B</v>
      </c>
      <c r="M20" s="19">
        <f t="shared" si="6"/>
        <v>83.6</v>
      </c>
      <c r="N20" s="19" t="str">
        <f t="shared" si="7"/>
        <v>B</v>
      </c>
      <c r="O20" s="35">
        <v>2</v>
      </c>
      <c r="P20" s="19" t="str">
        <f t="shared" si="8"/>
        <v>Memiliki ketrampilan mempraktikkan hasil menganalisis ketrampilan gerak salah satu permainan bola besar untuk menghasilkan koordinasi gerak yang baik.</v>
      </c>
      <c r="Q20" s="19" t="str">
        <f t="shared" si="9"/>
        <v>B</v>
      </c>
      <c r="R20" s="19" t="str">
        <f t="shared" si="10"/>
        <v/>
      </c>
      <c r="S20" s="18"/>
      <c r="T20" s="1">
        <v>75</v>
      </c>
      <c r="U20" s="1">
        <v>80</v>
      </c>
      <c r="V20" s="1">
        <v>84</v>
      </c>
      <c r="W20" s="1"/>
      <c r="X20" s="1"/>
      <c r="Y20" s="1"/>
      <c r="Z20" s="1"/>
      <c r="AA20" s="1"/>
      <c r="AB20" s="1"/>
      <c r="AC20" s="1"/>
      <c r="AD20" s="1"/>
      <c r="AE20" s="18"/>
      <c r="AF20" s="1">
        <v>80</v>
      </c>
      <c r="AG20" s="1">
        <v>80</v>
      </c>
      <c r="AH20" s="1">
        <v>84</v>
      </c>
      <c r="AI20" s="1">
        <v>90</v>
      </c>
      <c r="AJ20" s="1">
        <v>84</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0"/>
      <c r="FH20" s="41"/>
      <c r="FI20" s="41"/>
      <c r="FJ20" s="39"/>
      <c r="FK20" s="39"/>
    </row>
    <row r="21" spans="1:167">
      <c r="A21" s="19">
        <v>11</v>
      </c>
      <c r="B21" s="19">
        <v>1325</v>
      </c>
      <c r="C21" s="19" t="s">
        <v>168</v>
      </c>
      <c r="D21" s="18"/>
      <c r="E21" s="19">
        <f t="shared" si="0"/>
        <v>78</v>
      </c>
      <c r="F21" s="19" t="str">
        <f t="shared" si="1"/>
        <v>B</v>
      </c>
      <c r="G21" s="19">
        <f>IF((COUNTA(T12:AC12)&gt;0),(ROUND((AVERAGE(T21:AD21)),0)),"")</f>
        <v>78</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81.599999999999994</v>
      </c>
      <c r="L21" s="19" t="str">
        <f t="shared" si="5"/>
        <v>B</v>
      </c>
      <c r="M21" s="19">
        <f t="shared" si="6"/>
        <v>81.599999999999994</v>
      </c>
      <c r="N21" s="19" t="str">
        <f t="shared" si="7"/>
        <v>B</v>
      </c>
      <c r="O21" s="35">
        <v>2</v>
      </c>
      <c r="P21" s="19" t="str">
        <f t="shared" si="8"/>
        <v>Memiliki ketrampilan mempraktikkan hasil menganalisis ketrampilan gerak salah satu permainan bola besar untuk menghasilkan koordinasi gerak yang baik.</v>
      </c>
      <c r="Q21" s="19" t="str">
        <f t="shared" si="9"/>
        <v>B</v>
      </c>
      <c r="R21" s="19" t="str">
        <f t="shared" si="10"/>
        <v/>
      </c>
      <c r="S21" s="18"/>
      <c r="T21" s="1">
        <v>76</v>
      </c>
      <c r="U21" s="1">
        <v>78</v>
      </c>
      <c r="V21" s="1">
        <v>81</v>
      </c>
      <c r="W21" s="1"/>
      <c r="X21" s="1"/>
      <c r="Y21" s="1"/>
      <c r="Z21" s="1"/>
      <c r="AA21" s="1"/>
      <c r="AB21" s="1"/>
      <c r="AC21" s="1"/>
      <c r="AD21" s="1"/>
      <c r="AE21" s="18"/>
      <c r="AF21" s="1">
        <v>78</v>
      </c>
      <c r="AG21" s="1">
        <v>80</v>
      </c>
      <c r="AH21" s="1">
        <v>80</v>
      </c>
      <c r="AI21" s="1">
        <v>90</v>
      </c>
      <c r="AJ21" s="1">
        <v>80</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0">
        <v>5</v>
      </c>
      <c r="FH21" s="41"/>
      <c r="FI21" s="41"/>
      <c r="FJ21" s="39">
        <v>765</v>
      </c>
      <c r="FK21" s="39">
        <v>775</v>
      </c>
    </row>
    <row r="22" spans="1:167">
      <c r="A22" s="19">
        <v>12</v>
      </c>
      <c r="B22" s="19">
        <v>1341</v>
      </c>
      <c r="C22" s="19" t="s">
        <v>169</v>
      </c>
      <c r="D22" s="18"/>
      <c r="E22" s="19">
        <f t="shared" si="0"/>
        <v>79</v>
      </c>
      <c r="F22" s="19" t="str">
        <f t="shared" si="1"/>
        <v>B</v>
      </c>
      <c r="G22" s="19">
        <f>IF((COUNTA(T12:AC12)&gt;0),(ROUND((AVERAGE(T22:AD22)),0)),"")</f>
        <v>79</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2" s="19">
        <f t="shared" si="4"/>
        <v>82.8</v>
      </c>
      <c r="L22" s="19" t="str">
        <f t="shared" si="5"/>
        <v>B</v>
      </c>
      <c r="M22" s="19">
        <f t="shared" si="6"/>
        <v>82.8</v>
      </c>
      <c r="N22" s="19" t="str">
        <f t="shared" si="7"/>
        <v>B</v>
      </c>
      <c r="O22" s="35">
        <v>2</v>
      </c>
      <c r="P22" s="19" t="str">
        <f t="shared" si="8"/>
        <v>Memiliki ketrampilan mempraktikkan hasil menganalisis ketrampilan gerak salah satu permainan bola besar untuk menghasilkan koordinasi gerak yang baik.</v>
      </c>
      <c r="Q22" s="19" t="str">
        <f t="shared" si="9"/>
        <v>B</v>
      </c>
      <c r="R22" s="19" t="str">
        <f t="shared" si="10"/>
        <v/>
      </c>
      <c r="S22" s="18"/>
      <c r="T22" s="1">
        <v>75</v>
      </c>
      <c r="U22" s="1">
        <v>82</v>
      </c>
      <c r="V22" s="1">
        <v>81</v>
      </c>
      <c r="W22" s="1"/>
      <c r="X22" s="1"/>
      <c r="Y22" s="1"/>
      <c r="Z22" s="1"/>
      <c r="AA22" s="1"/>
      <c r="AB22" s="1"/>
      <c r="AC22" s="1"/>
      <c r="AD22" s="1"/>
      <c r="AE22" s="18"/>
      <c r="AF22" s="1">
        <v>82</v>
      </c>
      <c r="AG22" s="1">
        <v>80</v>
      </c>
      <c r="AH22" s="1">
        <v>80</v>
      </c>
      <c r="AI22" s="1">
        <v>90</v>
      </c>
      <c r="AJ22" s="1">
        <v>82</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0"/>
      <c r="FH22" s="41"/>
      <c r="FI22" s="41"/>
      <c r="FJ22" s="39"/>
      <c r="FK22" s="39"/>
    </row>
    <row r="23" spans="1:167">
      <c r="A23" s="19">
        <v>13</v>
      </c>
      <c r="B23" s="19">
        <v>1741</v>
      </c>
      <c r="C23" s="19" t="s">
        <v>170</v>
      </c>
      <c r="D23" s="18"/>
      <c r="E23" s="19">
        <f t="shared" si="0"/>
        <v>76</v>
      </c>
      <c r="F23" s="19" t="str">
        <f t="shared" si="1"/>
        <v>B</v>
      </c>
      <c r="G23" s="19">
        <f>IF((COUNTA(T12:AC12)&gt;0),(ROUND((AVERAGE(T23:AD23)),0)),"")</f>
        <v>76</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78.2</v>
      </c>
      <c r="L23" s="19" t="str">
        <f t="shared" si="5"/>
        <v>B</v>
      </c>
      <c r="M23" s="19">
        <f t="shared" si="6"/>
        <v>78.2</v>
      </c>
      <c r="N23" s="19" t="str">
        <f t="shared" si="7"/>
        <v>B</v>
      </c>
      <c r="O23" s="35">
        <v>2</v>
      </c>
      <c r="P23" s="19" t="str">
        <f t="shared" si="8"/>
        <v>Memiliki ketrampilan mempraktikkan hasil menganalisis ketrampilan gerak salah satu permainan bola besar untuk menghasilkan koordinasi gerak yang baik.</v>
      </c>
      <c r="Q23" s="19" t="str">
        <f t="shared" si="9"/>
        <v>B</v>
      </c>
      <c r="R23" s="19" t="str">
        <f t="shared" si="10"/>
        <v/>
      </c>
      <c r="S23" s="18"/>
      <c r="T23" s="1">
        <v>75</v>
      </c>
      <c r="U23" s="1">
        <v>75</v>
      </c>
      <c r="V23" s="1">
        <v>78</v>
      </c>
      <c r="W23" s="1"/>
      <c r="X23" s="1"/>
      <c r="Y23" s="1"/>
      <c r="Z23" s="1"/>
      <c r="AA23" s="1"/>
      <c r="AB23" s="1"/>
      <c r="AC23" s="1"/>
      <c r="AD23" s="1"/>
      <c r="AE23" s="18"/>
      <c r="AF23" s="1">
        <v>75</v>
      </c>
      <c r="AG23" s="1">
        <v>75</v>
      </c>
      <c r="AH23" s="1">
        <v>82</v>
      </c>
      <c r="AI23" s="1">
        <v>84</v>
      </c>
      <c r="AJ23" s="1">
        <v>75</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0">
        <v>6</v>
      </c>
      <c r="FH23" s="41"/>
      <c r="FI23" s="41"/>
      <c r="FJ23" s="39">
        <v>766</v>
      </c>
      <c r="FK23" s="39">
        <v>776</v>
      </c>
    </row>
    <row r="24" spans="1:167">
      <c r="A24" s="19">
        <v>14</v>
      </c>
      <c r="B24" s="19">
        <v>1357</v>
      </c>
      <c r="C24" s="19" t="s">
        <v>171</v>
      </c>
      <c r="D24" s="18"/>
      <c r="E24" s="19">
        <f t="shared" si="0"/>
        <v>82</v>
      </c>
      <c r="F24" s="19" t="str">
        <f t="shared" si="1"/>
        <v>B</v>
      </c>
      <c r="G24" s="19">
        <f>IF((COUNTA(T12:AC12)&gt;0),(ROUND((AVERAGE(T24:AD24)),0)),"")</f>
        <v>82</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83.8</v>
      </c>
      <c r="L24" s="19" t="str">
        <f t="shared" si="5"/>
        <v>B</v>
      </c>
      <c r="M24" s="19">
        <f t="shared" si="6"/>
        <v>83.8</v>
      </c>
      <c r="N24" s="19" t="str">
        <f t="shared" si="7"/>
        <v>B</v>
      </c>
      <c r="O24" s="35">
        <v>2</v>
      </c>
      <c r="P24" s="19" t="str">
        <f t="shared" si="8"/>
        <v>Memiliki ketrampilan mempraktikkan hasil menganalisis ketrampilan gerak salah satu permainan bola besar untuk menghasilkan koordinasi gerak yang baik.</v>
      </c>
      <c r="Q24" s="19" t="str">
        <f t="shared" si="9"/>
        <v>B</v>
      </c>
      <c r="R24" s="19" t="str">
        <f t="shared" si="10"/>
        <v/>
      </c>
      <c r="S24" s="18"/>
      <c r="T24" s="1">
        <v>80</v>
      </c>
      <c r="U24" s="1">
        <v>80</v>
      </c>
      <c r="V24" s="1">
        <v>87</v>
      </c>
      <c r="W24" s="1"/>
      <c r="X24" s="1"/>
      <c r="Y24" s="1"/>
      <c r="Z24" s="1"/>
      <c r="AA24" s="1"/>
      <c r="AB24" s="1"/>
      <c r="AC24" s="1"/>
      <c r="AD24" s="1"/>
      <c r="AE24" s="18"/>
      <c r="AF24" s="1">
        <v>80</v>
      </c>
      <c r="AG24" s="1">
        <v>80</v>
      </c>
      <c r="AH24" s="1">
        <v>80</v>
      </c>
      <c r="AI24" s="1">
        <v>90</v>
      </c>
      <c r="AJ24" s="1">
        <v>89</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0"/>
      <c r="FH24" s="41"/>
      <c r="FI24" s="41"/>
      <c r="FJ24" s="39"/>
      <c r="FK24" s="39"/>
    </row>
    <row r="25" spans="1:167">
      <c r="A25" s="19">
        <v>15</v>
      </c>
      <c r="B25" s="19">
        <v>1373</v>
      </c>
      <c r="C25" s="19" t="s">
        <v>172</v>
      </c>
      <c r="D25" s="18"/>
      <c r="E25" s="19">
        <f t="shared" si="0"/>
        <v>83</v>
      </c>
      <c r="F25" s="19" t="str">
        <f t="shared" si="1"/>
        <v>B</v>
      </c>
      <c r="G25" s="19">
        <f>IF((COUNTA(T12:AC12)&gt;0),(ROUND((AVERAGE(T25:AD25)),0)),"")</f>
        <v>83</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5" s="19">
        <f t="shared" si="4"/>
        <v>81.2</v>
      </c>
      <c r="L25" s="19" t="str">
        <f t="shared" si="5"/>
        <v>B</v>
      </c>
      <c r="M25" s="19">
        <f t="shared" si="6"/>
        <v>81.2</v>
      </c>
      <c r="N25" s="19" t="str">
        <f t="shared" si="7"/>
        <v>B</v>
      </c>
      <c r="O25" s="35">
        <v>2</v>
      </c>
      <c r="P25" s="19" t="str">
        <f t="shared" si="8"/>
        <v>Memiliki ketrampilan mempraktikkan hasil menganalisis ketrampilan gerak salah satu permainan bola besar untuk menghasilkan koordinasi gerak yang baik.</v>
      </c>
      <c r="Q25" s="19" t="str">
        <f t="shared" si="9"/>
        <v>B</v>
      </c>
      <c r="R25" s="19" t="str">
        <f t="shared" si="10"/>
        <v/>
      </c>
      <c r="S25" s="18"/>
      <c r="T25" s="1">
        <v>80</v>
      </c>
      <c r="U25" s="1">
        <v>85</v>
      </c>
      <c r="V25" s="1">
        <v>84</v>
      </c>
      <c r="W25" s="1"/>
      <c r="X25" s="1"/>
      <c r="Y25" s="1"/>
      <c r="Z25" s="1"/>
      <c r="AA25" s="1"/>
      <c r="AB25" s="1"/>
      <c r="AC25" s="1"/>
      <c r="AD25" s="1"/>
      <c r="AE25" s="18"/>
      <c r="AF25" s="1">
        <v>78</v>
      </c>
      <c r="AG25" s="1">
        <v>83</v>
      </c>
      <c r="AH25" s="1">
        <v>80</v>
      </c>
      <c r="AI25" s="1">
        <v>85</v>
      </c>
      <c r="AJ25" s="1">
        <v>80</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5" t="s">
        <v>84</v>
      </c>
      <c r="FD25" s="65"/>
      <c r="FE25" s="65"/>
      <c r="FG25" s="40">
        <v>7</v>
      </c>
      <c r="FH25" s="41"/>
      <c r="FI25" s="41"/>
      <c r="FJ25" s="39">
        <v>767</v>
      </c>
      <c r="FK25" s="39">
        <v>777</v>
      </c>
    </row>
    <row r="26" spans="1:167">
      <c r="A26" s="19">
        <v>16</v>
      </c>
      <c r="B26" s="19">
        <v>1389</v>
      </c>
      <c r="C26" s="19" t="s">
        <v>173</v>
      </c>
      <c r="D26" s="18"/>
      <c r="E26" s="19">
        <f t="shared" si="0"/>
        <v>81</v>
      </c>
      <c r="F26" s="19" t="str">
        <f t="shared" si="1"/>
        <v>B</v>
      </c>
      <c r="G26" s="19">
        <f>IF((COUNTA(T12:AC12)&gt;0),(ROUND((AVERAGE(T26:AD26)),0)),"")</f>
        <v>81</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84.6</v>
      </c>
      <c r="L26" s="19" t="str">
        <f t="shared" si="5"/>
        <v>A</v>
      </c>
      <c r="M26" s="19">
        <f t="shared" si="6"/>
        <v>84.6</v>
      </c>
      <c r="N26" s="19" t="str">
        <f t="shared" si="7"/>
        <v>A</v>
      </c>
      <c r="O26" s="35">
        <v>1</v>
      </c>
      <c r="P26" s="19" t="str">
        <f t="shared" si="8"/>
        <v>Memiliki ketrampilan mempraktikkan hasil menganalisis dan mengkategorikan ketrampilan gerak salah satu nomor atletik (jalan cepat, lari, lompat, dan lempar) serta menyusun rencana perbaikan.</v>
      </c>
      <c r="Q26" s="19" t="str">
        <f t="shared" si="9"/>
        <v>B</v>
      </c>
      <c r="R26" s="19" t="str">
        <f t="shared" si="10"/>
        <v/>
      </c>
      <c r="S26" s="18"/>
      <c r="T26" s="1">
        <v>76</v>
      </c>
      <c r="U26" s="1">
        <v>84</v>
      </c>
      <c r="V26" s="1">
        <v>84</v>
      </c>
      <c r="W26" s="1"/>
      <c r="X26" s="1"/>
      <c r="Y26" s="1"/>
      <c r="Z26" s="1"/>
      <c r="AA26" s="1"/>
      <c r="AB26" s="1"/>
      <c r="AC26" s="1"/>
      <c r="AD26" s="1"/>
      <c r="AE26" s="18"/>
      <c r="AF26" s="1">
        <v>83</v>
      </c>
      <c r="AG26" s="1">
        <v>80</v>
      </c>
      <c r="AH26" s="1">
        <v>90</v>
      </c>
      <c r="AI26" s="1">
        <v>85</v>
      </c>
      <c r="AJ26" s="1">
        <v>85</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0"/>
      <c r="FH26" s="41"/>
      <c r="FI26" s="41"/>
      <c r="FJ26" s="39"/>
      <c r="FK26" s="39"/>
    </row>
    <row r="27" spans="1:167">
      <c r="A27" s="19">
        <v>17</v>
      </c>
      <c r="B27" s="19">
        <v>1405</v>
      </c>
      <c r="C27" s="19" t="s">
        <v>174</v>
      </c>
      <c r="D27" s="18"/>
      <c r="E27" s="19">
        <f t="shared" si="0"/>
        <v>80</v>
      </c>
      <c r="F27" s="19" t="str">
        <f t="shared" si="1"/>
        <v>B</v>
      </c>
      <c r="G27" s="19">
        <f>IF((COUNTA(T12:AC12)&gt;0),(ROUND((AVERAGE(T27:AD27)),0)),"")</f>
        <v>80</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82.4</v>
      </c>
      <c r="L27" s="19" t="str">
        <f t="shared" si="5"/>
        <v>B</v>
      </c>
      <c r="M27" s="19">
        <f t="shared" si="6"/>
        <v>82.4</v>
      </c>
      <c r="N27" s="19" t="str">
        <f t="shared" si="7"/>
        <v>B</v>
      </c>
      <c r="O27" s="35">
        <v>2</v>
      </c>
      <c r="P27" s="19" t="str">
        <f t="shared" si="8"/>
        <v>Memiliki ketrampilan mempraktikkan hasil menganalisis ketrampilan gerak salah satu permainan bola besar untuk menghasilkan koordinasi gerak yang baik.</v>
      </c>
      <c r="Q27" s="19" t="str">
        <f t="shared" si="9"/>
        <v>B</v>
      </c>
      <c r="R27" s="19" t="str">
        <f t="shared" si="10"/>
        <v/>
      </c>
      <c r="S27" s="18"/>
      <c r="T27" s="1">
        <v>80</v>
      </c>
      <c r="U27" s="1">
        <v>80</v>
      </c>
      <c r="V27" s="1">
        <v>81</v>
      </c>
      <c r="W27" s="1"/>
      <c r="X27" s="1"/>
      <c r="Y27" s="1"/>
      <c r="Z27" s="1"/>
      <c r="AA27" s="1"/>
      <c r="AB27" s="1"/>
      <c r="AC27" s="1"/>
      <c r="AD27" s="1"/>
      <c r="AE27" s="18"/>
      <c r="AF27" s="1">
        <v>82</v>
      </c>
      <c r="AG27" s="1">
        <v>80</v>
      </c>
      <c r="AH27" s="1">
        <v>83</v>
      </c>
      <c r="AI27" s="1">
        <v>85</v>
      </c>
      <c r="AJ27" s="1">
        <v>82</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0">
        <v>8</v>
      </c>
      <c r="FH27" s="41"/>
      <c r="FI27" s="41"/>
      <c r="FJ27" s="39">
        <v>768</v>
      </c>
      <c r="FK27" s="39">
        <v>778</v>
      </c>
    </row>
    <row r="28" spans="1:167">
      <c r="A28" s="19">
        <v>18</v>
      </c>
      <c r="B28" s="19">
        <v>1421</v>
      </c>
      <c r="C28" s="19" t="s">
        <v>175</v>
      </c>
      <c r="D28" s="18"/>
      <c r="E28" s="19">
        <f t="shared" si="0"/>
        <v>81</v>
      </c>
      <c r="F28" s="19" t="str">
        <f t="shared" si="1"/>
        <v>B</v>
      </c>
      <c r="G28" s="19">
        <f>IF((COUNTA(T12:AC12)&gt;0),(ROUND((AVERAGE(T28:AD28)),0)),"")</f>
        <v>81</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8" s="19">
        <f t="shared" si="4"/>
        <v>82</v>
      </c>
      <c r="L28" s="19" t="str">
        <f t="shared" si="5"/>
        <v>B</v>
      </c>
      <c r="M28" s="19">
        <f t="shared" si="6"/>
        <v>82</v>
      </c>
      <c r="N28" s="19" t="str">
        <f t="shared" si="7"/>
        <v>B</v>
      </c>
      <c r="O28" s="35">
        <v>2</v>
      </c>
      <c r="P28" s="19" t="str">
        <f t="shared" si="8"/>
        <v>Memiliki ketrampilan mempraktikkan hasil menganalisis ketrampilan gerak salah satu permainan bola besar untuk menghasilkan koordinasi gerak yang baik.</v>
      </c>
      <c r="Q28" s="19" t="str">
        <f t="shared" si="9"/>
        <v>B</v>
      </c>
      <c r="R28" s="19" t="str">
        <f t="shared" si="10"/>
        <v/>
      </c>
      <c r="S28" s="18"/>
      <c r="T28" s="1">
        <v>77</v>
      </c>
      <c r="U28" s="1">
        <v>88</v>
      </c>
      <c r="V28" s="1">
        <v>77</v>
      </c>
      <c r="W28" s="1"/>
      <c r="X28" s="1"/>
      <c r="Y28" s="1"/>
      <c r="Z28" s="1"/>
      <c r="AA28" s="1"/>
      <c r="AB28" s="1"/>
      <c r="AC28" s="1"/>
      <c r="AD28" s="1"/>
      <c r="AE28" s="18"/>
      <c r="AF28" s="1">
        <v>80</v>
      </c>
      <c r="AG28" s="1">
        <v>82</v>
      </c>
      <c r="AH28" s="1">
        <v>83</v>
      </c>
      <c r="AI28" s="1">
        <v>85</v>
      </c>
      <c r="AJ28" s="1">
        <v>80</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0"/>
      <c r="FH28" s="41"/>
      <c r="FI28" s="41"/>
      <c r="FJ28" s="39"/>
      <c r="FK28" s="39"/>
    </row>
    <row r="29" spans="1:167">
      <c r="A29" s="19">
        <v>19</v>
      </c>
      <c r="B29" s="19">
        <v>1437</v>
      </c>
      <c r="C29" s="19" t="s">
        <v>176</v>
      </c>
      <c r="D29" s="18"/>
      <c r="E29" s="19">
        <f t="shared" si="0"/>
        <v>78</v>
      </c>
      <c r="F29" s="19" t="str">
        <f t="shared" si="1"/>
        <v>B</v>
      </c>
      <c r="G29" s="19">
        <f>IF((COUNTA(T12:AC12)&gt;0),(ROUND((AVERAGE(T29:AD29)),0)),"")</f>
        <v>78</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82.4</v>
      </c>
      <c r="L29" s="19" t="str">
        <f t="shared" si="5"/>
        <v>B</v>
      </c>
      <c r="M29" s="19">
        <f t="shared" si="6"/>
        <v>82.4</v>
      </c>
      <c r="N29" s="19" t="str">
        <f t="shared" si="7"/>
        <v>B</v>
      </c>
      <c r="O29" s="35">
        <v>2</v>
      </c>
      <c r="P29" s="19" t="str">
        <f t="shared" si="8"/>
        <v>Memiliki ketrampilan mempraktikkan hasil menganalisis ketrampilan gerak salah satu permainan bola besar untuk menghasilkan koordinasi gerak yang baik.</v>
      </c>
      <c r="Q29" s="19" t="str">
        <f t="shared" si="9"/>
        <v>B</v>
      </c>
      <c r="R29" s="19" t="str">
        <f t="shared" si="10"/>
        <v/>
      </c>
      <c r="S29" s="18"/>
      <c r="T29" s="1">
        <v>78</v>
      </c>
      <c r="U29" s="1">
        <v>80</v>
      </c>
      <c r="V29" s="1">
        <v>77</v>
      </c>
      <c r="W29" s="1"/>
      <c r="X29" s="1"/>
      <c r="Y29" s="1"/>
      <c r="Z29" s="1"/>
      <c r="AA29" s="1"/>
      <c r="AB29" s="1"/>
      <c r="AC29" s="1"/>
      <c r="AD29" s="1"/>
      <c r="AE29" s="18"/>
      <c r="AF29" s="1">
        <v>80</v>
      </c>
      <c r="AG29" s="1">
        <v>82</v>
      </c>
      <c r="AH29" s="1">
        <v>80</v>
      </c>
      <c r="AI29" s="1">
        <v>85</v>
      </c>
      <c r="AJ29" s="1">
        <v>85</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0">
        <v>9</v>
      </c>
      <c r="FH29" s="41"/>
      <c r="FI29" s="41"/>
      <c r="FJ29" s="39">
        <v>769</v>
      </c>
      <c r="FK29" s="39">
        <v>779</v>
      </c>
    </row>
    <row r="30" spans="1:167">
      <c r="A30" s="19">
        <v>20</v>
      </c>
      <c r="B30" s="19">
        <v>1453</v>
      </c>
      <c r="C30" s="19" t="s">
        <v>177</v>
      </c>
      <c r="D30" s="18"/>
      <c r="E30" s="19">
        <f t="shared" si="0"/>
        <v>78</v>
      </c>
      <c r="F30" s="19" t="str">
        <f t="shared" si="1"/>
        <v>B</v>
      </c>
      <c r="G30" s="19">
        <f>IF((COUNTA(T12:AC12)&gt;0),(ROUND((AVERAGE(T30:AD30)),0)),"")</f>
        <v>78</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80.8</v>
      </c>
      <c r="L30" s="19" t="str">
        <f t="shared" si="5"/>
        <v>B</v>
      </c>
      <c r="M30" s="19">
        <f t="shared" si="6"/>
        <v>80.8</v>
      </c>
      <c r="N30" s="19" t="str">
        <f t="shared" si="7"/>
        <v>B</v>
      </c>
      <c r="O30" s="35">
        <v>2</v>
      </c>
      <c r="P30" s="19" t="str">
        <f t="shared" si="8"/>
        <v>Memiliki ketrampilan mempraktikkan hasil menganalisis ketrampilan gerak salah satu permainan bola besar untuk menghasilkan koordinasi gerak yang baik.</v>
      </c>
      <c r="Q30" s="19" t="str">
        <f t="shared" si="9"/>
        <v>B</v>
      </c>
      <c r="R30" s="19" t="str">
        <f t="shared" si="10"/>
        <v/>
      </c>
      <c r="S30" s="18"/>
      <c r="T30" s="1">
        <v>75</v>
      </c>
      <c r="U30" s="1">
        <v>82</v>
      </c>
      <c r="V30" s="1">
        <v>76</v>
      </c>
      <c r="W30" s="1"/>
      <c r="X30" s="1"/>
      <c r="Y30" s="1"/>
      <c r="Z30" s="1"/>
      <c r="AA30" s="1"/>
      <c r="AB30" s="1"/>
      <c r="AC30" s="1"/>
      <c r="AD30" s="1"/>
      <c r="AE30" s="18"/>
      <c r="AF30" s="1">
        <v>80</v>
      </c>
      <c r="AG30" s="1">
        <v>80</v>
      </c>
      <c r="AH30" s="1">
        <v>80</v>
      </c>
      <c r="AI30" s="1">
        <v>85</v>
      </c>
      <c r="AJ30" s="1">
        <v>79</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0"/>
      <c r="FH30" s="41"/>
      <c r="FI30" s="41"/>
      <c r="FJ30" s="39"/>
      <c r="FK30" s="39"/>
    </row>
    <row r="31" spans="1:167">
      <c r="A31" s="19">
        <v>21</v>
      </c>
      <c r="B31" s="19">
        <v>1469</v>
      </c>
      <c r="C31" s="19" t="s">
        <v>178</v>
      </c>
      <c r="D31" s="18"/>
      <c r="E31" s="19">
        <f t="shared" si="0"/>
        <v>81</v>
      </c>
      <c r="F31" s="19" t="str">
        <f t="shared" si="1"/>
        <v>B</v>
      </c>
      <c r="G31" s="19">
        <f>IF((COUNTA(T12:AC12)&gt;0),(ROUND((AVERAGE(T31:AD31)),0)),"")</f>
        <v>81</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1" s="19">
        <f t="shared" si="4"/>
        <v>83</v>
      </c>
      <c r="L31" s="19" t="str">
        <f t="shared" si="5"/>
        <v>B</v>
      </c>
      <c r="M31" s="19">
        <f t="shared" si="6"/>
        <v>83</v>
      </c>
      <c r="N31" s="19" t="str">
        <f t="shared" si="7"/>
        <v>B</v>
      </c>
      <c r="O31" s="35">
        <v>2</v>
      </c>
      <c r="P31" s="19" t="str">
        <f t="shared" si="8"/>
        <v>Memiliki ketrampilan mempraktikkan hasil menganalisis ketrampilan gerak salah satu permainan bola besar untuk menghasilkan koordinasi gerak yang baik.</v>
      </c>
      <c r="Q31" s="19" t="str">
        <f t="shared" si="9"/>
        <v>B</v>
      </c>
      <c r="R31" s="19" t="str">
        <f t="shared" si="10"/>
        <v/>
      </c>
      <c r="S31" s="18"/>
      <c r="T31" s="1">
        <v>80</v>
      </c>
      <c r="U31" s="1">
        <v>80</v>
      </c>
      <c r="V31" s="1">
        <v>84</v>
      </c>
      <c r="W31" s="1"/>
      <c r="X31" s="1"/>
      <c r="Y31" s="1"/>
      <c r="Z31" s="1"/>
      <c r="AA31" s="1"/>
      <c r="AB31" s="1"/>
      <c r="AC31" s="1"/>
      <c r="AD31" s="1"/>
      <c r="AE31" s="18"/>
      <c r="AF31" s="1">
        <v>85</v>
      </c>
      <c r="AG31" s="1">
        <v>85</v>
      </c>
      <c r="AH31" s="1">
        <v>82</v>
      </c>
      <c r="AI31" s="1">
        <v>84</v>
      </c>
      <c r="AJ31" s="1">
        <v>79</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0">
        <v>10</v>
      </c>
      <c r="FH31" s="41"/>
      <c r="FI31" s="41"/>
      <c r="FJ31" s="39">
        <v>770</v>
      </c>
      <c r="FK31" s="39">
        <v>780</v>
      </c>
    </row>
    <row r="32" spans="1:167">
      <c r="A32" s="19">
        <v>22</v>
      </c>
      <c r="B32" s="19">
        <v>1757</v>
      </c>
      <c r="C32" s="19" t="s">
        <v>179</v>
      </c>
      <c r="D32" s="18"/>
      <c r="E32" s="19">
        <f t="shared" si="0"/>
        <v>78</v>
      </c>
      <c r="F32" s="19" t="str">
        <f t="shared" si="1"/>
        <v>B</v>
      </c>
      <c r="G32" s="19">
        <f>IF((COUNTA(T12:AC12)&gt;0),(ROUND((AVERAGE(T32:AD32)),0)),"")</f>
        <v>78</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2" s="19">
        <f t="shared" si="4"/>
        <v>76</v>
      </c>
      <c r="L32" s="19" t="str">
        <f t="shared" si="5"/>
        <v>B</v>
      </c>
      <c r="M32" s="19">
        <f t="shared" si="6"/>
        <v>76</v>
      </c>
      <c r="N32" s="19" t="str">
        <f t="shared" si="7"/>
        <v>B</v>
      </c>
      <c r="O32" s="35">
        <v>2</v>
      </c>
      <c r="P32" s="19" t="str">
        <f t="shared" si="8"/>
        <v>Memiliki ketrampilan mempraktikkan hasil menganalisis ketrampilan gerak salah satu permainan bola besar untuk menghasilkan koordinasi gerak yang baik.</v>
      </c>
      <c r="Q32" s="19" t="str">
        <f t="shared" si="9"/>
        <v>B</v>
      </c>
      <c r="R32" s="19" t="str">
        <f t="shared" si="10"/>
        <v/>
      </c>
      <c r="S32" s="18"/>
      <c r="T32" s="1">
        <v>85</v>
      </c>
      <c r="U32" s="1">
        <v>73</v>
      </c>
      <c r="V32" s="1">
        <v>75</v>
      </c>
      <c r="W32" s="1"/>
      <c r="X32" s="1"/>
      <c r="Y32" s="1"/>
      <c r="Z32" s="1"/>
      <c r="AA32" s="1"/>
      <c r="AB32" s="1"/>
      <c r="AC32" s="1"/>
      <c r="AD32" s="1"/>
      <c r="AE32" s="18"/>
      <c r="AF32" s="1">
        <v>77</v>
      </c>
      <c r="AG32" s="1">
        <v>73</v>
      </c>
      <c r="AH32" s="1">
        <v>80</v>
      </c>
      <c r="AI32" s="1">
        <v>75</v>
      </c>
      <c r="AJ32" s="1">
        <v>75</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0"/>
      <c r="FH32" s="39"/>
      <c r="FI32" s="39"/>
      <c r="FJ32" s="39"/>
      <c r="FK32" s="39"/>
    </row>
    <row r="33" spans="1:157">
      <c r="A33" s="19">
        <v>23</v>
      </c>
      <c r="B33" s="19">
        <v>1485</v>
      </c>
      <c r="C33" s="19" t="s">
        <v>180</v>
      </c>
      <c r="D33" s="18"/>
      <c r="E33" s="19">
        <f t="shared" si="0"/>
        <v>81</v>
      </c>
      <c r="F33" s="19" t="str">
        <f t="shared" si="1"/>
        <v>B</v>
      </c>
      <c r="G33" s="19">
        <f>IF((COUNTA(T12:AC12)&gt;0),(ROUND((AVERAGE(T33:AD33)),0)),"")</f>
        <v>81</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3" s="19">
        <f t="shared" si="4"/>
        <v>81.400000000000006</v>
      </c>
      <c r="L33" s="19" t="str">
        <f t="shared" si="5"/>
        <v>B</v>
      </c>
      <c r="M33" s="19">
        <f t="shared" si="6"/>
        <v>81.400000000000006</v>
      </c>
      <c r="N33" s="19" t="str">
        <f t="shared" si="7"/>
        <v>B</v>
      </c>
      <c r="O33" s="35">
        <v>2</v>
      </c>
      <c r="P33" s="19" t="str">
        <f t="shared" si="8"/>
        <v>Memiliki ketrampilan mempraktikkan hasil menganalisis ketrampilan gerak salah satu permainan bola besar untuk menghasilkan koordinasi gerak yang baik.</v>
      </c>
      <c r="Q33" s="19" t="str">
        <f t="shared" si="9"/>
        <v>B</v>
      </c>
      <c r="R33" s="19" t="str">
        <f t="shared" si="10"/>
        <v/>
      </c>
      <c r="S33" s="18"/>
      <c r="T33" s="1">
        <v>76</v>
      </c>
      <c r="U33" s="1">
        <v>85</v>
      </c>
      <c r="V33" s="1">
        <v>82</v>
      </c>
      <c r="W33" s="1"/>
      <c r="X33" s="1"/>
      <c r="Y33" s="1"/>
      <c r="Z33" s="1"/>
      <c r="AA33" s="1"/>
      <c r="AB33" s="1"/>
      <c r="AC33" s="1"/>
      <c r="AD33" s="1"/>
      <c r="AE33" s="18"/>
      <c r="AF33" s="1">
        <v>83</v>
      </c>
      <c r="AG33" s="1">
        <v>79</v>
      </c>
      <c r="AH33" s="1">
        <v>82</v>
      </c>
      <c r="AI33" s="1">
        <v>84</v>
      </c>
      <c r="AJ33" s="1">
        <v>79</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1501</v>
      </c>
      <c r="C34" s="19" t="s">
        <v>181</v>
      </c>
      <c r="D34" s="18"/>
      <c r="E34" s="19">
        <f t="shared" si="0"/>
        <v>79</v>
      </c>
      <c r="F34" s="19" t="str">
        <f t="shared" si="1"/>
        <v>B</v>
      </c>
      <c r="G34" s="19">
        <f>IF((COUNTA(T12:AC12)&gt;0),(ROUND((AVERAGE(T34:AD34)),0)),"")</f>
        <v>79</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4" s="19">
        <f t="shared" si="4"/>
        <v>80</v>
      </c>
      <c r="L34" s="19" t="str">
        <f t="shared" si="5"/>
        <v>B</v>
      </c>
      <c r="M34" s="19">
        <f t="shared" si="6"/>
        <v>80</v>
      </c>
      <c r="N34" s="19" t="str">
        <f t="shared" si="7"/>
        <v>B</v>
      </c>
      <c r="O34" s="35">
        <v>2</v>
      </c>
      <c r="P34" s="19" t="str">
        <f t="shared" si="8"/>
        <v>Memiliki ketrampilan mempraktikkan hasil menganalisis ketrampilan gerak salah satu permainan bola besar untuk menghasilkan koordinasi gerak yang baik.</v>
      </c>
      <c r="Q34" s="19" t="str">
        <f t="shared" si="9"/>
        <v>B</v>
      </c>
      <c r="R34" s="19" t="str">
        <f t="shared" si="10"/>
        <v/>
      </c>
      <c r="S34" s="18"/>
      <c r="T34" s="1">
        <v>75</v>
      </c>
      <c r="U34" s="1">
        <v>85</v>
      </c>
      <c r="V34" s="1">
        <v>78</v>
      </c>
      <c r="W34" s="1"/>
      <c r="X34" s="1"/>
      <c r="Y34" s="1"/>
      <c r="Z34" s="1"/>
      <c r="AA34" s="1"/>
      <c r="AB34" s="1"/>
      <c r="AC34" s="1"/>
      <c r="AD34" s="1"/>
      <c r="AE34" s="18"/>
      <c r="AF34" s="1">
        <v>80</v>
      </c>
      <c r="AG34" s="1">
        <v>79</v>
      </c>
      <c r="AH34" s="1">
        <v>78</v>
      </c>
      <c r="AI34" s="1">
        <v>84</v>
      </c>
      <c r="AJ34" s="1">
        <v>79</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1517</v>
      </c>
      <c r="C35" s="19" t="s">
        <v>182</v>
      </c>
      <c r="D35" s="18"/>
      <c r="E35" s="19">
        <f t="shared" si="0"/>
        <v>83</v>
      </c>
      <c r="F35" s="19" t="str">
        <f t="shared" si="1"/>
        <v>B</v>
      </c>
      <c r="G35" s="19">
        <f>IF((COUNTA(T12:AC12)&gt;0),(ROUND((AVERAGE(T35:AD35)),0)),"")</f>
        <v>83</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81</v>
      </c>
      <c r="L35" s="19" t="str">
        <f t="shared" si="5"/>
        <v>B</v>
      </c>
      <c r="M35" s="19">
        <f t="shared" si="6"/>
        <v>81</v>
      </c>
      <c r="N35" s="19" t="str">
        <f t="shared" si="7"/>
        <v>B</v>
      </c>
      <c r="O35" s="35">
        <v>2</v>
      </c>
      <c r="P35" s="19" t="str">
        <f t="shared" si="8"/>
        <v>Memiliki ketrampilan mempraktikkan hasil menganalisis ketrampilan gerak salah satu permainan bola besar untuk menghasilkan koordinasi gerak yang baik.</v>
      </c>
      <c r="Q35" s="19" t="str">
        <f t="shared" si="9"/>
        <v>B</v>
      </c>
      <c r="R35" s="19" t="str">
        <f t="shared" si="10"/>
        <v/>
      </c>
      <c r="S35" s="18"/>
      <c r="T35" s="1">
        <v>80</v>
      </c>
      <c r="U35" s="1">
        <v>85</v>
      </c>
      <c r="V35" s="1">
        <v>83</v>
      </c>
      <c r="W35" s="1"/>
      <c r="X35" s="1"/>
      <c r="Y35" s="1"/>
      <c r="Z35" s="1"/>
      <c r="AA35" s="1"/>
      <c r="AB35" s="1"/>
      <c r="AC35" s="1"/>
      <c r="AD35" s="1"/>
      <c r="AE35" s="18"/>
      <c r="AF35" s="1">
        <v>78</v>
      </c>
      <c r="AG35" s="1">
        <v>79</v>
      </c>
      <c r="AH35" s="1">
        <v>82</v>
      </c>
      <c r="AI35" s="1">
        <v>84</v>
      </c>
      <c r="AJ35" s="1">
        <v>82</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1533</v>
      </c>
      <c r="C36" s="19" t="s">
        <v>183</v>
      </c>
      <c r="D36" s="18"/>
      <c r="E36" s="19">
        <f t="shared" si="0"/>
        <v>78</v>
      </c>
      <c r="F36" s="19" t="str">
        <f t="shared" si="1"/>
        <v>B</v>
      </c>
      <c r="G36" s="19">
        <f>IF((COUNTA(T12:AC12)&gt;0),(ROUND((AVERAGE(T36:AD36)),0)),"")</f>
        <v>78</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82</v>
      </c>
      <c r="L36" s="19" t="str">
        <f t="shared" si="5"/>
        <v>B</v>
      </c>
      <c r="M36" s="19">
        <f t="shared" si="6"/>
        <v>82</v>
      </c>
      <c r="N36" s="19" t="str">
        <f t="shared" si="7"/>
        <v>B</v>
      </c>
      <c r="O36" s="35">
        <v>2</v>
      </c>
      <c r="P36" s="19" t="str">
        <f t="shared" si="8"/>
        <v>Memiliki ketrampilan mempraktikkan hasil menganalisis ketrampilan gerak salah satu permainan bola besar untuk menghasilkan koordinasi gerak yang baik.</v>
      </c>
      <c r="Q36" s="19" t="str">
        <f t="shared" si="9"/>
        <v>B</v>
      </c>
      <c r="R36" s="19" t="str">
        <f t="shared" si="10"/>
        <v/>
      </c>
      <c r="S36" s="18"/>
      <c r="T36" s="1">
        <v>80</v>
      </c>
      <c r="U36" s="1">
        <v>75</v>
      </c>
      <c r="V36" s="1">
        <v>79</v>
      </c>
      <c r="W36" s="1"/>
      <c r="X36" s="1"/>
      <c r="Y36" s="1"/>
      <c r="Z36" s="1"/>
      <c r="AA36" s="1"/>
      <c r="AB36" s="1"/>
      <c r="AC36" s="1"/>
      <c r="AD36" s="1"/>
      <c r="AE36" s="18"/>
      <c r="AF36" s="1">
        <v>78</v>
      </c>
      <c r="AG36" s="1">
        <v>80</v>
      </c>
      <c r="AH36" s="1">
        <v>83</v>
      </c>
      <c r="AI36" s="1">
        <v>84</v>
      </c>
      <c r="AJ36" s="1">
        <v>85</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1549</v>
      </c>
      <c r="C37" s="19" t="s">
        <v>184</v>
      </c>
      <c r="D37" s="18"/>
      <c r="E37" s="19">
        <f t="shared" si="0"/>
        <v>80</v>
      </c>
      <c r="F37" s="19" t="str">
        <f t="shared" si="1"/>
        <v>B</v>
      </c>
      <c r="G37" s="19">
        <f>IF((COUNTA(T12:AC12)&gt;0),(ROUND((AVERAGE(T37:AD37)),0)),"")</f>
        <v>80</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7" s="19">
        <f t="shared" si="4"/>
        <v>80</v>
      </c>
      <c r="L37" s="19" t="str">
        <f t="shared" si="5"/>
        <v>B</v>
      </c>
      <c r="M37" s="19">
        <f t="shared" si="6"/>
        <v>80</v>
      </c>
      <c r="N37" s="19" t="str">
        <f t="shared" si="7"/>
        <v>B</v>
      </c>
      <c r="O37" s="35">
        <v>2</v>
      </c>
      <c r="P37" s="19" t="str">
        <f t="shared" si="8"/>
        <v>Memiliki ketrampilan mempraktikkan hasil menganalisis ketrampilan gerak salah satu permainan bola besar untuk menghasilkan koordinasi gerak yang baik.</v>
      </c>
      <c r="Q37" s="19" t="str">
        <f t="shared" si="9"/>
        <v>B</v>
      </c>
      <c r="R37" s="19" t="str">
        <f t="shared" si="10"/>
        <v/>
      </c>
      <c r="S37" s="18"/>
      <c r="T37" s="1">
        <v>76</v>
      </c>
      <c r="U37" s="1">
        <v>85</v>
      </c>
      <c r="V37" s="1">
        <v>80</v>
      </c>
      <c r="W37" s="1"/>
      <c r="X37" s="1"/>
      <c r="Y37" s="1"/>
      <c r="Z37" s="1"/>
      <c r="AA37" s="1"/>
      <c r="AB37" s="1"/>
      <c r="AC37" s="1"/>
      <c r="AD37" s="1"/>
      <c r="AE37" s="18"/>
      <c r="AF37" s="1">
        <v>76</v>
      </c>
      <c r="AG37" s="1">
        <v>80</v>
      </c>
      <c r="AH37" s="1">
        <v>80</v>
      </c>
      <c r="AI37" s="1">
        <v>84</v>
      </c>
      <c r="AJ37" s="1">
        <v>80</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1565</v>
      </c>
      <c r="C38" s="19" t="s">
        <v>185</v>
      </c>
      <c r="D38" s="18"/>
      <c r="E38" s="19">
        <f t="shared" si="0"/>
        <v>80</v>
      </c>
      <c r="F38" s="19" t="str">
        <f t="shared" si="1"/>
        <v>B</v>
      </c>
      <c r="G38" s="19">
        <f>IF((COUNTA(T12:AC12)&gt;0),(ROUND((AVERAGE(T38:AD38)),0)),"")</f>
        <v>80</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8" s="19">
        <f t="shared" si="4"/>
        <v>81.400000000000006</v>
      </c>
      <c r="L38" s="19" t="str">
        <f t="shared" si="5"/>
        <v>B</v>
      </c>
      <c r="M38" s="19">
        <f t="shared" si="6"/>
        <v>81.400000000000006</v>
      </c>
      <c r="N38" s="19" t="str">
        <f t="shared" si="7"/>
        <v>B</v>
      </c>
      <c r="O38" s="35">
        <v>2</v>
      </c>
      <c r="P38" s="19" t="str">
        <f t="shared" si="8"/>
        <v>Memiliki ketrampilan mempraktikkan hasil menganalisis ketrampilan gerak salah satu permainan bola besar untuk menghasilkan koordinasi gerak yang baik.</v>
      </c>
      <c r="Q38" s="19" t="str">
        <f t="shared" si="9"/>
        <v>B</v>
      </c>
      <c r="R38" s="19" t="str">
        <f t="shared" si="10"/>
        <v/>
      </c>
      <c r="S38" s="18"/>
      <c r="T38" s="1">
        <v>76</v>
      </c>
      <c r="U38" s="1">
        <v>85</v>
      </c>
      <c r="V38" s="1">
        <v>80</v>
      </c>
      <c r="W38" s="1"/>
      <c r="X38" s="1"/>
      <c r="Y38" s="1"/>
      <c r="Z38" s="1"/>
      <c r="AA38" s="1"/>
      <c r="AB38" s="1"/>
      <c r="AC38" s="1"/>
      <c r="AD38" s="1"/>
      <c r="AE38" s="18"/>
      <c r="AF38" s="1">
        <v>82</v>
      </c>
      <c r="AG38" s="1">
        <v>80</v>
      </c>
      <c r="AH38" s="1">
        <v>80</v>
      </c>
      <c r="AI38" s="1">
        <v>85</v>
      </c>
      <c r="AJ38" s="1">
        <v>80</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1581</v>
      </c>
      <c r="C39" s="19" t="s">
        <v>186</v>
      </c>
      <c r="D39" s="18"/>
      <c r="E39" s="19">
        <f t="shared" si="0"/>
        <v>79</v>
      </c>
      <c r="F39" s="19" t="str">
        <f t="shared" si="1"/>
        <v>B</v>
      </c>
      <c r="G39" s="19">
        <f>IF((COUNTA(T12:AC12)&gt;0),(ROUND((AVERAGE(T39:AD39)),0)),"")</f>
        <v>79</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86.6</v>
      </c>
      <c r="L39" s="19" t="str">
        <f t="shared" si="5"/>
        <v>A</v>
      </c>
      <c r="M39" s="19">
        <f t="shared" si="6"/>
        <v>86.6</v>
      </c>
      <c r="N39" s="19" t="str">
        <f t="shared" si="7"/>
        <v>A</v>
      </c>
      <c r="O39" s="35">
        <v>1</v>
      </c>
      <c r="P39" s="19" t="str">
        <f t="shared" si="8"/>
        <v>Memiliki ketrampilan mempraktikkan hasil menganalisis dan mengkategorikan ketrampilan gerak salah satu nomor atletik (jalan cepat, lari, lompat, dan lempar) serta menyusun rencana perbaikan.</v>
      </c>
      <c r="Q39" s="19" t="str">
        <f t="shared" si="9"/>
        <v>B</v>
      </c>
      <c r="R39" s="19" t="str">
        <f t="shared" si="10"/>
        <v/>
      </c>
      <c r="S39" s="18"/>
      <c r="T39" s="1">
        <v>75</v>
      </c>
      <c r="U39" s="1">
        <v>80</v>
      </c>
      <c r="V39" s="1">
        <v>82</v>
      </c>
      <c r="W39" s="1"/>
      <c r="X39" s="1"/>
      <c r="Y39" s="1"/>
      <c r="Z39" s="1"/>
      <c r="AA39" s="1"/>
      <c r="AB39" s="1"/>
      <c r="AC39" s="1"/>
      <c r="AD39" s="1"/>
      <c r="AE39" s="18"/>
      <c r="AF39" s="1">
        <v>83</v>
      </c>
      <c r="AG39" s="1">
        <v>85</v>
      </c>
      <c r="AH39" s="1">
        <v>90</v>
      </c>
      <c r="AI39" s="1">
        <v>85</v>
      </c>
      <c r="AJ39" s="1">
        <v>90</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1597</v>
      </c>
      <c r="C40" s="19" t="s">
        <v>187</v>
      </c>
      <c r="D40" s="18"/>
      <c r="E40" s="19">
        <f t="shared" si="0"/>
        <v>80</v>
      </c>
      <c r="F40" s="19" t="str">
        <f t="shared" si="1"/>
        <v>B</v>
      </c>
      <c r="G40" s="19">
        <f>IF((COUNTA(T12:AC12)&gt;0),(ROUND((AVERAGE(T40:AD40)),0)),"")</f>
        <v>80</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86.6</v>
      </c>
      <c r="L40" s="19" t="str">
        <f t="shared" si="5"/>
        <v>A</v>
      </c>
      <c r="M40" s="19">
        <f t="shared" si="6"/>
        <v>86.6</v>
      </c>
      <c r="N40" s="19" t="str">
        <f t="shared" si="7"/>
        <v>A</v>
      </c>
      <c r="O40" s="35">
        <v>1</v>
      </c>
      <c r="P40" s="19" t="str">
        <f t="shared" si="8"/>
        <v>Memiliki ketrampilan mempraktikkan hasil menganalisis dan mengkategorikan ketrampilan gerak salah satu nomor atletik (jalan cepat, lari, lompat, dan lempar) serta menyusun rencana perbaikan.</v>
      </c>
      <c r="Q40" s="19" t="str">
        <f t="shared" si="9"/>
        <v>B</v>
      </c>
      <c r="R40" s="19" t="str">
        <f t="shared" si="10"/>
        <v/>
      </c>
      <c r="S40" s="18"/>
      <c r="T40" s="1">
        <v>76</v>
      </c>
      <c r="U40" s="1">
        <v>78</v>
      </c>
      <c r="V40" s="1">
        <v>86</v>
      </c>
      <c r="W40" s="1"/>
      <c r="X40" s="1"/>
      <c r="Y40" s="1"/>
      <c r="Z40" s="1"/>
      <c r="AA40" s="1"/>
      <c r="AB40" s="1"/>
      <c r="AC40" s="1"/>
      <c r="AD40" s="1"/>
      <c r="AE40" s="18"/>
      <c r="AF40" s="1">
        <v>85</v>
      </c>
      <c r="AG40" s="1">
        <v>80</v>
      </c>
      <c r="AH40" s="1">
        <v>90</v>
      </c>
      <c r="AI40" s="1">
        <v>85</v>
      </c>
      <c r="AJ40" s="1">
        <v>93</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1613</v>
      </c>
      <c r="C41" s="19" t="s">
        <v>188</v>
      </c>
      <c r="D41" s="18"/>
      <c r="E41" s="19">
        <f t="shared" si="0"/>
        <v>79</v>
      </c>
      <c r="F41" s="19" t="str">
        <f t="shared" si="1"/>
        <v>B</v>
      </c>
      <c r="G41" s="19">
        <f>IF((COUNTA(T12:AC12)&gt;0),(ROUND((AVERAGE(T41:AD41)),0)),"")</f>
        <v>79</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86</v>
      </c>
      <c r="L41" s="19" t="str">
        <f t="shared" si="5"/>
        <v>A</v>
      </c>
      <c r="M41" s="19">
        <f t="shared" si="6"/>
        <v>86</v>
      </c>
      <c r="N41" s="19" t="str">
        <f t="shared" si="7"/>
        <v>A</v>
      </c>
      <c r="O41" s="35">
        <v>1</v>
      </c>
      <c r="P41" s="19" t="str">
        <f t="shared" si="8"/>
        <v>Memiliki ketrampilan mempraktikkan hasil menganalisis dan mengkategorikan ketrampilan gerak salah satu nomor atletik (jalan cepat, lari, lompat, dan lempar) serta menyusun rencana perbaikan.</v>
      </c>
      <c r="Q41" s="19" t="str">
        <f t="shared" si="9"/>
        <v>B</v>
      </c>
      <c r="R41" s="19" t="str">
        <f t="shared" si="10"/>
        <v/>
      </c>
      <c r="S41" s="18"/>
      <c r="T41" s="1">
        <v>75</v>
      </c>
      <c r="U41" s="1">
        <v>80</v>
      </c>
      <c r="V41" s="1">
        <v>81</v>
      </c>
      <c r="W41" s="1"/>
      <c r="X41" s="1"/>
      <c r="Y41" s="1"/>
      <c r="Z41" s="1"/>
      <c r="AA41" s="1"/>
      <c r="AB41" s="1"/>
      <c r="AC41" s="1"/>
      <c r="AD41" s="1"/>
      <c r="AE41" s="18"/>
      <c r="AF41" s="1">
        <v>80</v>
      </c>
      <c r="AG41" s="1">
        <v>85</v>
      </c>
      <c r="AH41" s="1">
        <v>85</v>
      </c>
      <c r="AI41" s="1">
        <v>85</v>
      </c>
      <c r="AJ41" s="1">
        <v>95</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1629</v>
      </c>
      <c r="C42" s="19" t="s">
        <v>189</v>
      </c>
      <c r="D42" s="18"/>
      <c r="E42" s="19">
        <f t="shared" si="0"/>
        <v>79</v>
      </c>
      <c r="F42" s="19" t="str">
        <f t="shared" si="1"/>
        <v>B</v>
      </c>
      <c r="G42" s="19">
        <f>IF((COUNTA(T12:AC12)&gt;0),(ROUND((AVERAGE(T42:AD42)),0)),"")</f>
        <v>79</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2" s="19">
        <f t="shared" si="4"/>
        <v>81.400000000000006</v>
      </c>
      <c r="L42" s="19" t="str">
        <f t="shared" si="5"/>
        <v>B</v>
      </c>
      <c r="M42" s="19">
        <f t="shared" si="6"/>
        <v>81.400000000000006</v>
      </c>
      <c r="N42" s="19" t="str">
        <f t="shared" si="7"/>
        <v>B</v>
      </c>
      <c r="O42" s="35">
        <v>2</v>
      </c>
      <c r="P42" s="19" t="str">
        <f t="shared" si="8"/>
        <v>Memiliki ketrampilan mempraktikkan hasil menganalisis ketrampilan gerak salah satu permainan bola besar untuk menghasilkan koordinasi gerak yang baik.</v>
      </c>
      <c r="Q42" s="19" t="str">
        <f t="shared" si="9"/>
        <v>B</v>
      </c>
      <c r="R42" s="19" t="str">
        <f t="shared" si="10"/>
        <v/>
      </c>
      <c r="S42" s="18"/>
      <c r="T42" s="1">
        <v>75</v>
      </c>
      <c r="U42" s="1">
        <v>85</v>
      </c>
      <c r="V42" s="1">
        <v>78</v>
      </c>
      <c r="W42" s="1"/>
      <c r="X42" s="1"/>
      <c r="Y42" s="1"/>
      <c r="Z42" s="1"/>
      <c r="AA42" s="1"/>
      <c r="AB42" s="1"/>
      <c r="AC42" s="1"/>
      <c r="AD42" s="1"/>
      <c r="AE42" s="18"/>
      <c r="AF42" s="1">
        <v>80</v>
      </c>
      <c r="AG42" s="1">
        <v>79</v>
      </c>
      <c r="AH42" s="1">
        <v>83</v>
      </c>
      <c r="AI42" s="1">
        <v>85</v>
      </c>
      <c r="AJ42" s="1">
        <v>80</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1645</v>
      </c>
      <c r="C43" s="19" t="s">
        <v>190</v>
      </c>
      <c r="D43" s="18"/>
      <c r="E43" s="19">
        <f t="shared" si="0"/>
        <v>78</v>
      </c>
      <c r="F43" s="19" t="str">
        <f t="shared" si="1"/>
        <v>B</v>
      </c>
      <c r="G43" s="19">
        <f>IF((COUNTA(T12:AC12)&gt;0),(ROUND((AVERAGE(T43:AD43)),0)),"")</f>
        <v>78</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3" s="19">
        <f t="shared" si="4"/>
        <v>86.4</v>
      </c>
      <c r="L43" s="19" t="str">
        <f t="shared" si="5"/>
        <v>A</v>
      </c>
      <c r="M43" s="19">
        <f t="shared" si="6"/>
        <v>86.4</v>
      </c>
      <c r="N43" s="19" t="str">
        <f t="shared" si="7"/>
        <v>A</v>
      </c>
      <c r="O43" s="35">
        <v>1</v>
      </c>
      <c r="P43" s="19" t="str">
        <f t="shared" si="8"/>
        <v>Memiliki ketrampilan mempraktikkan hasil menganalisis dan mengkategorikan ketrampilan gerak salah satu nomor atletik (jalan cepat, lari, lompat, dan lempar) serta menyusun rencana perbaikan.</v>
      </c>
      <c r="Q43" s="19" t="str">
        <f t="shared" si="9"/>
        <v>B</v>
      </c>
      <c r="R43" s="19" t="str">
        <f t="shared" si="10"/>
        <v/>
      </c>
      <c r="S43" s="18"/>
      <c r="T43" s="1">
        <v>76</v>
      </c>
      <c r="U43" s="1">
        <v>78</v>
      </c>
      <c r="V43" s="1">
        <v>80</v>
      </c>
      <c r="W43" s="1"/>
      <c r="X43" s="1"/>
      <c r="Y43" s="1"/>
      <c r="Z43" s="1"/>
      <c r="AA43" s="1"/>
      <c r="AB43" s="1"/>
      <c r="AC43" s="1"/>
      <c r="AD43" s="1"/>
      <c r="AE43" s="18"/>
      <c r="AF43" s="1">
        <v>85</v>
      </c>
      <c r="AG43" s="1">
        <v>85</v>
      </c>
      <c r="AH43" s="1">
        <v>84</v>
      </c>
      <c r="AI43" s="1">
        <v>85</v>
      </c>
      <c r="AJ43" s="1">
        <v>93</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1661</v>
      </c>
      <c r="C44" s="19" t="s">
        <v>191</v>
      </c>
      <c r="D44" s="18"/>
      <c r="E44" s="19">
        <f t="shared" si="0"/>
        <v>78</v>
      </c>
      <c r="F44" s="19" t="str">
        <f t="shared" si="1"/>
        <v>B</v>
      </c>
      <c r="G44" s="19">
        <f>IF((COUNTA(T12:AC12)&gt;0),(ROUND((AVERAGE(T44:AD44)),0)),"")</f>
        <v>78</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81.8</v>
      </c>
      <c r="L44" s="19" t="str">
        <f t="shared" si="5"/>
        <v>B</v>
      </c>
      <c r="M44" s="19">
        <f t="shared" si="6"/>
        <v>81.8</v>
      </c>
      <c r="N44" s="19" t="str">
        <f t="shared" si="7"/>
        <v>B</v>
      </c>
      <c r="O44" s="35">
        <v>2</v>
      </c>
      <c r="P44" s="19" t="str">
        <f t="shared" si="8"/>
        <v>Memiliki ketrampilan mempraktikkan hasil menganalisis ketrampilan gerak salah satu permainan bola besar untuk menghasilkan koordinasi gerak yang baik.</v>
      </c>
      <c r="Q44" s="19" t="str">
        <f t="shared" si="9"/>
        <v>B</v>
      </c>
      <c r="R44" s="19" t="str">
        <f t="shared" si="10"/>
        <v/>
      </c>
      <c r="S44" s="18"/>
      <c r="T44" s="1">
        <v>77</v>
      </c>
      <c r="U44" s="1">
        <v>80</v>
      </c>
      <c r="V44" s="1">
        <v>78</v>
      </c>
      <c r="W44" s="1"/>
      <c r="X44" s="1"/>
      <c r="Y44" s="1"/>
      <c r="Z44" s="1"/>
      <c r="AA44" s="1"/>
      <c r="AB44" s="1"/>
      <c r="AC44" s="1"/>
      <c r="AD44" s="1"/>
      <c r="AE44" s="18"/>
      <c r="AF44" s="1">
        <v>82</v>
      </c>
      <c r="AG44" s="1">
        <v>80</v>
      </c>
      <c r="AH44" s="1">
        <v>80</v>
      </c>
      <c r="AI44" s="1">
        <v>84</v>
      </c>
      <c r="AJ44" s="1">
        <v>83</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1677</v>
      </c>
      <c r="C45" s="19" t="s">
        <v>192</v>
      </c>
      <c r="D45" s="18"/>
      <c r="E45" s="19">
        <f t="shared" si="0"/>
        <v>81</v>
      </c>
      <c r="F45" s="19" t="str">
        <f t="shared" si="1"/>
        <v>B</v>
      </c>
      <c r="G45" s="19">
        <f>IF((COUNTA(T12:AC12)&gt;0),(ROUND((AVERAGE(T45:AD45)),0)),"")</f>
        <v>81</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83.4</v>
      </c>
      <c r="L45" s="19" t="str">
        <f t="shared" si="5"/>
        <v>B</v>
      </c>
      <c r="M45" s="19">
        <f t="shared" si="6"/>
        <v>83.4</v>
      </c>
      <c r="N45" s="19" t="str">
        <f t="shared" si="7"/>
        <v>B</v>
      </c>
      <c r="O45" s="35">
        <v>2</v>
      </c>
      <c r="P45" s="19" t="str">
        <f t="shared" si="8"/>
        <v>Memiliki ketrampilan mempraktikkan hasil menganalisis ketrampilan gerak salah satu permainan bola besar untuk menghasilkan koordinasi gerak yang baik.</v>
      </c>
      <c r="Q45" s="19" t="str">
        <f t="shared" si="9"/>
        <v>B</v>
      </c>
      <c r="R45" s="19" t="str">
        <f t="shared" si="10"/>
        <v/>
      </c>
      <c r="S45" s="18"/>
      <c r="T45" s="1">
        <v>78</v>
      </c>
      <c r="U45" s="1">
        <v>85</v>
      </c>
      <c r="V45" s="1">
        <v>81</v>
      </c>
      <c r="W45" s="1"/>
      <c r="X45" s="1"/>
      <c r="Y45" s="1"/>
      <c r="Z45" s="1"/>
      <c r="AA45" s="1"/>
      <c r="AB45" s="1"/>
      <c r="AC45" s="1"/>
      <c r="AD45" s="1"/>
      <c r="AE45" s="18"/>
      <c r="AF45" s="1">
        <v>85</v>
      </c>
      <c r="AG45" s="1">
        <v>85</v>
      </c>
      <c r="AH45" s="1">
        <v>80</v>
      </c>
      <c r="AI45" s="1">
        <v>84</v>
      </c>
      <c r="AJ45" s="1">
        <v>83</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1693</v>
      </c>
      <c r="C46" s="19" t="s">
        <v>193</v>
      </c>
      <c r="D46" s="18"/>
      <c r="E46" s="19">
        <f t="shared" si="0"/>
        <v>80</v>
      </c>
      <c r="F46" s="19" t="str">
        <f t="shared" si="1"/>
        <v>B</v>
      </c>
      <c r="G46" s="19">
        <f>IF((COUNTA(T12:AC12)&gt;0),(ROUND((AVERAGE(T46:AD46)),0)),"")</f>
        <v>80</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81</v>
      </c>
      <c r="L46" s="19" t="str">
        <f t="shared" si="5"/>
        <v>B</v>
      </c>
      <c r="M46" s="19">
        <f t="shared" si="6"/>
        <v>81</v>
      </c>
      <c r="N46" s="19" t="str">
        <f t="shared" si="7"/>
        <v>B</v>
      </c>
      <c r="O46" s="35">
        <v>2</v>
      </c>
      <c r="P46" s="19" t="str">
        <f t="shared" si="8"/>
        <v>Memiliki ketrampilan mempraktikkan hasil menganalisis ketrampilan gerak salah satu permainan bola besar untuk menghasilkan koordinasi gerak yang baik.</v>
      </c>
      <c r="Q46" s="19" t="str">
        <f t="shared" si="9"/>
        <v>B</v>
      </c>
      <c r="R46" s="19" t="str">
        <f t="shared" si="10"/>
        <v/>
      </c>
      <c r="S46" s="18"/>
      <c r="T46" s="1">
        <v>75</v>
      </c>
      <c r="U46" s="1">
        <v>85</v>
      </c>
      <c r="V46" s="1">
        <v>79</v>
      </c>
      <c r="W46" s="1"/>
      <c r="X46" s="1"/>
      <c r="Y46" s="1"/>
      <c r="Z46" s="1"/>
      <c r="AA46" s="1"/>
      <c r="AB46" s="1"/>
      <c r="AC46" s="1"/>
      <c r="AD46" s="1"/>
      <c r="AE46" s="18"/>
      <c r="AF46" s="1">
        <v>78</v>
      </c>
      <c r="AG46" s="1">
        <v>82</v>
      </c>
      <c r="AH46" s="1">
        <v>82</v>
      </c>
      <c r="AI46" s="1">
        <v>84</v>
      </c>
      <c r="AJ46" s="1">
        <v>79</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1709</v>
      </c>
      <c r="C47" s="19" t="s">
        <v>194</v>
      </c>
      <c r="D47" s="18"/>
      <c r="E47" s="19">
        <f t="shared" si="0"/>
        <v>84</v>
      </c>
      <c r="F47" s="19" t="str">
        <f t="shared" si="1"/>
        <v>B</v>
      </c>
      <c r="G47" s="19">
        <f>IF((COUNTA(T12:AC12)&gt;0),(ROUND((AVERAGE(T47:AD47)),0)),"")</f>
        <v>84</v>
      </c>
      <c r="H47" s="19" t="str">
        <f t="shared" si="2"/>
        <v>B</v>
      </c>
      <c r="I47" s="35">
        <v>2</v>
      </c>
      <c r="J4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7" s="19">
        <f t="shared" si="4"/>
        <v>83</v>
      </c>
      <c r="L47" s="19" t="str">
        <f t="shared" si="5"/>
        <v>B</v>
      </c>
      <c r="M47" s="19">
        <f t="shared" si="6"/>
        <v>83</v>
      </c>
      <c r="N47" s="19" t="str">
        <f t="shared" si="7"/>
        <v>B</v>
      </c>
      <c r="O47" s="35">
        <v>2</v>
      </c>
      <c r="P47" s="19" t="str">
        <f t="shared" si="8"/>
        <v>Memiliki ketrampilan mempraktikkan hasil menganalisis ketrampilan gerak salah satu permainan bola besar untuk menghasilkan koordinasi gerak yang baik.</v>
      </c>
      <c r="Q47" s="19" t="str">
        <f t="shared" si="9"/>
        <v>B</v>
      </c>
      <c r="R47" s="19" t="str">
        <f t="shared" si="10"/>
        <v/>
      </c>
      <c r="S47" s="18"/>
      <c r="T47" s="1">
        <v>80</v>
      </c>
      <c r="U47" s="1">
        <v>85</v>
      </c>
      <c r="V47" s="1">
        <v>88</v>
      </c>
      <c r="W47" s="1"/>
      <c r="X47" s="1"/>
      <c r="Y47" s="1"/>
      <c r="Z47" s="1"/>
      <c r="AA47" s="1"/>
      <c r="AB47" s="1"/>
      <c r="AC47" s="1"/>
      <c r="AD47" s="1"/>
      <c r="AE47" s="18"/>
      <c r="AF47" s="1">
        <v>82</v>
      </c>
      <c r="AG47" s="1">
        <v>80</v>
      </c>
      <c r="AH47" s="1">
        <v>84</v>
      </c>
      <c r="AI47" s="1">
        <v>84</v>
      </c>
      <c r="AJ47" s="1">
        <v>85</v>
      </c>
      <c r="AK47" s="1"/>
      <c r="AL47" s="1"/>
      <c r="AM47" s="1"/>
      <c r="AN47" s="1"/>
      <c r="AO47" s="1"/>
      <c r="AP47" s="18"/>
      <c r="AQ47" s="31"/>
      <c r="AR47" s="31"/>
      <c r="AS47" s="31"/>
      <c r="AT47" s="31"/>
      <c r="AU47" s="31"/>
      <c r="AV47" s="31"/>
      <c r="AW47" s="31"/>
      <c r="AX47" s="31"/>
      <c r="AY47" s="31"/>
      <c r="AZ47" s="31"/>
      <c r="BA47" s="1" t="s">
        <v>9</v>
      </c>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v>38</v>
      </c>
      <c r="B48" s="19">
        <v>1725</v>
      </c>
      <c r="C48" s="19" t="s">
        <v>195</v>
      </c>
      <c r="D48" s="18"/>
      <c r="E48" s="19">
        <f t="shared" si="0"/>
        <v>78</v>
      </c>
      <c r="F48" s="19" t="str">
        <f t="shared" si="1"/>
        <v>B</v>
      </c>
      <c r="G48" s="19">
        <f>IF((COUNTA(T12:AC12)&gt;0),(ROUND((AVERAGE(T48:AD48)),0)),"")</f>
        <v>78</v>
      </c>
      <c r="H48" s="19" t="str">
        <f t="shared" si="2"/>
        <v>B</v>
      </c>
      <c r="I48" s="35">
        <v>2</v>
      </c>
      <c r="J4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8" s="19">
        <f t="shared" si="4"/>
        <v>81</v>
      </c>
      <c r="L48" s="19" t="str">
        <f t="shared" si="5"/>
        <v>B</v>
      </c>
      <c r="M48" s="19">
        <f t="shared" si="6"/>
        <v>81</v>
      </c>
      <c r="N48" s="19" t="str">
        <f t="shared" si="7"/>
        <v>B</v>
      </c>
      <c r="O48" s="35">
        <v>2</v>
      </c>
      <c r="P48" s="19" t="str">
        <f t="shared" si="8"/>
        <v>Memiliki ketrampilan mempraktikkan hasil menganalisis ketrampilan gerak salah satu permainan bola besar untuk menghasilkan koordinasi gerak yang baik.</v>
      </c>
      <c r="Q48" s="19" t="str">
        <f t="shared" si="9"/>
        <v>B</v>
      </c>
      <c r="R48" s="19" t="str">
        <f t="shared" si="10"/>
        <v/>
      </c>
      <c r="S48" s="18"/>
      <c r="T48" s="1">
        <v>75</v>
      </c>
      <c r="U48" s="1">
        <v>80</v>
      </c>
      <c r="V48" s="1">
        <v>78</v>
      </c>
      <c r="W48" s="1"/>
      <c r="X48" s="1"/>
      <c r="Y48" s="1"/>
      <c r="Z48" s="1"/>
      <c r="AA48" s="1"/>
      <c r="AB48" s="1"/>
      <c r="AC48" s="1"/>
      <c r="AD48" s="1"/>
      <c r="AE48" s="18"/>
      <c r="AF48" s="1">
        <v>82</v>
      </c>
      <c r="AG48" s="1">
        <v>80</v>
      </c>
      <c r="AH48" s="1">
        <v>79</v>
      </c>
      <c r="AI48" s="1">
        <v>84</v>
      </c>
      <c r="AJ48" s="1">
        <v>80</v>
      </c>
      <c r="AK48" s="1"/>
      <c r="AL48" s="1"/>
      <c r="AM48" s="1"/>
      <c r="AN48" s="1"/>
      <c r="AO48" s="1"/>
      <c r="AP48" s="18"/>
      <c r="AQ48" s="31"/>
      <c r="AR48" s="31"/>
      <c r="AS48" s="31"/>
      <c r="AT48" s="31"/>
      <c r="AU48" s="31"/>
      <c r="AV48" s="31"/>
      <c r="AW48" s="31"/>
      <c r="AX48" s="31"/>
      <c r="AY48" s="31"/>
      <c r="AZ48" s="31"/>
      <c r="BA48" s="1" t="s">
        <v>9</v>
      </c>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74" t="s">
        <v>107</v>
      </c>
      <c r="H52" s="74"/>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74" t="s">
        <v>110</v>
      </c>
      <c r="H53" s="74"/>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4" t="s">
        <v>112</v>
      </c>
      <c r="H54" s="74"/>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4" t="s">
        <v>113</v>
      </c>
      <c r="H55" s="74"/>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lessThan">
      <formula>$C$4</formula>
    </cfRule>
  </conditionalFormatting>
  <conditionalFormatting sqref="E12">
    <cfRule type="cellIs" dxfId="326" priority="2" operator="lessThan">
      <formula>$C$4</formula>
    </cfRule>
  </conditionalFormatting>
  <conditionalFormatting sqref="E13">
    <cfRule type="cellIs" dxfId="325" priority="3" operator="lessThan">
      <formula>$C$4</formula>
    </cfRule>
  </conditionalFormatting>
  <conditionalFormatting sqref="E14">
    <cfRule type="cellIs" dxfId="324" priority="4" operator="lessThan">
      <formula>$C$4</formula>
    </cfRule>
  </conditionalFormatting>
  <conditionalFormatting sqref="E15">
    <cfRule type="cellIs" dxfId="323" priority="5" operator="lessThan">
      <formula>$C$4</formula>
    </cfRule>
  </conditionalFormatting>
  <conditionalFormatting sqref="E16">
    <cfRule type="cellIs" dxfId="322" priority="6" operator="lessThan">
      <formula>$C$4</formula>
    </cfRule>
  </conditionalFormatting>
  <conditionalFormatting sqref="E17">
    <cfRule type="cellIs" dxfId="321" priority="7" operator="lessThan">
      <formula>$C$4</formula>
    </cfRule>
  </conditionalFormatting>
  <conditionalFormatting sqref="E18">
    <cfRule type="cellIs" dxfId="320" priority="8" operator="lessThan">
      <formula>$C$4</formula>
    </cfRule>
  </conditionalFormatting>
  <conditionalFormatting sqref="E19">
    <cfRule type="cellIs" dxfId="319" priority="9" operator="lessThan">
      <formula>$C$4</formula>
    </cfRule>
  </conditionalFormatting>
  <conditionalFormatting sqref="E20">
    <cfRule type="cellIs" dxfId="318" priority="10" operator="lessThan">
      <formula>$C$4</formula>
    </cfRule>
  </conditionalFormatting>
  <conditionalFormatting sqref="E21">
    <cfRule type="cellIs" dxfId="317" priority="11" operator="lessThan">
      <formula>$C$4</formula>
    </cfRule>
  </conditionalFormatting>
  <conditionalFormatting sqref="E22">
    <cfRule type="cellIs" dxfId="316" priority="12" operator="lessThan">
      <formula>$C$4</formula>
    </cfRule>
  </conditionalFormatting>
  <conditionalFormatting sqref="E23">
    <cfRule type="cellIs" dxfId="315" priority="13" operator="lessThan">
      <formula>$C$4</formula>
    </cfRule>
  </conditionalFormatting>
  <conditionalFormatting sqref="E24">
    <cfRule type="cellIs" dxfId="314" priority="14" operator="lessThan">
      <formula>$C$4</formula>
    </cfRule>
  </conditionalFormatting>
  <conditionalFormatting sqref="E25">
    <cfRule type="cellIs" dxfId="313" priority="15" operator="lessThan">
      <formula>$C$4</formula>
    </cfRule>
  </conditionalFormatting>
  <conditionalFormatting sqref="E26">
    <cfRule type="cellIs" dxfId="312" priority="16" operator="lessThan">
      <formula>$C$4</formula>
    </cfRule>
  </conditionalFormatting>
  <conditionalFormatting sqref="E27">
    <cfRule type="cellIs" dxfId="311" priority="17" operator="lessThan">
      <formula>$C$4</formula>
    </cfRule>
  </conditionalFormatting>
  <conditionalFormatting sqref="E28">
    <cfRule type="cellIs" dxfId="310" priority="18" operator="lessThan">
      <formula>$C$4</formula>
    </cfRule>
  </conditionalFormatting>
  <conditionalFormatting sqref="E29">
    <cfRule type="cellIs" dxfId="309" priority="19" operator="lessThan">
      <formula>$C$4</formula>
    </cfRule>
  </conditionalFormatting>
  <conditionalFormatting sqref="E30">
    <cfRule type="cellIs" dxfId="308" priority="20" operator="lessThan">
      <formula>$C$4</formula>
    </cfRule>
  </conditionalFormatting>
  <conditionalFormatting sqref="E31">
    <cfRule type="cellIs" dxfId="307" priority="21" operator="lessThan">
      <formula>$C$4</formula>
    </cfRule>
  </conditionalFormatting>
  <conditionalFormatting sqref="E32">
    <cfRule type="cellIs" dxfId="306" priority="22" operator="lessThan">
      <formula>$C$4</formula>
    </cfRule>
  </conditionalFormatting>
  <conditionalFormatting sqref="E33">
    <cfRule type="cellIs" dxfId="305" priority="23" operator="lessThan">
      <formula>$C$4</formula>
    </cfRule>
  </conditionalFormatting>
  <conditionalFormatting sqref="E34">
    <cfRule type="cellIs" dxfId="304" priority="24" operator="lessThan">
      <formula>$C$4</formula>
    </cfRule>
  </conditionalFormatting>
  <conditionalFormatting sqref="E35">
    <cfRule type="cellIs" dxfId="303" priority="25" operator="lessThan">
      <formula>$C$4</formula>
    </cfRule>
  </conditionalFormatting>
  <conditionalFormatting sqref="E36">
    <cfRule type="cellIs" dxfId="302" priority="26" operator="lessThan">
      <formula>$C$4</formula>
    </cfRule>
  </conditionalFormatting>
  <conditionalFormatting sqref="E37">
    <cfRule type="cellIs" dxfId="301" priority="27" operator="lessThan">
      <formula>$C$4</formula>
    </cfRule>
  </conditionalFormatting>
  <conditionalFormatting sqref="E38">
    <cfRule type="cellIs" dxfId="300" priority="28" operator="lessThan">
      <formula>$C$4</formula>
    </cfRule>
  </conditionalFormatting>
  <conditionalFormatting sqref="E39">
    <cfRule type="cellIs" dxfId="299" priority="29" operator="lessThan">
      <formula>$C$4</formula>
    </cfRule>
  </conditionalFormatting>
  <conditionalFormatting sqref="E40">
    <cfRule type="cellIs" dxfId="298" priority="30" operator="lessThan">
      <formula>$C$4</formula>
    </cfRule>
  </conditionalFormatting>
  <conditionalFormatting sqref="E41">
    <cfRule type="cellIs" dxfId="297" priority="31" operator="lessThan">
      <formula>$C$4</formula>
    </cfRule>
  </conditionalFormatting>
  <conditionalFormatting sqref="E42">
    <cfRule type="cellIs" dxfId="296" priority="32" operator="lessThan">
      <formula>$C$4</formula>
    </cfRule>
  </conditionalFormatting>
  <conditionalFormatting sqref="E43">
    <cfRule type="cellIs" dxfId="295" priority="33" operator="lessThan">
      <formula>$C$4</formula>
    </cfRule>
  </conditionalFormatting>
  <conditionalFormatting sqref="E44">
    <cfRule type="cellIs" dxfId="294" priority="34" operator="lessThan">
      <formula>$C$4</formula>
    </cfRule>
  </conditionalFormatting>
  <conditionalFormatting sqref="E45">
    <cfRule type="cellIs" dxfId="293" priority="35" operator="lessThan">
      <formula>$C$4</formula>
    </cfRule>
  </conditionalFormatting>
  <conditionalFormatting sqref="E46">
    <cfRule type="cellIs" dxfId="292" priority="36" operator="lessThan">
      <formula>$C$4</formula>
    </cfRule>
  </conditionalFormatting>
  <conditionalFormatting sqref="E47">
    <cfRule type="cellIs" dxfId="291" priority="37" operator="lessThan">
      <formula>$C$4</formula>
    </cfRule>
  </conditionalFormatting>
  <conditionalFormatting sqref="E48">
    <cfRule type="cellIs" dxfId="290" priority="38" operator="lessThan">
      <formula>$C$4</formula>
    </cfRule>
  </conditionalFormatting>
  <conditionalFormatting sqref="E49">
    <cfRule type="cellIs" dxfId="289" priority="39" operator="lessThan">
      <formula>$C$4</formula>
    </cfRule>
  </conditionalFormatting>
  <conditionalFormatting sqref="E50">
    <cfRule type="cellIs" dxfId="288" priority="40" operator="lessThan">
      <formula>$C$4</formula>
    </cfRule>
  </conditionalFormatting>
  <conditionalFormatting sqref="G11">
    <cfRule type="cellIs" dxfId="287" priority="41" operator="lessThan">
      <formula>$C$4</formula>
    </cfRule>
  </conditionalFormatting>
  <conditionalFormatting sqref="G12">
    <cfRule type="cellIs" dxfId="286" priority="42" operator="lessThan">
      <formula>$C$4</formula>
    </cfRule>
  </conditionalFormatting>
  <conditionalFormatting sqref="G13">
    <cfRule type="cellIs" dxfId="285" priority="43" operator="lessThan">
      <formula>$C$4</formula>
    </cfRule>
  </conditionalFormatting>
  <conditionalFormatting sqref="G14">
    <cfRule type="cellIs" dxfId="284" priority="44" operator="lessThan">
      <formula>$C$4</formula>
    </cfRule>
  </conditionalFormatting>
  <conditionalFormatting sqref="G15">
    <cfRule type="cellIs" dxfId="283" priority="45" operator="lessThan">
      <formula>$C$4</formula>
    </cfRule>
  </conditionalFormatting>
  <conditionalFormatting sqref="G16">
    <cfRule type="cellIs" dxfId="282" priority="46" operator="lessThan">
      <formula>$C$4</formula>
    </cfRule>
  </conditionalFormatting>
  <conditionalFormatting sqref="G17">
    <cfRule type="cellIs" dxfId="281" priority="47" operator="lessThan">
      <formula>$C$4</formula>
    </cfRule>
  </conditionalFormatting>
  <conditionalFormatting sqref="G18">
    <cfRule type="cellIs" dxfId="280" priority="48" operator="lessThan">
      <formula>$C$4</formula>
    </cfRule>
  </conditionalFormatting>
  <conditionalFormatting sqref="G19">
    <cfRule type="cellIs" dxfId="279" priority="49" operator="lessThan">
      <formula>$C$4</formula>
    </cfRule>
  </conditionalFormatting>
  <conditionalFormatting sqref="G20">
    <cfRule type="cellIs" dxfId="278" priority="50" operator="lessThan">
      <formula>$C$4</formula>
    </cfRule>
  </conditionalFormatting>
  <conditionalFormatting sqref="G21">
    <cfRule type="cellIs" dxfId="277" priority="51" operator="lessThan">
      <formula>$C$4</formula>
    </cfRule>
  </conditionalFormatting>
  <conditionalFormatting sqref="G22">
    <cfRule type="cellIs" dxfId="276" priority="52" operator="lessThan">
      <formula>$C$4</formula>
    </cfRule>
  </conditionalFormatting>
  <conditionalFormatting sqref="G23">
    <cfRule type="cellIs" dxfId="275" priority="53" operator="lessThan">
      <formula>$C$4</formula>
    </cfRule>
  </conditionalFormatting>
  <conditionalFormatting sqref="G24">
    <cfRule type="cellIs" dxfId="274" priority="54" operator="lessThan">
      <formula>$C$4</formula>
    </cfRule>
  </conditionalFormatting>
  <conditionalFormatting sqref="G25">
    <cfRule type="cellIs" dxfId="273" priority="55" operator="lessThan">
      <formula>$C$4</formula>
    </cfRule>
  </conditionalFormatting>
  <conditionalFormatting sqref="G26">
    <cfRule type="cellIs" dxfId="272" priority="56" operator="lessThan">
      <formula>$C$4</formula>
    </cfRule>
  </conditionalFormatting>
  <conditionalFormatting sqref="G27">
    <cfRule type="cellIs" dxfId="271" priority="57" operator="lessThan">
      <formula>$C$4</formula>
    </cfRule>
  </conditionalFormatting>
  <conditionalFormatting sqref="G28">
    <cfRule type="cellIs" dxfId="270" priority="58" operator="lessThan">
      <formula>$C$4</formula>
    </cfRule>
  </conditionalFormatting>
  <conditionalFormatting sqref="G29">
    <cfRule type="cellIs" dxfId="269" priority="59" operator="lessThan">
      <formula>$C$4</formula>
    </cfRule>
  </conditionalFormatting>
  <conditionalFormatting sqref="G30">
    <cfRule type="cellIs" dxfId="268" priority="60" operator="lessThan">
      <formula>$C$4</formula>
    </cfRule>
  </conditionalFormatting>
  <conditionalFormatting sqref="G31">
    <cfRule type="cellIs" dxfId="267" priority="61" operator="lessThan">
      <formula>$C$4</formula>
    </cfRule>
  </conditionalFormatting>
  <conditionalFormatting sqref="G32">
    <cfRule type="cellIs" dxfId="266" priority="62" operator="lessThan">
      <formula>$C$4</formula>
    </cfRule>
  </conditionalFormatting>
  <conditionalFormatting sqref="G33">
    <cfRule type="cellIs" dxfId="265" priority="63" operator="lessThan">
      <formula>$C$4</formula>
    </cfRule>
  </conditionalFormatting>
  <conditionalFormatting sqref="G34">
    <cfRule type="cellIs" dxfId="264" priority="64" operator="lessThan">
      <formula>$C$4</formula>
    </cfRule>
  </conditionalFormatting>
  <conditionalFormatting sqref="G35">
    <cfRule type="cellIs" dxfId="263" priority="65" operator="lessThan">
      <formula>$C$4</formula>
    </cfRule>
  </conditionalFormatting>
  <conditionalFormatting sqref="G36">
    <cfRule type="cellIs" dxfId="262" priority="66" operator="lessThan">
      <formula>$C$4</formula>
    </cfRule>
  </conditionalFormatting>
  <conditionalFormatting sqref="G37">
    <cfRule type="cellIs" dxfId="261" priority="67" operator="lessThan">
      <formula>$C$4</formula>
    </cfRule>
  </conditionalFormatting>
  <conditionalFormatting sqref="G38">
    <cfRule type="cellIs" dxfId="260" priority="68" operator="lessThan">
      <formula>$C$4</formula>
    </cfRule>
  </conditionalFormatting>
  <conditionalFormatting sqref="G39">
    <cfRule type="cellIs" dxfId="259" priority="69" operator="lessThan">
      <formula>$C$4</formula>
    </cfRule>
  </conditionalFormatting>
  <conditionalFormatting sqref="G40">
    <cfRule type="cellIs" dxfId="258" priority="70" operator="lessThan">
      <formula>$C$4</formula>
    </cfRule>
  </conditionalFormatting>
  <conditionalFormatting sqref="G41">
    <cfRule type="cellIs" dxfId="257" priority="71" operator="lessThan">
      <formula>$C$4</formula>
    </cfRule>
  </conditionalFormatting>
  <conditionalFormatting sqref="G42">
    <cfRule type="cellIs" dxfId="256" priority="72" operator="lessThan">
      <formula>$C$4</formula>
    </cfRule>
  </conditionalFormatting>
  <conditionalFormatting sqref="G43">
    <cfRule type="cellIs" dxfId="255" priority="73" operator="lessThan">
      <formula>$C$4</formula>
    </cfRule>
  </conditionalFormatting>
  <conditionalFormatting sqref="G44">
    <cfRule type="cellIs" dxfId="254" priority="74" operator="lessThan">
      <formula>$C$4</formula>
    </cfRule>
  </conditionalFormatting>
  <conditionalFormatting sqref="G45">
    <cfRule type="cellIs" dxfId="253" priority="75" operator="lessThan">
      <formula>$C$4</formula>
    </cfRule>
  </conditionalFormatting>
  <conditionalFormatting sqref="G46">
    <cfRule type="cellIs" dxfId="252" priority="76" operator="lessThan">
      <formula>$C$4</formula>
    </cfRule>
  </conditionalFormatting>
  <conditionalFormatting sqref="G47">
    <cfRule type="cellIs" dxfId="251" priority="77" operator="lessThan">
      <formula>$C$4</formula>
    </cfRule>
  </conditionalFormatting>
  <conditionalFormatting sqref="G48">
    <cfRule type="cellIs" dxfId="250" priority="78" operator="lessThan">
      <formula>$C$4</formula>
    </cfRule>
  </conditionalFormatting>
  <conditionalFormatting sqref="G49">
    <cfRule type="cellIs" dxfId="249" priority="79" operator="lessThan">
      <formula>$C$4</formula>
    </cfRule>
  </conditionalFormatting>
  <conditionalFormatting sqref="G50">
    <cfRule type="cellIs" dxfId="248" priority="80" operator="lessThan">
      <formula>$C$4</formula>
    </cfRule>
  </conditionalFormatting>
  <conditionalFormatting sqref="K11">
    <cfRule type="cellIs" dxfId="247" priority="81" operator="lessThan">
      <formula>$C$4</formula>
    </cfRule>
  </conditionalFormatting>
  <conditionalFormatting sqref="K12">
    <cfRule type="cellIs" dxfId="246" priority="82" operator="lessThan">
      <formula>$C$4</formula>
    </cfRule>
  </conditionalFormatting>
  <conditionalFormatting sqref="K13">
    <cfRule type="cellIs" dxfId="245" priority="83" operator="lessThan">
      <formula>$C$4</formula>
    </cfRule>
  </conditionalFormatting>
  <conditionalFormatting sqref="K14">
    <cfRule type="cellIs" dxfId="244" priority="84" operator="lessThan">
      <formula>$C$4</formula>
    </cfRule>
  </conditionalFormatting>
  <conditionalFormatting sqref="K15">
    <cfRule type="cellIs" dxfId="243" priority="85" operator="lessThan">
      <formula>$C$4</formula>
    </cfRule>
  </conditionalFormatting>
  <conditionalFormatting sqref="K16">
    <cfRule type="cellIs" dxfId="242" priority="86" operator="lessThan">
      <formula>$C$4</formula>
    </cfRule>
  </conditionalFormatting>
  <conditionalFormatting sqref="K17">
    <cfRule type="cellIs" dxfId="241" priority="87" operator="lessThan">
      <formula>$C$4</formula>
    </cfRule>
  </conditionalFormatting>
  <conditionalFormatting sqref="K18">
    <cfRule type="cellIs" dxfId="240" priority="88" operator="lessThan">
      <formula>$C$4</formula>
    </cfRule>
  </conditionalFormatting>
  <conditionalFormatting sqref="K19">
    <cfRule type="cellIs" dxfId="239" priority="89" operator="lessThan">
      <formula>$C$4</formula>
    </cfRule>
  </conditionalFormatting>
  <conditionalFormatting sqref="K20">
    <cfRule type="cellIs" dxfId="238" priority="90" operator="lessThan">
      <formula>$C$4</formula>
    </cfRule>
  </conditionalFormatting>
  <conditionalFormatting sqref="K21">
    <cfRule type="cellIs" dxfId="237" priority="91" operator="lessThan">
      <formula>$C$4</formula>
    </cfRule>
  </conditionalFormatting>
  <conditionalFormatting sqref="K22">
    <cfRule type="cellIs" dxfId="236" priority="92" operator="lessThan">
      <formula>$C$4</formula>
    </cfRule>
  </conditionalFormatting>
  <conditionalFormatting sqref="K23">
    <cfRule type="cellIs" dxfId="235" priority="93" operator="lessThan">
      <formula>$C$4</formula>
    </cfRule>
  </conditionalFormatting>
  <conditionalFormatting sqref="K24">
    <cfRule type="cellIs" dxfId="234" priority="94" operator="lessThan">
      <formula>$C$4</formula>
    </cfRule>
  </conditionalFormatting>
  <conditionalFormatting sqref="K25">
    <cfRule type="cellIs" dxfId="233" priority="95" operator="lessThan">
      <formula>$C$4</formula>
    </cfRule>
  </conditionalFormatting>
  <conditionalFormatting sqref="K26">
    <cfRule type="cellIs" dxfId="232" priority="96" operator="lessThan">
      <formula>$C$4</formula>
    </cfRule>
  </conditionalFormatting>
  <conditionalFormatting sqref="K27">
    <cfRule type="cellIs" dxfId="231" priority="97" operator="lessThan">
      <formula>$C$4</formula>
    </cfRule>
  </conditionalFormatting>
  <conditionalFormatting sqref="K28">
    <cfRule type="cellIs" dxfId="230" priority="98" operator="lessThan">
      <formula>$C$4</formula>
    </cfRule>
  </conditionalFormatting>
  <conditionalFormatting sqref="K29">
    <cfRule type="cellIs" dxfId="229" priority="99" operator="lessThan">
      <formula>$C$4</formula>
    </cfRule>
  </conditionalFormatting>
  <conditionalFormatting sqref="K30">
    <cfRule type="cellIs" dxfId="228" priority="100" operator="lessThan">
      <formula>$C$4</formula>
    </cfRule>
  </conditionalFormatting>
  <conditionalFormatting sqref="K31">
    <cfRule type="cellIs" dxfId="227" priority="101" operator="lessThan">
      <formula>$C$4</formula>
    </cfRule>
  </conditionalFormatting>
  <conditionalFormatting sqref="K32">
    <cfRule type="cellIs" dxfId="226" priority="102" operator="lessThan">
      <formula>$C$4</formula>
    </cfRule>
  </conditionalFormatting>
  <conditionalFormatting sqref="K33">
    <cfRule type="cellIs" dxfId="225" priority="103" operator="lessThan">
      <formula>$C$4</formula>
    </cfRule>
  </conditionalFormatting>
  <conditionalFormatting sqref="K34">
    <cfRule type="cellIs" dxfId="224" priority="104" operator="lessThan">
      <formula>$C$4</formula>
    </cfRule>
  </conditionalFormatting>
  <conditionalFormatting sqref="K35">
    <cfRule type="cellIs" dxfId="223" priority="105" operator="lessThan">
      <formula>$C$4</formula>
    </cfRule>
  </conditionalFormatting>
  <conditionalFormatting sqref="K36">
    <cfRule type="cellIs" dxfId="222" priority="106" operator="lessThan">
      <formula>$C$4</formula>
    </cfRule>
  </conditionalFormatting>
  <conditionalFormatting sqref="K37">
    <cfRule type="cellIs" dxfId="221" priority="107" operator="lessThan">
      <formula>$C$4</formula>
    </cfRule>
  </conditionalFormatting>
  <conditionalFormatting sqref="K38">
    <cfRule type="cellIs" dxfId="220" priority="108" operator="lessThan">
      <formula>$C$4</formula>
    </cfRule>
  </conditionalFormatting>
  <conditionalFormatting sqref="K39">
    <cfRule type="cellIs" dxfId="219" priority="109" operator="lessThan">
      <formula>$C$4</formula>
    </cfRule>
  </conditionalFormatting>
  <conditionalFormatting sqref="K40">
    <cfRule type="cellIs" dxfId="218" priority="110" operator="lessThan">
      <formula>$C$4</formula>
    </cfRule>
  </conditionalFormatting>
  <conditionalFormatting sqref="K41">
    <cfRule type="cellIs" dxfId="217" priority="111" operator="lessThan">
      <formula>$C$4</formula>
    </cfRule>
  </conditionalFormatting>
  <conditionalFormatting sqref="K42">
    <cfRule type="cellIs" dxfId="216" priority="112" operator="lessThan">
      <formula>$C$4</formula>
    </cfRule>
  </conditionalFormatting>
  <conditionalFormatting sqref="K43">
    <cfRule type="cellIs" dxfId="215" priority="113" operator="lessThan">
      <formula>$C$4</formula>
    </cfRule>
  </conditionalFormatting>
  <conditionalFormatting sqref="K44">
    <cfRule type="cellIs" dxfId="214" priority="114" operator="lessThan">
      <formula>$C$4</formula>
    </cfRule>
  </conditionalFormatting>
  <conditionalFormatting sqref="K45">
    <cfRule type="cellIs" dxfId="213" priority="115" operator="lessThan">
      <formula>$C$4</formula>
    </cfRule>
  </conditionalFormatting>
  <conditionalFormatting sqref="K46">
    <cfRule type="cellIs" dxfId="212" priority="116" operator="lessThan">
      <formula>$C$4</formula>
    </cfRule>
  </conditionalFormatting>
  <conditionalFormatting sqref="K47">
    <cfRule type="cellIs" dxfId="211" priority="117" operator="lessThan">
      <formula>$C$4</formula>
    </cfRule>
  </conditionalFormatting>
  <conditionalFormatting sqref="K48">
    <cfRule type="cellIs" dxfId="210" priority="118" operator="lessThan">
      <formula>$C$4</formula>
    </cfRule>
  </conditionalFormatting>
  <conditionalFormatting sqref="K49">
    <cfRule type="cellIs" dxfId="209" priority="119" operator="lessThan">
      <formula>$C$4</formula>
    </cfRule>
  </conditionalFormatting>
  <conditionalFormatting sqref="K50">
    <cfRule type="cellIs" dxfId="208" priority="120" operator="lessThan">
      <formula>$C$4</formula>
    </cfRule>
  </conditionalFormatting>
  <conditionalFormatting sqref="M11">
    <cfRule type="cellIs" dxfId="207" priority="121" operator="lessThan">
      <formula>$C$4</formula>
    </cfRule>
  </conditionalFormatting>
  <conditionalFormatting sqref="M12">
    <cfRule type="cellIs" dxfId="206" priority="122" operator="lessThan">
      <formula>$C$4</formula>
    </cfRule>
  </conditionalFormatting>
  <conditionalFormatting sqref="M13">
    <cfRule type="cellIs" dxfId="205" priority="123" operator="lessThan">
      <formula>$C$4</formula>
    </cfRule>
  </conditionalFormatting>
  <conditionalFormatting sqref="M14">
    <cfRule type="cellIs" dxfId="204" priority="124" operator="lessThan">
      <formula>$C$4</formula>
    </cfRule>
  </conditionalFormatting>
  <conditionalFormatting sqref="M15">
    <cfRule type="cellIs" dxfId="203" priority="125" operator="lessThan">
      <formula>$C$4</formula>
    </cfRule>
  </conditionalFormatting>
  <conditionalFormatting sqref="M16">
    <cfRule type="cellIs" dxfId="202" priority="126" operator="lessThan">
      <formula>$C$4</formula>
    </cfRule>
  </conditionalFormatting>
  <conditionalFormatting sqref="M17">
    <cfRule type="cellIs" dxfId="201" priority="127" operator="lessThan">
      <formula>$C$4</formula>
    </cfRule>
  </conditionalFormatting>
  <conditionalFormatting sqref="M18">
    <cfRule type="cellIs" dxfId="200" priority="128" operator="lessThan">
      <formula>$C$4</formula>
    </cfRule>
  </conditionalFormatting>
  <conditionalFormatting sqref="M19">
    <cfRule type="cellIs" dxfId="199" priority="129" operator="lessThan">
      <formula>$C$4</formula>
    </cfRule>
  </conditionalFormatting>
  <conditionalFormatting sqref="M20">
    <cfRule type="cellIs" dxfId="198" priority="130" operator="lessThan">
      <formula>$C$4</formula>
    </cfRule>
  </conditionalFormatting>
  <conditionalFormatting sqref="M21">
    <cfRule type="cellIs" dxfId="197" priority="131" operator="lessThan">
      <formula>$C$4</formula>
    </cfRule>
  </conditionalFormatting>
  <conditionalFormatting sqref="M22">
    <cfRule type="cellIs" dxfId="196" priority="132" operator="lessThan">
      <formula>$C$4</formula>
    </cfRule>
  </conditionalFormatting>
  <conditionalFormatting sqref="M23">
    <cfRule type="cellIs" dxfId="195" priority="133" operator="lessThan">
      <formula>$C$4</formula>
    </cfRule>
  </conditionalFormatting>
  <conditionalFormatting sqref="M24">
    <cfRule type="cellIs" dxfId="194" priority="134" operator="lessThan">
      <formula>$C$4</formula>
    </cfRule>
  </conditionalFormatting>
  <conditionalFormatting sqref="M25">
    <cfRule type="cellIs" dxfId="193" priority="135" operator="lessThan">
      <formula>$C$4</formula>
    </cfRule>
  </conditionalFormatting>
  <conditionalFormatting sqref="M26">
    <cfRule type="cellIs" dxfId="192" priority="136" operator="lessThan">
      <formula>$C$4</formula>
    </cfRule>
  </conditionalFormatting>
  <conditionalFormatting sqref="M27">
    <cfRule type="cellIs" dxfId="191" priority="137" operator="lessThan">
      <formula>$C$4</formula>
    </cfRule>
  </conditionalFormatting>
  <conditionalFormatting sqref="M28">
    <cfRule type="cellIs" dxfId="190" priority="138" operator="lessThan">
      <formula>$C$4</formula>
    </cfRule>
  </conditionalFormatting>
  <conditionalFormatting sqref="M29">
    <cfRule type="cellIs" dxfId="189" priority="139" operator="lessThan">
      <formula>$C$4</formula>
    </cfRule>
  </conditionalFormatting>
  <conditionalFormatting sqref="M30">
    <cfRule type="cellIs" dxfId="188" priority="140" operator="lessThan">
      <formula>$C$4</formula>
    </cfRule>
  </conditionalFormatting>
  <conditionalFormatting sqref="M31">
    <cfRule type="cellIs" dxfId="187" priority="141" operator="lessThan">
      <formula>$C$4</formula>
    </cfRule>
  </conditionalFormatting>
  <conditionalFormatting sqref="M32">
    <cfRule type="cellIs" dxfId="186" priority="142" operator="lessThan">
      <formula>$C$4</formula>
    </cfRule>
  </conditionalFormatting>
  <conditionalFormatting sqref="M33">
    <cfRule type="cellIs" dxfId="185" priority="143" operator="lessThan">
      <formula>$C$4</formula>
    </cfRule>
  </conditionalFormatting>
  <conditionalFormatting sqref="M34">
    <cfRule type="cellIs" dxfId="184" priority="144" operator="lessThan">
      <formula>$C$4</formula>
    </cfRule>
  </conditionalFormatting>
  <conditionalFormatting sqref="M35">
    <cfRule type="cellIs" dxfId="183" priority="145" operator="lessThan">
      <formula>$C$4</formula>
    </cfRule>
  </conditionalFormatting>
  <conditionalFormatting sqref="M36">
    <cfRule type="cellIs" dxfId="182" priority="146" operator="lessThan">
      <formula>$C$4</formula>
    </cfRule>
  </conditionalFormatting>
  <conditionalFormatting sqref="M37">
    <cfRule type="cellIs" dxfId="181" priority="147" operator="lessThan">
      <formula>$C$4</formula>
    </cfRule>
  </conditionalFormatting>
  <conditionalFormatting sqref="M38">
    <cfRule type="cellIs" dxfId="180" priority="148" operator="lessThan">
      <formula>$C$4</formula>
    </cfRule>
  </conditionalFormatting>
  <conditionalFormatting sqref="M39">
    <cfRule type="cellIs" dxfId="179" priority="149" operator="lessThan">
      <formula>$C$4</formula>
    </cfRule>
  </conditionalFormatting>
  <conditionalFormatting sqref="M40">
    <cfRule type="cellIs" dxfId="178" priority="150" operator="lessThan">
      <formula>$C$4</formula>
    </cfRule>
  </conditionalFormatting>
  <conditionalFormatting sqref="M41">
    <cfRule type="cellIs" dxfId="177" priority="151" operator="lessThan">
      <formula>$C$4</formula>
    </cfRule>
  </conditionalFormatting>
  <conditionalFormatting sqref="M42">
    <cfRule type="cellIs" dxfId="176" priority="152" operator="lessThan">
      <formula>$C$4</formula>
    </cfRule>
  </conditionalFormatting>
  <conditionalFormatting sqref="M43">
    <cfRule type="cellIs" dxfId="175" priority="153" operator="lessThan">
      <formula>$C$4</formula>
    </cfRule>
  </conditionalFormatting>
  <conditionalFormatting sqref="M44">
    <cfRule type="cellIs" dxfId="174" priority="154" operator="lessThan">
      <formula>$C$4</formula>
    </cfRule>
  </conditionalFormatting>
  <conditionalFormatting sqref="M45">
    <cfRule type="cellIs" dxfId="173" priority="155" operator="lessThan">
      <formula>$C$4</formula>
    </cfRule>
  </conditionalFormatting>
  <conditionalFormatting sqref="M46">
    <cfRule type="cellIs" dxfId="172" priority="156" operator="lessThan">
      <formula>$C$4</formula>
    </cfRule>
  </conditionalFormatting>
  <conditionalFormatting sqref="M47">
    <cfRule type="cellIs" dxfId="171" priority="157" operator="lessThan">
      <formula>$C$4</formula>
    </cfRule>
  </conditionalFormatting>
  <conditionalFormatting sqref="M48">
    <cfRule type="cellIs" dxfId="170" priority="158" operator="lessThan">
      <formula>$C$4</formula>
    </cfRule>
  </conditionalFormatting>
  <conditionalFormatting sqref="M49">
    <cfRule type="cellIs" dxfId="169" priority="159" operator="lessThan">
      <formula>$C$4</formula>
    </cfRule>
  </conditionalFormatting>
  <conditionalFormatting sqref="M50">
    <cfRule type="cellIs" dxfId="168" priority="160" operator="lessThan">
      <formula>$C$4</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FK72"/>
  <sheetViews>
    <sheetView tabSelected="1" zoomScale="98" zoomScaleNormal="98" workbookViewId="0">
      <pane xSplit="3" ySplit="10" topLeftCell="G36" activePane="bottomRight" state="frozen"/>
      <selection pane="topRight"/>
      <selection pane="bottomLeft"/>
      <selection pane="bottomRight" activeCell="H51" sqref="H51"/>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66</v>
      </c>
      <c r="B1" s="20"/>
      <c r="C1" s="48" t="s">
        <v>0</v>
      </c>
      <c r="D1" s="48"/>
      <c r="E1" s="48"/>
      <c r="F1" s="48"/>
      <c r="G1" s="48"/>
      <c r="H1" s="48"/>
      <c r="I1" s="48"/>
      <c r="J1" s="48"/>
      <c r="K1" s="48"/>
      <c r="L1" s="48"/>
      <c r="M1" s="48"/>
      <c r="N1" s="48"/>
      <c r="O1" s="48"/>
      <c r="P1" s="48"/>
      <c r="Q1" s="48"/>
      <c r="R1" s="48"/>
      <c r="S1" s="4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196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66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4</v>
      </c>
      <c r="C7" s="18"/>
      <c r="D7" s="18"/>
      <c r="E7" s="49" t="s">
        <v>13</v>
      </c>
      <c r="F7" s="49"/>
      <c r="G7" s="49"/>
      <c r="H7" s="49"/>
      <c r="I7" s="49"/>
      <c r="J7" s="49"/>
      <c r="K7" s="49"/>
      <c r="L7" s="49"/>
      <c r="M7" s="49"/>
      <c r="N7" s="49"/>
      <c r="O7" s="49"/>
      <c r="P7" s="49"/>
      <c r="Q7" s="49"/>
      <c r="R7" s="49"/>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6" t="s">
        <v>14</v>
      </c>
      <c r="B8" s="47" t="s">
        <v>15</v>
      </c>
      <c r="C8" s="46" t="s">
        <v>16</v>
      </c>
      <c r="D8" s="18"/>
      <c r="E8" s="56" t="s">
        <v>17</v>
      </c>
      <c r="F8" s="57"/>
      <c r="G8" s="57"/>
      <c r="H8" s="57"/>
      <c r="I8" s="57"/>
      <c r="J8" s="58"/>
      <c r="K8" s="53" t="s">
        <v>18</v>
      </c>
      <c r="L8" s="54"/>
      <c r="M8" s="54"/>
      <c r="N8" s="54"/>
      <c r="O8" s="54"/>
      <c r="P8" s="55"/>
      <c r="Q8" s="71" t="s">
        <v>19</v>
      </c>
      <c r="R8" s="71"/>
      <c r="S8" s="18"/>
      <c r="T8" s="70" t="s">
        <v>20</v>
      </c>
      <c r="U8" s="70"/>
      <c r="V8" s="70"/>
      <c r="W8" s="70"/>
      <c r="X8" s="70"/>
      <c r="Y8" s="70"/>
      <c r="Z8" s="70"/>
      <c r="AA8" s="70"/>
      <c r="AB8" s="70"/>
      <c r="AC8" s="70"/>
      <c r="AD8" s="70"/>
      <c r="AE8" s="33"/>
      <c r="AF8" s="50" t="s">
        <v>21</v>
      </c>
      <c r="AG8" s="50"/>
      <c r="AH8" s="50"/>
      <c r="AI8" s="50"/>
      <c r="AJ8" s="50"/>
      <c r="AK8" s="50"/>
      <c r="AL8" s="50"/>
      <c r="AM8" s="50"/>
      <c r="AN8" s="50"/>
      <c r="AO8" s="50"/>
      <c r="AP8" s="33"/>
      <c r="AQ8" s="67" t="s">
        <v>19</v>
      </c>
      <c r="AR8" s="67"/>
      <c r="AS8" s="67"/>
      <c r="AT8" s="67"/>
      <c r="AU8" s="67"/>
      <c r="AV8" s="67"/>
      <c r="AW8" s="67"/>
      <c r="AX8" s="67"/>
      <c r="AY8" s="67"/>
      <c r="AZ8" s="67"/>
      <c r="BA8" s="68"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6"/>
      <c r="B9" s="47"/>
      <c r="C9" s="46"/>
      <c r="D9" s="18"/>
      <c r="E9" s="70" t="s">
        <v>22</v>
      </c>
      <c r="F9" s="70"/>
      <c r="G9" s="59" t="s">
        <v>23</v>
      </c>
      <c r="H9" s="60"/>
      <c r="I9" s="60"/>
      <c r="J9" s="61"/>
      <c r="K9" s="50" t="s">
        <v>22</v>
      </c>
      <c r="L9" s="50"/>
      <c r="M9" s="62" t="s">
        <v>23</v>
      </c>
      <c r="N9" s="63"/>
      <c r="O9" s="63"/>
      <c r="P9" s="64"/>
      <c r="Q9" s="51" t="s">
        <v>22</v>
      </c>
      <c r="R9" s="51" t="s">
        <v>23</v>
      </c>
      <c r="S9" s="18"/>
      <c r="T9" s="72" t="s">
        <v>24</v>
      </c>
      <c r="U9" s="72" t="s">
        <v>25</v>
      </c>
      <c r="V9" s="72" t="s">
        <v>26</v>
      </c>
      <c r="W9" s="72" t="s">
        <v>27</v>
      </c>
      <c r="X9" s="72" t="s">
        <v>28</v>
      </c>
      <c r="Y9" s="72" t="s">
        <v>29</v>
      </c>
      <c r="Z9" s="72" t="s">
        <v>30</v>
      </c>
      <c r="AA9" s="72" t="s">
        <v>31</v>
      </c>
      <c r="AB9" s="72" t="s">
        <v>32</v>
      </c>
      <c r="AC9" s="72" t="s">
        <v>33</v>
      </c>
      <c r="AD9" s="69" t="s">
        <v>34</v>
      </c>
      <c r="AE9" s="33"/>
      <c r="AF9" s="42" t="s">
        <v>35</v>
      </c>
      <c r="AG9" s="42" t="s">
        <v>36</v>
      </c>
      <c r="AH9" s="42" t="s">
        <v>37</v>
      </c>
      <c r="AI9" s="42" t="s">
        <v>38</v>
      </c>
      <c r="AJ9" s="42" t="s">
        <v>39</v>
      </c>
      <c r="AK9" s="42" t="s">
        <v>40</v>
      </c>
      <c r="AL9" s="42" t="s">
        <v>41</v>
      </c>
      <c r="AM9" s="42" t="s">
        <v>42</v>
      </c>
      <c r="AN9" s="42" t="s">
        <v>43</v>
      </c>
      <c r="AO9" s="42" t="s">
        <v>44</v>
      </c>
      <c r="AP9" s="33"/>
      <c r="AQ9" s="66" t="s">
        <v>45</v>
      </c>
      <c r="AR9" s="66"/>
      <c r="AS9" s="66" t="s">
        <v>46</v>
      </c>
      <c r="AT9" s="66"/>
      <c r="AU9" s="66" t="s">
        <v>47</v>
      </c>
      <c r="AV9" s="66"/>
      <c r="AW9" s="66"/>
      <c r="AX9" s="66" t="s">
        <v>48</v>
      </c>
      <c r="AY9" s="66"/>
      <c r="AZ9" s="66"/>
      <c r="BA9" s="6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6"/>
      <c r="B10" s="47"/>
      <c r="C10" s="46"/>
      <c r="D10" s="18"/>
      <c r="E10" s="27" t="s">
        <v>49</v>
      </c>
      <c r="F10" s="27" t="s">
        <v>50</v>
      </c>
      <c r="G10" s="27" t="s">
        <v>49</v>
      </c>
      <c r="H10" s="27" t="s">
        <v>50</v>
      </c>
      <c r="I10" s="29" t="s">
        <v>51</v>
      </c>
      <c r="J10" s="27" t="s">
        <v>52</v>
      </c>
      <c r="K10" s="30" t="s">
        <v>49</v>
      </c>
      <c r="L10" s="30" t="s">
        <v>50</v>
      </c>
      <c r="M10" s="30" t="s">
        <v>49</v>
      </c>
      <c r="N10" s="30" t="s">
        <v>50</v>
      </c>
      <c r="O10" s="29" t="s">
        <v>51</v>
      </c>
      <c r="P10" s="30" t="s">
        <v>52</v>
      </c>
      <c r="Q10" s="52"/>
      <c r="R10" s="52"/>
      <c r="S10" s="18"/>
      <c r="T10" s="73"/>
      <c r="U10" s="73"/>
      <c r="V10" s="73"/>
      <c r="W10" s="73"/>
      <c r="X10" s="73"/>
      <c r="Y10" s="73"/>
      <c r="Z10" s="73"/>
      <c r="AA10" s="73"/>
      <c r="AB10" s="73"/>
      <c r="AC10" s="73"/>
      <c r="AD10" s="69"/>
      <c r="AE10" s="33"/>
      <c r="AF10" s="43"/>
      <c r="AG10" s="43"/>
      <c r="AH10" s="43"/>
      <c r="AI10" s="43"/>
      <c r="AJ10" s="43"/>
      <c r="AK10" s="43"/>
      <c r="AL10" s="43"/>
      <c r="AM10" s="43"/>
      <c r="AN10" s="43"/>
      <c r="AO10" s="43"/>
      <c r="AP10" s="33"/>
      <c r="AQ10" s="34" t="s">
        <v>22</v>
      </c>
      <c r="AR10" s="34" t="s">
        <v>23</v>
      </c>
      <c r="AS10" s="34" t="s">
        <v>22</v>
      </c>
      <c r="AT10" s="34" t="s">
        <v>23</v>
      </c>
      <c r="AU10" s="34">
        <v>1</v>
      </c>
      <c r="AV10" s="34">
        <v>2</v>
      </c>
      <c r="AW10" s="34">
        <v>3</v>
      </c>
      <c r="AX10" s="34">
        <v>1</v>
      </c>
      <c r="AY10" s="34">
        <v>2</v>
      </c>
      <c r="AZ10" s="34">
        <v>3</v>
      </c>
      <c r="BA10" s="6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1773</v>
      </c>
      <c r="C11" s="19" t="s">
        <v>197</v>
      </c>
      <c r="D11" s="18"/>
      <c r="E11" s="19">
        <f t="shared" ref="E11:E50" si="0">IF((COUNTA(T11:AA11)&gt;0),(ROUND( AVERAGE(T11:AA11),0)),"")</f>
        <v>83</v>
      </c>
      <c r="F11" s="19" t="str">
        <f t="shared" ref="F11:F50" si="1">IF(AND(ISNUMBER(E11),E11&gt;=1),IF(E11&lt;=$FD$13,$FE$13,IF(E11&lt;=$FD$14,$FE$14,IF(E11&lt;=$FD$15,$FE$15,IF(E11&lt;=$FD$16,$FE$16,)))), "")</f>
        <v>B</v>
      </c>
      <c r="G11" s="19">
        <f>IF((COUNTA(T11:AC11)&gt;0),(ROUND((AVERAGE(T11:AD11)),0)),"")</f>
        <v>83</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1" s="19">
        <f t="shared" ref="K11:K50" si="4">IF((COUNTA(AF11:AN11)&gt;0),AVERAGE(AF11:AN11),"")</f>
        <v>82</v>
      </c>
      <c r="L11" s="19" t="str">
        <f t="shared" ref="L11:L50" si="5">IF(AND(ISNUMBER(K11),K11&gt;=1), IF(K11&lt;=$FD$27,$FE$27,IF(K11&lt;=$FD$28,$FE$28,IF(K11&lt;=$FD$29,$FE$29,IF(K11&lt;=$FD$30,$FE$30,)))), "")</f>
        <v>B</v>
      </c>
      <c r="M11" s="19">
        <f t="shared" ref="M11:M50" si="6">IF((COUNTA(AF11:AO11)&gt;0),AVERAGE(AF11:AO11),"")</f>
        <v>82</v>
      </c>
      <c r="N11" s="19" t="str">
        <f t="shared" ref="N11:N50" si="7">IF(AND(ISNUMBER(M11),M11&gt;=1), IF(M11&lt;=$FD$27,$FE$27,IF(M11&lt;=$FD$28,$FE$28,IF(M11&lt;=$FD$29,$FE$29,IF(M11&lt;=$FD$30,$FE$30,)))), "")</f>
        <v>B</v>
      </c>
      <c r="O11" s="35">
        <v>2</v>
      </c>
      <c r="P11" s="19" t="str">
        <f t="shared" ref="P11:P50" si="8">IF(O11=$FG$13,$FI$13,IF(O11=$FG$15,$FI$15,IF(O11=$FG$17,$FI$17,IF(O11=$FG$19,$FI$19,IF(O11=$FG$21,$FI$21,IF(O11=$FG$23,$FI$23,IF(O11=$FG$25,$FI$25,IF(O11=$FG$27,$FI$27,IF(O11=$FG$29,$FI$29,IF(O11=$FG$31,$FI$31,""))))))))))</f>
        <v>Memiliki ketrampilan mempraktikkan hasil menganalisis ketrampilan gerak salah satu permainan bola besar untuk menghasilkan koordinasi gerak yang baik.</v>
      </c>
      <c r="Q11" s="19" t="str">
        <f t="shared" ref="Q11:Q50" si="9">IF(COUNTA(BA11)=1,BA11,"")</f>
        <v>B</v>
      </c>
      <c r="R11" s="19" t="str">
        <f t="shared" ref="R11:R50" si="10">IF(AND(COUNTA(BA11)=1,COUNTA(AD11)=1),BA11,"")</f>
        <v/>
      </c>
      <c r="S11" s="18"/>
      <c r="T11" s="1">
        <v>80</v>
      </c>
      <c r="U11" s="1">
        <v>90</v>
      </c>
      <c r="V11" s="1">
        <v>78</v>
      </c>
      <c r="W11" s="1"/>
      <c r="X11" s="1"/>
      <c r="Y11" s="1"/>
      <c r="Z11" s="1"/>
      <c r="AA11" s="1"/>
      <c r="AB11" s="1"/>
      <c r="AC11" s="1"/>
      <c r="AD11" s="1"/>
      <c r="AE11" s="18"/>
      <c r="AF11" s="1">
        <v>83</v>
      </c>
      <c r="AG11" s="1">
        <v>80</v>
      </c>
      <c r="AH11" s="1">
        <v>83</v>
      </c>
      <c r="AI11" s="1">
        <v>84</v>
      </c>
      <c r="AJ11" s="1">
        <v>80</v>
      </c>
      <c r="AK11" s="1"/>
      <c r="AL11" s="1"/>
      <c r="AM11" s="1"/>
      <c r="AN11" s="1"/>
      <c r="AO11" s="1"/>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5" t="s">
        <v>54</v>
      </c>
      <c r="FD11" s="45"/>
      <c r="FE11" s="45"/>
      <c r="FG11" s="44" t="s">
        <v>55</v>
      </c>
      <c r="FH11" s="44"/>
      <c r="FI11" s="44"/>
    </row>
    <row r="12" spans="1:167">
      <c r="A12" s="19">
        <v>2</v>
      </c>
      <c r="B12" s="19">
        <v>1789</v>
      </c>
      <c r="C12" s="19" t="s">
        <v>198</v>
      </c>
      <c r="D12" s="18"/>
      <c r="E12" s="19">
        <f t="shared" si="0"/>
        <v>77</v>
      </c>
      <c r="F12" s="19" t="str">
        <f t="shared" si="1"/>
        <v>B</v>
      </c>
      <c r="G12" s="19">
        <f>IF((COUNTA(T12:AC12)&gt;0),(ROUND((AVERAGE(T12:AD12)),0)),"")</f>
        <v>77</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2" s="19">
        <f t="shared" si="4"/>
        <v>82.5</v>
      </c>
      <c r="L12" s="19" t="str">
        <f t="shared" si="5"/>
        <v>B</v>
      </c>
      <c r="M12" s="19">
        <f t="shared" si="6"/>
        <v>82.5</v>
      </c>
      <c r="N12" s="19" t="str">
        <f t="shared" si="7"/>
        <v>B</v>
      </c>
      <c r="O12" s="35">
        <v>2</v>
      </c>
      <c r="P12" s="19" t="str">
        <f t="shared" si="8"/>
        <v>Memiliki ketrampilan mempraktikkan hasil menganalisis ketrampilan gerak salah satu permainan bola besar untuk menghasilkan koordinasi gerak yang baik.</v>
      </c>
      <c r="Q12" s="19" t="str">
        <f t="shared" si="9"/>
        <v>B</v>
      </c>
      <c r="R12" s="19" t="str">
        <f t="shared" si="10"/>
        <v/>
      </c>
      <c r="S12" s="18"/>
      <c r="T12" s="1">
        <v>75</v>
      </c>
      <c r="U12" s="1">
        <v>78</v>
      </c>
      <c r="V12" s="1"/>
      <c r="W12" s="1"/>
      <c r="X12" s="1"/>
      <c r="Y12" s="1"/>
      <c r="Z12" s="1"/>
      <c r="AA12" s="1"/>
      <c r="AB12" s="1"/>
      <c r="AC12" s="1"/>
      <c r="AD12" s="1"/>
      <c r="AE12" s="18"/>
      <c r="AF12" s="1">
        <v>79</v>
      </c>
      <c r="AG12" s="1">
        <v>86</v>
      </c>
      <c r="AH12" s="1"/>
      <c r="AI12" s="1"/>
      <c r="AJ12" s="1"/>
      <c r="AK12" s="1"/>
      <c r="AL12" s="1"/>
      <c r="AM12" s="1"/>
      <c r="AN12" s="1"/>
      <c r="AO12" s="1"/>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1804</v>
      </c>
      <c r="C13" s="19" t="s">
        <v>199</v>
      </c>
      <c r="D13" s="18"/>
      <c r="E13" s="19">
        <f t="shared" si="0"/>
        <v>82</v>
      </c>
      <c r="F13" s="19" t="str">
        <f t="shared" si="1"/>
        <v>B</v>
      </c>
      <c r="G13" s="19">
        <f>IF((COUNTA(T12:AC12)&gt;0),(ROUND((AVERAGE(T13:AD13)),0)),"")</f>
        <v>82</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3" s="19">
        <f t="shared" si="4"/>
        <v>86.6</v>
      </c>
      <c r="L13" s="19" t="str">
        <f t="shared" si="5"/>
        <v>A</v>
      </c>
      <c r="M13" s="19">
        <f t="shared" si="6"/>
        <v>86.6</v>
      </c>
      <c r="N13" s="19" t="str">
        <f t="shared" si="7"/>
        <v>A</v>
      </c>
      <c r="O13" s="35">
        <v>1</v>
      </c>
      <c r="P13" s="19" t="str">
        <f t="shared" si="8"/>
        <v>Memiliki ketrampilan mempraktikkan hasil menganalisis dan mengkategorikan ketrampilan gerak salah satu nomor atletik (jalan cepat, lari, lompat, dan lempar) serta menyusun rencana perbaikan.</v>
      </c>
      <c r="Q13" s="19" t="str">
        <f t="shared" si="9"/>
        <v>B</v>
      </c>
      <c r="R13" s="19" t="str">
        <f t="shared" si="10"/>
        <v/>
      </c>
      <c r="S13" s="18"/>
      <c r="T13" s="1">
        <v>80</v>
      </c>
      <c r="U13" s="1">
        <v>85</v>
      </c>
      <c r="V13" s="1">
        <v>81</v>
      </c>
      <c r="W13" s="1"/>
      <c r="X13" s="1"/>
      <c r="Y13" s="1"/>
      <c r="Z13" s="1"/>
      <c r="AA13" s="1"/>
      <c r="AB13" s="1"/>
      <c r="AC13" s="1"/>
      <c r="AD13" s="1"/>
      <c r="AE13" s="18"/>
      <c r="AF13" s="1">
        <v>85</v>
      </c>
      <c r="AG13" s="1">
        <v>88</v>
      </c>
      <c r="AH13" s="1">
        <v>80</v>
      </c>
      <c r="AI13" s="1">
        <v>95</v>
      </c>
      <c r="AJ13" s="1">
        <v>85</v>
      </c>
      <c r="AK13" s="1"/>
      <c r="AL13" s="1"/>
      <c r="AM13" s="1"/>
      <c r="AN13" s="1"/>
      <c r="AO13" s="1"/>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0">
        <v>1</v>
      </c>
      <c r="FH13" s="41" t="s">
        <v>66</v>
      </c>
      <c r="FI13" s="41" t="s">
        <v>67</v>
      </c>
      <c r="FJ13" s="39">
        <v>781</v>
      </c>
      <c r="FK13" s="39">
        <v>791</v>
      </c>
    </row>
    <row r="14" spans="1:167">
      <c r="A14" s="19">
        <v>4</v>
      </c>
      <c r="B14" s="19">
        <v>1820</v>
      </c>
      <c r="C14" s="19" t="s">
        <v>200</v>
      </c>
      <c r="D14" s="18"/>
      <c r="E14" s="19">
        <f t="shared" si="0"/>
        <v>78</v>
      </c>
      <c r="F14" s="19" t="str">
        <f t="shared" si="1"/>
        <v>B</v>
      </c>
      <c r="G14" s="19">
        <f>IF((COUNTA(T12:AC12)&gt;0),(ROUND((AVERAGE(T14:AD14)),0)),"")</f>
        <v>78</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4" s="19">
        <f t="shared" si="4"/>
        <v>82.8</v>
      </c>
      <c r="L14" s="19" t="str">
        <f t="shared" si="5"/>
        <v>B</v>
      </c>
      <c r="M14" s="19">
        <f t="shared" si="6"/>
        <v>82.8</v>
      </c>
      <c r="N14" s="19" t="str">
        <f t="shared" si="7"/>
        <v>B</v>
      </c>
      <c r="O14" s="35">
        <v>2</v>
      </c>
      <c r="P14" s="19" t="str">
        <f t="shared" si="8"/>
        <v>Memiliki ketrampilan mempraktikkan hasil menganalisis ketrampilan gerak salah satu permainan bola besar untuk menghasilkan koordinasi gerak yang baik.</v>
      </c>
      <c r="Q14" s="19" t="str">
        <f t="shared" si="9"/>
        <v>B</v>
      </c>
      <c r="R14" s="19" t="str">
        <f t="shared" si="10"/>
        <v/>
      </c>
      <c r="S14" s="18"/>
      <c r="T14" s="1">
        <v>80</v>
      </c>
      <c r="U14" s="1">
        <v>80</v>
      </c>
      <c r="V14" s="1">
        <v>75</v>
      </c>
      <c r="W14" s="1"/>
      <c r="X14" s="1"/>
      <c r="Y14" s="1"/>
      <c r="Z14" s="1"/>
      <c r="AA14" s="1"/>
      <c r="AB14" s="1"/>
      <c r="AC14" s="1"/>
      <c r="AD14" s="1"/>
      <c r="AE14" s="18"/>
      <c r="AF14" s="1">
        <v>80</v>
      </c>
      <c r="AG14" s="1">
        <v>84</v>
      </c>
      <c r="AH14" s="1">
        <v>83</v>
      </c>
      <c r="AI14" s="1">
        <v>82</v>
      </c>
      <c r="AJ14" s="1">
        <v>85</v>
      </c>
      <c r="AK14" s="1"/>
      <c r="AL14" s="1"/>
      <c r="AM14" s="1"/>
      <c r="AN14" s="1"/>
      <c r="AO14" s="1"/>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0"/>
      <c r="FH14" s="41"/>
      <c r="FI14" s="41"/>
      <c r="FJ14" s="39"/>
      <c r="FK14" s="39"/>
    </row>
    <row r="15" spans="1:167">
      <c r="A15" s="19">
        <v>5</v>
      </c>
      <c r="B15" s="19">
        <v>1836</v>
      </c>
      <c r="C15" s="19" t="s">
        <v>201</v>
      </c>
      <c r="D15" s="18"/>
      <c r="E15" s="19">
        <f t="shared" si="0"/>
        <v>78</v>
      </c>
      <c r="F15" s="19" t="str">
        <f t="shared" si="1"/>
        <v>B</v>
      </c>
      <c r="G15" s="19">
        <f>IF((COUNTA(T12:AC12)&gt;0),(ROUND((AVERAGE(T15:AD15)),0)),"")</f>
        <v>78</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5" s="19">
        <f t="shared" si="4"/>
        <v>82</v>
      </c>
      <c r="L15" s="19" t="str">
        <f t="shared" si="5"/>
        <v>B</v>
      </c>
      <c r="M15" s="19">
        <f t="shared" si="6"/>
        <v>82</v>
      </c>
      <c r="N15" s="19" t="str">
        <f t="shared" si="7"/>
        <v>B</v>
      </c>
      <c r="O15" s="35">
        <v>2</v>
      </c>
      <c r="P15" s="19" t="str">
        <f t="shared" si="8"/>
        <v>Memiliki ketrampilan mempraktikkan hasil menganalisis ketrampilan gerak salah satu permainan bola besar untuk menghasilkan koordinasi gerak yang baik.</v>
      </c>
      <c r="Q15" s="19" t="str">
        <f t="shared" si="9"/>
        <v>B</v>
      </c>
      <c r="R15" s="19" t="str">
        <f t="shared" si="10"/>
        <v/>
      </c>
      <c r="S15" s="18"/>
      <c r="T15" s="1">
        <v>80</v>
      </c>
      <c r="U15" s="1">
        <v>80</v>
      </c>
      <c r="V15" s="1">
        <v>74</v>
      </c>
      <c r="W15" s="1"/>
      <c r="X15" s="1"/>
      <c r="Y15" s="1"/>
      <c r="Z15" s="1"/>
      <c r="AA15" s="1"/>
      <c r="AB15" s="1"/>
      <c r="AC15" s="1"/>
      <c r="AD15" s="1"/>
      <c r="AE15" s="18"/>
      <c r="AF15" s="1">
        <v>80</v>
      </c>
      <c r="AG15" s="1">
        <v>85</v>
      </c>
      <c r="AH15" s="1">
        <v>83</v>
      </c>
      <c r="AI15" s="1">
        <v>82</v>
      </c>
      <c r="AJ15" s="1">
        <v>80</v>
      </c>
      <c r="AK15" s="1"/>
      <c r="AL15" s="1"/>
      <c r="AM15" s="1"/>
      <c r="AN15" s="1"/>
      <c r="AO15" s="1"/>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0">
        <v>2</v>
      </c>
      <c r="FH15" s="41" t="s">
        <v>70</v>
      </c>
      <c r="FI15" s="41" t="s">
        <v>71</v>
      </c>
      <c r="FJ15" s="39">
        <v>782</v>
      </c>
      <c r="FK15" s="39">
        <v>792</v>
      </c>
    </row>
    <row r="16" spans="1:167">
      <c r="A16" s="19">
        <v>6</v>
      </c>
      <c r="B16" s="19">
        <v>1852</v>
      </c>
      <c r="C16" s="19" t="s">
        <v>202</v>
      </c>
      <c r="D16" s="18"/>
      <c r="E16" s="19">
        <f t="shared" si="0"/>
        <v>78</v>
      </c>
      <c r="F16" s="19" t="str">
        <f t="shared" si="1"/>
        <v>B</v>
      </c>
      <c r="G16" s="19">
        <f>IF((COUNTA(T12:AC12)&gt;0),(ROUND((AVERAGE(T16:AD16)),0)),"")</f>
        <v>78</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6" s="19">
        <f t="shared" si="4"/>
        <v>88.2</v>
      </c>
      <c r="L16" s="19" t="str">
        <f t="shared" si="5"/>
        <v>A</v>
      </c>
      <c r="M16" s="19">
        <f t="shared" si="6"/>
        <v>88.2</v>
      </c>
      <c r="N16" s="19" t="str">
        <f t="shared" si="7"/>
        <v>A</v>
      </c>
      <c r="O16" s="35">
        <v>1</v>
      </c>
      <c r="P16" s="19" t="str">
        <f t="shared" si="8"/>
        <v>Memiliki ketrampilan mempraktikkan hasil menganalisis dan mengkategorikan ketrampilan gerak salah satu nomor atletik (jalan cepat, lari, lompat, dan lempar) serta menyusun rencana perbaikan.</v>
      </c>
      <c r="Q16" s="19" t="str">
        <f t="shared" si="9"/>
        <v>B</v>
      </c>
      <c r="R16" s="19" t="str">
        <f t="shared" si="10"/>
        <v/>
      </c>
      <c r="S16" s="18"/>
      <c r="T16" s="1">
        <v>78</v>
      </c>
      <c r="U16" s="1">
        <v>78</v>
      </c>
      <c r="V16" s="1">
        <v>77</v>
      </c>
      <c r="W16" s="1"/>
      <c r="X16" s="1"/>
      <c r="Y16" s="1"/>
      <c r="Z16" s="1"/>
      <c r="AA16" s="1"/>
      <c r="AB16" s="1"/>
      <c r="AC16" s="1"/>
      <c r="AD16" s="1"/>
      <c r="AE16" s="18"/>
      <c r="AF16" s="1">
        <v>85</v>
      </c>
      <c r="AG16" s="1">
        <v>88</v>
      </c>
      <c r="AH16" s="1">
        <v>83</v>
      </c>
      <c r="AI16" s="1">
        <v>95</v>
      </c>
      <c r="AJ16" s="1">
        <v>90</v>
      </c>
      <c r="AK16" s="1"/>
      <c r="AL16" s="1"/>
      <c r="AM16" s="1"/>
      <c r="AN16" s="1"/>
      <c r="AO16" s="1"/>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0"/>
      <c r="FH16" s="41"/>
      <c r="FI16" s="41"/>
      <c r="FJ16" s="39"/>
      <c r="FK16" s="39"/>
    </row>
    <row r="17" spans="1:167">
      <c r="A17" s="19">
        <v>7</v>
      </c>
      <c r="B17" s="19">
        <v>1868</v>
      </c>
      <c r="C17" s="19" t="s">
        <v>203</v>
      </c>
      <c r="D17" s="18"/>
      <c r="E17" s="19">
        <f t="shared" si="0"/>
        <v>77</v>
      </c>
      <c r="F17" s="19" t="str">
        <f t="shared" si="1"/>
        <v>B</v>
      </c>
      <c r="G17" s="19">
        <f>IF((COUNTA(T12:AC12)&gt;0),(ROUND((AVERAGE(T17:AD17)),0)),"")</f>
        <v>77</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7" s="19">
        <f t="shared" si="4"/>
        <v>83</v>
      </c>
      <c r="L17" s="19" t="str">
        <f t="shared" si="5"/>
        <v>B</v>
      </c>
      <c r="M17" s="19">
        <f t="shared" si="6"/>
        <v>83</v>
      </c>
      <c r="N17" s="19" t="str">
        <f t="shared" si="7"/>
        <v>B</v>
      </c>
      <c r="O17" s="35">
        <v>2</v>
      </c>
      <c r="P17" s="19" t="str">
        <f t="shared" si="8"/>
        <v>Memiliki ketrampilan mempraktikkan hasil menganalisis ketrampilan gerak salah satu permainan bola besar untuk menghasilkan koordinasi gerak yang baik.</v>
      </c>
      <c r="Q17" s="19" t="str">
        <f t="shared" si="9"/>
        <v>B</v>
      </c>
      <c r="R17" s="19" t="str">
        <f t="shared" si="10"/>
        <v/>
      </c>
      <c r="S17" s="18"/>
      <c r="T17" s="1">
        <v>80</v>
      </c>
      <c r="U17" s="1">
        <v>80</v>
      </c>
      <c r="V17" s="1">
        <v>70</v>
      </c>
      <c r="W17" s="1"/>
      <c r="X17" s="1"/>
      <c r="Y17" s="1"/>
      <c r="Z17" s="1"/>
      <c r="AA17" s="1"/>
      <c r="AB17" s="1"/>
      <c r="AC17" s="1"/>
      <c r="AD17" s="1"/>
      <c r="AE17" s="18"/>
      <c r="AF17" s="1">
        <v>80</v>
      </c>
      <c r="AG17" s="1">
        <v>87</v>
      </c>
      <c r="AH17" s="1">
        <v>85</v>
      </c>
      <c r="AI17" s="1">
        <v>83</v>
      </c>
      <c r="AJ17" s="1">
        <v>80</v>
      </c>
      <c r="AK17" s="1"/>
      <c r="AL17" s="1"/>
      <c r="AM17" s="1"/>
      <c r="AN17" s="1"/>
      <c r="AO17" s="1"/>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0">
        <v>3</v>
      </c>
      <c r="FH17" s="41" t="s">
        <v>74</v>
      </c>
      <c r="FI17" s="41" t="s">
        <v>75</v>
      </c>
      <c r="FJ17" s="39">
        <v>783</v>
      </c>
      <c r="FK17" s="39">
        <v>793</v>
      </c>
    </row>
    <row r="18" spans="1:167">
      <c r="A18" s="19">
        <v>8</v>
      </c>
      <c r="B18" s="19">
        <v>1884</v>
      </c>
      <c r="C18" s="19" t="s">
        <v>204</v>
      </c>
      <c r="D18" s="18"/>
      <c r="E18" s="19">
        <f t="shared" si="0"/>
        <v>76</v>
      </c>
      <c r="F18" s="19" t="str">
        <f t="shared" si="1"/>
        <v>B</v>
      </c>
      <c r="G18" s="19">
        <f>IF((COUNTA(T12:AC12)&gt;0),(ROUND((AVERAGE(T18:AD18)),0)),"")</f>
        <v>76</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8" s="19">
        <f t="shared" si="4"/>
        <v>82.4</v>
      </c>
      <c r="L18" s="19" t="str">
        <f t="shared" si="5"/>
        <v>B</v>
      </c>
      <c r="M18" s="19">
        <f t="shared" si="6"/>
        <v>82.4</v>
      </c>
      <c r="N18" s="19" t="str">
        <f t="shared" si="7"/>
        <v>B</v>
      </c>
      <c r="O18" s="35">
        <v>2</v>
      </c>
      <c r="P18" s="19" t="str">
        <f t="shared" si="8"/>
        <v>Memiliki ketrampilan mempraktikkan hasil menganalisis ketrampilan gerak salah satu permainan bola besar untuk menghasilkan koordinasi gerak yang baik.</v>
      </c>
      <c r="Q18" s="19" t="str">
        <f t="shared" si="9"/>
        <v>B</v>
      </c>
      <c r="R18" s="19" t="str">
        <f t="shared" si="10"/>
        <v/>
      </c>
      <c r="S18" s="18"/>
      <c r="T18" s="1">
        <v>78</v>
      </c>
      <c r="U18" s="1">
        <v>75</v>
      </c>
      <c r="V18" s="1">
        <v>76</v>
      </c>
      <c r="W18" s="1"/>
      <c r="X18" s="1"/>
      <c r="Y18" s="1"/>
      <c r="Z18" s="1"/>
      <c r="AA18" s="1"/>
      <c r="AB18" s="1"/>
      <c r="AC18" s="1"/>
      <c r="AD18" s="1"/>
      <c r="AE18" s="18"/>
      <c r="AF18" s="1">
        <v>80</v>
      </c>
      <c r="AG18" s="1">
        <v>85</v>
      </c>
      <c r="AH18" s="1">
        <v>85</v>
      </c>
      <c r="AI18" s="1">
        <v>82</v>
      </c>
      <c r="AJ18" s="1">
        <v>80</v>
      </c>
      <c r="AK18" s="1"/>
      <c r="AL18" s="1"/>
      <c r="AM18" s="1"/>
      <c r="AN18" s="1"/>
      <c r="AO18" s="1"/>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0"/>
      <c r="FH18" s="41"/>
      <c r="FI18" s="41"/>
      <c r="FJ18" s="39"/>
      <c r="FK18" s="39"/>
    </row>
    <row r="19" spans="1:167">
      <c r="A19" s="19">
        <v>9</v>
      </c>
      <c r="B19" s="19">
        <v>1900</v>
      </c>
      <c r="C19" s="19" t="s">
        <v>205</v>
      </c>
      <c r="D19" s="18"/>
      <c r="E19" s="19">
        <f t="shared" si="0"/>
        <v>82</v>
      </c>
      <c r="F19" s="19" t="str">
        <f t="shared" si="1"/>
        <v>B</v>
      </c>
      <c r="G19" s="19">
        <f>IF((COUNTA(T12:AC12)&gt;0),(ROUND((AVERAGE(T19:AD19)),0)),"")</f>
        <v>82</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19" s="19">
        <f t="shared" si="4"/>
        <v>82.8</v>
      </c>
      <c r="L19" s="19" t="str">
        <f t="shared" si="5"/>
        <v>B</v>
      </c>
      <c r="M19" s="19">
        <f t="shared" si="6"/>
        <v>82.8</v>
      </c>
      <c r="N19" s="19" t="str">
        <f t="shared" si="7"/>
        <v>B</v>
      </c>
      <c r="O19" s="35">
        <v>2</v>
      </c>
      <c r="P19" s="19" t="str">
        <f t="shared" si="8"/>
        <v>Memiliki ketrampilan mempraktikkan hasil menganalisis ketrampilan gerak salah satu permainan bola besar untuk menghasilkan koordinasi gerak yang baik.</v>
      </c>
      <c r="Q19" s="19" t="str">
        <f t="shared" si="9"/>
        <v>B</v>
      </c>
      <c r="R19" s="19" t="str">
        <f t="shared" si="10"/>
        <v/>
      </c>
      <c r="S19" s="18"/>
      <c r="T19" s="1">
        <v>78</v>
      </c>
      <c r="U19" s="1">
        <v>88</v>
      </c>
      <c r="V19" s="1">
        <v>79</v>
      </c>
      <c r="W19" s="1"/>
      <c r="X19" s="1"/>
      <c r="Y19" s="1"/>
      <c r="Z19" s="1"/>
      <c r="AA19" s="1"/>
      <c r="AB19" s="1"/>
      <c r="AC19" s="1"/>
      <c r="AD19" s="1"/>
      <c r="AE19" s="18"/>
      <c r="AF19" s="1">
        <v>82</v>
      </c>
      <c r="AG19" s="1">
        <v>84</v>
      </c>
      <c r="AH19" s="1">
        <v>85</v>
      </c>
      <c r="AI19" s="1">
        <v>84</v>
      </c>
      <c r="AJ19" s="1">
        <v>79</v>
      </c>
      <c r="AK19" s="1"/>
      <c r="AL19" s="1"/>
      <c r="AM19" s="1"/>
      <c r="AN19" s="1"/>
      <c r="AO19" s="1"/>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0">
        <v>4</v>
      </c>
      <c r="FH19" s="41"/>
      <c r="FI19" s="41"/>
      <c r="FJ19" s="39">
        <v>784</v>
      </c>
      <c r="FK19" s="39">
        <v>794</v>
      </c>
    </row>
    <row r="20" spans="1:167">
      <c r="A20" s="19">
        <v>10</v>
      </c>
      <c r="B20" s="19">
        <v>1916</v>
      </c>
      <c r="C20" s="19" t="s">
        <v>206</v>
      </c>
      <c r="D20" s="18"/>
      <c r="E20" s="19">
        <f t="shared" si="0"/>
        <v>78</v>
      </c>
      <c r="F20" s="19" t="str">
        <f t="shared" si="1"/>
        <v>B</v>
      </c>
      <c r="G20" s="19">
        <f>IF((COUNTA(T12:AC12)&gt;0),(ROUND((AVERAGE(T20:AD20)),0)),"")</f>
        <v>78</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0" s="19">
        <f t="shared" si="4"/>
        <v>82.8</v>
      </c>
      <c r="L20" s="19" t="str">
        <f t="shared" si="5"/>
        <v>B</v>
      </c>
      <c r="M20" s="19">
        <f t="shared" si="6"/>
        <v>82.8</v>
      </c>
      <c r="N20" s="19" t="str">
        <f t="shared" si="7"/>
        <v>B</v>
      </c>
      <c r="O20" s="35">
        <v>2</v>
      </c>
      <c r="P20" s="19" t="str">
        <f t="shared" si="8"/>
        <v>Memiliki ketrampilan mempraktikkan hasil menganalisis ketrampilan gerak salah satu permainan bola besar untuk menghasilkan koordinasi gerak yang baik.</v>
      </c>
      <c r="Q20" s="19" t="str">
        <f t="shared" si="9"/>
        <v>B</v>
      </c>
      <c r="R20" s="19" t="str">
        <f t="shared" si="10"/>
        <v/>
      </c>
      <c r="S20" s="18"/>
      <c r="T20" s="1">
        <v>78</v>
      </c>
      <c r="U20" s="1">
        <v>80</v>
      </c>
      <c r="V20" s="1">
        <v>77</v>
      </c>
      <c r="W20" s="1"/>
      <c r="X20" s="1"/>
      <c r="Y20" s="1"/>
      <c r="Z20" s="1"/>
      <c r="AA20" s="1"/>
      <c r="AB20" s="1"/>
      <c r="AC20" s="1"/>
      <c r="AD20" s="1"/>
      <c r="AE20" s="18"/>
      <c r="AF20" s="1">
        <v>82</v>
      </c>
      <c r="AG20" s="1">
        <v>86</v>
      </c>
      <c r="AH20" s="1">
        <v>85</v>
      </c>
      <c r="AI20" s="1">
        <v>82</v>
      </c>
      <c r="AJ20" s="1">
        <v>79</v>
      </c>
      <c r="AK20" s="1"/>
      <c r="AL20" s="1"/>
      <c r="AM20" s="1"/>
      <c r="AN20" s="1"/>
      <c r="AO20" s="1"/>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0"/>
      <c r="FH20" s="41"/>
      <c r="FI20" s="41"/>
      <c r="FJ20" s="39"/>
      <c r="FK20" s="39"/>
    </row>
    <row r="21" spans="1:167">
      <c r="A21" s="19">
        <v>11</v>
      </c>
      <c r="B21" s="19">
        <v>1931</v>
      </c>
      <c r="C21" s="19" t="s">
        <v>207</v>
      </c>
      <c r="D21" s="18"/>
      <c r="E21" s="19">
        <f t="shared" si="0"/>
        <v>77</v>
      </c>
      <c r="F21" s="19" t="str">
        <f t="shared" si="1"/>
        <v>B</v>
      </c>
      <c r="G21" s="19">
        <f>IF((COUNTA(T12:AC12)&gt;0),(ROUND((AVERAGE(T21:AD21)),0)),"")</f>
        <v>77</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1" s="19">
        <f t="shared" si="4"/>
        <v>82.2</v>
      </c>
      <c r="L21" s="19" t="str">
        <f t="shared" si="5"/>
        <v>B</v>
      </c>
      <c r="M21" s="19">
        <f t="shared" si="6"/>
        <v>82.2</v>
      </c>
      <c r="N21" s="19" t="str">
        <f t="shared" si="7"/>
        <v>B</v>
      </c>
      <c r="O21" s="35">
        <v>2</v>
      </c>
      <c r="P21" s="19" t="str">
        <f t="shared" si="8"/>
        <v>Memiliki ketrampilan mempraktikkan hasil menganalisis ketrampilan gerak salah satu permainan bola besar untuk menghasilkan koordinasi gerak yang baik.</v>
      </c>
      <c r="Q21" s="19" t="str">
        <f t="shared" si="9"/>
        <v>B</v>
      </c>
      <c r="R21" s="19" t="str">
        <f t="shared" si="10"/>
        <v/>
      </c>
      <c r="S21" s="18"/>
      <c r="T21" s="1">
        <v>77</v>
      </c>
      <c r="U21" s="1">
        <v>78</v>
      </c>
      <c r="V21" s="1">
        <v>77</v>
      </c>
      <c r="W21" s="1"/>
      <c r="X21" s="1"/>
      <c r="Y21" s="1"/>
      <c r="Z21" s="1"/>
      <c r="AA21" s="1"/>
      <c r="AB21" s="1"/>
      <c r="AC21" s="1"/>
      <c r="AD21" s="1"/>
      <c r="AE21" s="18"/>
      <c r="AF21" s="1">
        <v>79</v>
      </c>
      <c r="AG21" s="1">
        <v>85</v>
      </c>
      <c r="AH21" s="1">
        <v>85</v>
      </c>
      <c r="AI21" s="1">
        <v>82</v>
      </c>
      <c r="AJ21" s="1">
        <v>80</v>
      </c>
      <c r="AK21" s="1"/>
      <c r="AL21" s="1"/>
      <c r="AM21" s="1"/>
      <c r="AN21" s="1"/>
      <c r="AO21" s="1"/>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0">
        <v>5</v>
      </c>
      <c r="FH21" s="41"/>
      <c r="FI21" s="41"/>
      <c r="FJ21" s="39">
        <v>785</v>
      </c>
      <c r="FK21" s="39">
        <v>795</v>
      </c>
    </row>
    <row r="22" spans="1:167">
      <c r="A22" s="19">
        <v>12</v>
      </c>
      <c r="B22" s="19">
        <v>1947</v>
      </c>
      <c r="C22" s="19" t="s">
        <v>208</v>
      </c>
      <c r="D22" s="18"/>
      <c r="E22" s="19">
        <f t="shared" si="0"/>
        <v>77</v>
      </c>
      <c r="F22" s="19" t="str">
        <f t="shared" si="1"/>
        <v>B</v>
      </c>
      <c r="G22" s="19">
        <f>IF((COUNTA(T12:AC12)&gt;0),(ROUND((AVERAGE(T22:AD22)),0)),"")</f>
        <v>77</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2" s="19">
        <f t="shared" si="4"/>
        <v>81.400000000000006</v>
      </c>
      <c r="L22" s="19" t="str">
        <f t="shared" si="5"/>
        <v>B</v>
      </c>
      <c r="M22" s="19">
        <f t="shared" si="6"/>
        <v>81.400000000000006</v>
      </c>
      <c r="N22" s="19" t="str">
        <f t="shared" si="7"/>
        <v>B</v>
      </c>
      <c r="O22" s="35">
        <v>2</v>
      </c>
      <c r="P22" s="19" t="str">
        <f t="shared" si="8"/>
        <v>Memiliki ketrampilan mempraktikkan hasil menganalisis ketrampilan gerak salah satu permainan bola besar untuk menghasilkan koordinasi gerak yang baik.</v>
      </c>
      <c r="Q22" s="19" t="str">
        <f t="shared" si="9"/>
        <v>B</v>
      </c>
      <c r="R22" s="19" t="str">
        <f t="shared" si="10"/>
        <v/>
      </c>
      <c r="S22" s="18"/>
      <c r="T22" s="1">
        <v>80</v>
      </c>
      <c r="U22" s="1">
        <v>75</v>
      </c>
      <c r="V22" s="1">
        <v>76</v>
      </c>
      <c r="W22" s="1"/>
      <c r="X22" s="1"/>
      <c r="Y22" s="1"/>
      <c r="Z22" s="1"/>
      <c r="AA22" s="1"/>
      <c r="AB22" s="1"/>
      <c r="AC22" s="1"/>
      <c r="AD22" s="1"/>
      <c r="AE22" s="18"/>
      <c r="AF22" s="1">
        <v>80</v>
      </c>
      <c r="AG22" s="1">
        <v>84</v>
      </c>
      <c r="AH22" s="1">
        <v>82</v>
      </c>
      <c r="AI22" s="1">
        <v>82</v>
      </c>
      <c r="AJ22" s="1">
        <v>79</v>
      </c>
      <c r="AK22" s="1"/>
      <c r="AL22" s="1"/>
      <c r="AM22" s="1"/>
      <c r="AN22" s="1"/>
      <c r="AO22" s="1"/>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0"/>
      <c r="FH22" s="41"/>
      <c r="FI22" s="41"/>
      <c r="FJ22" s="39"/>
      <c r="FK22" s="39"/>
    </row>
    <row r="23" spans="1:167">
      <c r="A23" s="19">
        <v>13</v>
      </c>
      <c r="B23" s="19">
        <v>1963</v>
      </c>
      <c r="C23" s="19" t="s">
        <v>209</v>
      </c>
      <c r="D23" s="18"/>
      <c r="E23" s="19">
        <f t="shared" si="0"/>
        <v>77</v>
      </c>
      <c r="F23" s="19" t="str">
        <f t="shared" si="1"/>
        <v>B</v>
      </c>
      <c r="G23" s="19">
        <f>IF((COUNTA(T12:AC12)&gt;0),(ROUND((AVERAGE(T23:AD23)),0)),"")</f>
        <v>77</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3" s="19">
        <f t="shared" si="4"/>
        <v>82.6</v>
      </c>
      <c r="L23" s="19" t="str">
        <f t="shared" si="5"/>
        <v>B</v>
      </c>
      <c r="M23" s="19">
        <f t="shared" si="6"/>
        <v>82.6</v>
      </c>
      <c r="N23" s="19" t="str">
        <f t="shared" si="7"/>
        <v>B</v>
      </c>
      <c r="O23" s="35">
        <v>2</v>
      </c>
      <c r="P23" s="19" t="str">
        <f t="shared" si="8"/>
        <v>Memiliki ketrampilan mempraktikkan hasil menganalisis ketrampilan gerak salah satu permainan bola besar untuk menghasilkan koordinasi gerak yang baik.</v>
      </c>
      <c r="Q23" s="19" t="str">
        <f t="shared" si="9"/>
        <v>B</v>
      </c>
      <c r="R23" s="19" t="str">
        <f t="shared" si="10"/>
        <v/>
      </c>
      <c r="S23" s="18"/>
      <c r="T23" s="1">
        <v>77</v>
      </c>
      <c r="U23" s="1">
        <v>83</v>
      </c>
      <c r="V23" s="1">
        <v>70</v>
      </c>
      <c r="W23" s="1"/>
      <c r="X23" s="1"/>
      <c r="Y23" s="1"/>
      <c r="Z23" s="1"/>
      <c r="AA23" s="1"/>
      <c r="AB23" s="1"/>
      <c r="AC23" s="1"/>
      <c r="AD23" s="1"/>
      <c r="AE23" s="18"/>
      <c r="AF23" s="1">
        <v>80</v>
      </c>
      <c r="AG23" s="1">
        <v>85</v>
      </c>
      <c r="AH23" s="1">
        <v>82</v>
      </c>
      <c r="AI23" s="1">
        <v>82</v>
      </c>
      <c r="AJ23" s="1">
        <v>84</v>
      </c>
      <c r="AK23" s="1"/>
      <c r="AL23" s="1"/>
      <c r="AM23" s="1"/>
      <c r="AN23" s="1"/>
      <c r="AO23" s="1"/>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0">
        <v>6</v>
      </c>
      <c r="FH23" s="41"/>
      <c r="FI23" s="41"/>
      <c r="FJ23" s="39">
        <v>786</v>
      </c>
      <c r="FK23" s="39">
        <v>796</v>
      </c>
    </row>
    <row r="24" spans="1:167">
      <c r="A24" s="19">
        <v>14</v>
      </c>
      <c r="B24" s="19">
        <v>1978</v>
      </c>
      <c r="C24" s="19" t="s">
        <v>210</v>
      </c>
      <c r="D24" s="18"/>
      <c r="E24" s="19">
        <f t="shared" si="0"/>
        <v>77</v>
      </c>
      <c r="F24" s="19" t="str">
        <f t="shared" si="1"/>
        <v>B</v>
      </c>
      <c r="G24" s="19">
        <f>IF((COUNTA(T12:AC12)&gt;0),(ROUND((AVERAGE(T24:AD24)),0)),"")</f>
        <v>77</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4" s="19">
        <f t="shared" si="4"/>
        <v>86.8</v>
      </c>
      <c r="L24" s="19" t="str">
        <f t="shared" si="5"/>
        <v>A</v>
      </c>
      <c r="M24" s="19">
        <f t="shared" si="6"/>
        <v>86.8</v>
      </c>
      <c r="N24" s="19" t="str">
        <f t="shared" si="7"/>
        <v>A</v>
      </c>
      <c r="O24" s="35">
        <v>1</v>
      </c>
      <c r="P24" s="19" t="str">
        <f t="shared" si="8"/>
        <v>Memiliki ketrampilan mempraktikkan hasil menganalisis dan mengkategorikan ketrampilan gerak salah satu nomor atletik (jalan cepat, lari, lompat, dan lempar) serta menyusun rencana perbaikan.</v>
      </c>
      <c r="Q24" s="19" t="str">
        <f t="shared" si="9"/>
        <v>B</v>
      </c>
      <c r="R24" s="19" t="str">
        <f t="shared" si="10"/>
        <v/>
      </c>
      <c r="S24" s="18"/>
      <c r="T24" s="1">
        <v>75</v>
      </c>
      <c r="U24" s="1">
        <v>80</v>
      </c>
      <c r="V24" s="1">
        <v>77</v>
      </c>
      <c r="W24" s="1"/>
      <c r="X24" s="1"/>
      <c r="Y24" s="1"/>
      <c r="Z24" s="1"/>
      <c r="AA24" s="1"/>
      <c r="AB24" s="1"/>
      <c r="AC24" s="1"/>
      <c r="AD24" s="1"/>
      <c r="AE24" s="18"/>
      <c r="AF24" s="1">
        <v>84</v>
      </c>
      <c r="AG24" s="1">
        <v>88</v>
      </c>
      <c r="AH24" s="1">
        <v>82</v>
      </c>
      <c r="AI24" s="1">
        <v>90</v>
      </c>
      <c r="AJ24" s="1">
        <v>90</v>
      </c>
      <c r="AK24" s="1"/>
      <c r="AL24" s="1"/>
      <c r="AM24" s="1"/>
      <c r="AN24" s="1"/>
      <c r="AO24" s="1"/>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0"/>
      <c r="FH24" s="41"/>
      <c r="FI24" s="41"/>
      <c r="FJ24" s="39"/>
      <c r="FK24" s="39"/>
    </row>
    <row r="25" spans="1:167">
      <c r="A25" s="19">
        <v>15</v>
      </c>
      <c r="B25" s="19">
        <v>1994</v>
      </c>
      <c r="C25" s="19" t="s">
        <v>211</v>
      </c>
      <c r="D25" s="18"/>
      <c r="E25" s="19">
        <f t="shared" si="0"/>
        <v>76</v>
      </c>
      <c r="F25" s="19" t="str">
        <f t="shared" si="1"/>
        <v>B</v>
      </c>
      <c r="G25" s="19">
        <f>IF((COUNTA(T12:AC12)&gt;0),(ROUND((AVERAGE(T25:AD25)),0)),"")</f>
        <v>76</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5" s="19">
        <f t="shared" si="4"/>
        <v>80.2</v>
      </c>
      <c r="L25" s="19" t="str">
        <f t="shared" si="5"/>
        <v>B</v>
      </c>
      <c r="M25" s="19">
        <f t="shared" si="6"/>
        <v>80.2</v>
      </c>
      <c r="N25" s="19" t="str">
        <f t="shared" si="7"/>
        <v>B</v>
      </c>
      <c r="O25" s="35">
        <v>2</v>
      </c>
      <c r="P25" s="19" t="str">
        <f t="shared" si="8"/>
        <v>Memiliki ketrampilan mempraktikkan hasil menganalisis ketrampilan gerak salah satu permainan bola besar untuk menghasilkan koordinasi gerak yang baik.</v>
      </c>
      <c r="Q25" s="19" t="str">
        <f t="shared" si="9"/>
        <v>B</v>
      </c>
      <c r="R25" s="19" t="str">
        <f t="shared" si="10"/>
        <v/>
      </c>
      <c r="S25" s="18"/>
      <c r="T25" s="1">
        <v>77</v>
      </c>
      <c r="U25" s="1">
        <v>80</v>
      </c>
      <c r="V25" s="1">
        <v>70</v>
      </c>
      <c r="W25" s="1"/>
      <c r="X25" s="1"/>
      <c r="Y25" s="1"/>
      <c r="Z25" s="1"/>
      <c r="AA25" s="1"/>
      <c r="AB25" s="1"/>
      <c r="AC25" s="1"/>
      <c r="AD25" s="1"/>
      <c r="AE25" s="18"/>
      <c r="AF25" s="1">
        <v>79</v>
      </c>
      <c r="AG25" s="1">
        <v>80</v>
      </c>
      <c r="AH25" s="1">
        <v>82</v>
      </c>
      <c r="AI25" s="1">
        <v>80</v>
      </c>
      <c r="AJ25" s="1">
        <v>80</v>
      </c>
      <c r="AK25" s="1"/>
      <c r="AL25" s="1"/>
      <c r="AM25" s="1"/>
      <c r="AN25" s="1"/>
      <c r="AO25" s="1"/>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5" t="s">
        <v>84</v>
      </c>
      <c r="FD25" s="65"/>
      <c r="FE25" s="65"/>
      <c r="FG25" s="40">
        <v>7</v>
      </c>
      <c r="FH25" s="41"/>
      <c r="FI25" s="41"/>
      <c r="FJ25" s="39">
        <v>787</v>
      </c>
      <c r="FK25" s="39">
        <v>797</v>
      </c>
    </row>
    <row r="26" spans="1:167">
      <c r="A26" s="19">
        <v>16</v>
      </c>
      <c r="B26" s="19">
        <v>2010</v>
      </c>
      <c r="C26" s="19" t="s">
        <v>212</v>
      </c>
      <c r="D26" s="18"/>
      <c r="E26" s="19">
        <f t="shared" si="0"/>
        <v>76</v>
      </c>
      <c r="F26" s="19" t="str">
        <f t="shared" si="1"/>
        <v>B</v>
      </c>
      <c r="G26" s="19">
        <f>IF((COUNTA(T12:AC12)&gt;0),(ROUND((AVERAGE(T26:AD26)),0)),"")</f>
        <v>76</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6" s="19">
        <f t="shared" si="4"/>
        <v>80.8</v>
      </c>
      <c r="L26" s="19" t="str">
        <f t="shared" si="5"/>
        <v>B</v>
      </c>
      <c r="M26" s="19">
        <f t="shared" si="6"/>
        <v>80.8</v>
      </c>
      <c r="N26" s="19" t="str">
        <f t="shared" si="7"/>
        <v>B</v>
      </c>
      <c r="O26" s="35">
        <v>2</v>
      </c>
      <c r="P26" s="19" t="str">
        <f t="shared" si="8"/>
        <v>Memiliki ketrampilan mempraktikkan hasil menganalisis ketrampilan gerak salah satu permainan bola besar untuk menghasilkan koordinasi gerak yang baik.</v>
      </c>
      <c r="Q26" s="19" t="str">
        <f t="shared" si="9"/>
        <v>B</v>
      </c>
      <c r="R26" s="19" t="str">
        <f t="shared" si="10"/>
        <v/>
      </c>
      <c r="S26" s="18"/>
      <c r="T26" s="1">
        <v>80</v>
      </c>
      <c r="U26" s="1">
        <v>78</v>
      </c>
      <c r="V26" s="1">
        <v>70</v>
      </c>
      <c r="W26" s="1"/>
      <c r="X26" s="1"/>
      <c r="Y26" s="1"/>
      <c r="Z26" s="1"/>
      <c r="AA26" s="1"/>
      <c r="AB26" s="1"/>
      <c r="AC26" s="1"/>
      <c r="AD26" s="1"/>
      <c r="AE26" s="18"/>
      <c r="AF26" s="1">
        <v>80</v>
      </c>
      <c r="AG26" s="1">
        <v>80</v>
      </c>
      <c r="AH26" s="1">
        <v>82</v>
      </c>
      <c r="AI26" s="1">
        <v>82</v>
      </c>
      <c r="AJ26" s="1">
        <v>80</v>
      </c>
      <c r="AK26" s="1"/>
      <c r="AL26" s="1"/>
      <c r="AM26" s="1"/>
      <c r="AN26" s="1"/>
      <c r="AO26" s="1"/>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0"/>
      <c r="FH26" s="41"/>
      <c r="FI26" s="41"/>
      <c r="FJ26" s="39"/>
      <c r="FK26" s="39"/>
    </row>
    <row r="27" spans="1:167">
      <c r="A27" s="19">
        <v>17</v>
      </c>
      <c r="B27" s="19">
        <v>2026</v>
      </c>
      <c r="C27" s="19" t="s">
        <v>213</v>
      </c>
      <c r="D27" s="18"/>
      <c r="E27" s="19">
        <f t="shared" si="0"/>
        <v>78</v>
      </c>
      <c r="F27" s="19" t="str">
        <f t="shared" si="1"/>
        <v>B</v>
      </c>
      <c r="G27" s="19">
        <f>IF((COUNTA(T12:AC12)&gt;0),(ROUND((AVERAGE(T27:AD27)),0)),"")</f>
        <v>78</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7" s="19">
        <f t="shared" si="4"/>
        <v>83.2</v>
      </c>
      <c r="L27" s="19" t="str">
        <f t="shared" si="5"/>
        <v>B</v>
      </c>
      <c r="M27" s="19">
        <f t="shared" si="6"/>
        <v>83.2</v>
      </c>
      <c r="N27" s="19" t="str">
        <f t="shared" si="7"/>
        <v>B</v>
      </c>
      <c r="O27" s="35">
        <v>2</v>
      </c>
      <c r="P27" s="19" t="str">
        <f t="shared" si="8"/>
        <v>Memiliki ketrampilan mempraktikkan hasil menganalisis ketrampilan gerak salah satu permainan bola besar untuk menghasilkan koordinasi gerak yang baik.</v>
      </c>
      <c r="Q27" s="19" t="str">
        <f t="shared" si="9"/>
        <v>B</v>
      </c>
      <c r="R27" s="19" t="str">
        <f t="shared" si="10"/>
        <v/>
      </c>
      <c r="S27" s="18"/>
      <c r="T27" s="1">
        <v>75</v>
      </c>
      <c r="U27" s="1">
        <v>83</v>
      </c>
      <c r="V27" s="1">
        <v>76</v>
      </c>
      <c r="W27" s="1"/>
      <c r="X27" s="1"/>
      <c r="Y27" s="1"/>
      <c r="Z27" s="1"/>
      <c r="AA27" s="1"/>
      <c r="AB27" s="1"/>
      <c r="AC27" s="1"/>
      <c r="AD27" s="1"/>
      <c r="AE27" s="18"/>
      <c r="AF27" s="1">
        <v>82</v>
      </c>
      <c r="AG27" s="1">
        <v>83</v>
      </c>
      <c r="AH27" s="1">
        <v>85</v>
      </c>
      <c r="AI27" s="1">
        <v>84</v>
      </c>
      <c r="AJ27" s="1">
        <v>82</v>
      </c>
      <c r="AK27" s="1"/>
      <c r="AL27" s="1"/>
      <c r="AM27" s="1"/>
      <c r="AN27" s="1"/>
      <c r="AO27" s="1"/>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0">
        <v>8</v>
      </c>
      <c r="FH27" s="41"/>
      <c r="FI27" s="41"/>
      <c r="FJ27" s="39">
        <v>788</v>
      </c>
      <c r="FK27" s="39">
        <v>798</v>
      </c>
    </row>
    <row r="28" spans="1:167">
      <c r="A28" s="19">
        <v>18</v>
      </c>
      <c r="B28" s="19">
        <v>2042</v>
      </c>
      <c r="C28" s="19" t="s">
        <v>214</v>
      </c>
      <c r="D28" s="18"/>
      <c r="E28" s="19">
        <f t="shared" si="0"/>
        <v>79</v>
      </c>
      <c r="F28" s="19" t="str">
        <f t="shared" si="1"/>
        <v>B</v>
      </c>
      <c r="G28" s="19">
        <f>IF((COUNTA(T12:AC12)&gt;0),(ROUND((AVERAGE(T28:AD28)),0)),"")</f>
        <v>79</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8" s="19">
        <f t="shared" si="4"/>
        <v>82</v>
      </c>
      <c r="L28" s="19" t="str">
        <f t="shared" si="5"/>
        <v>B</v>
      </c>
      <c r="M28" s="19">
        <f t="shared" si="6"/>
        <v>82</v>
      </c>
      <c r="N28" s="19" t="str">
        <f t="shared" si="7"/>
        <v>B</v>
      </c>
      <c r="O28" s="35">
        <v>2</v>
      </c>
      <c r="P28" s="19" t="str">
        <f t="shared" si="8"/>
        <v>Memiliki ketrampilan mempraktikkan hasil menganalisis ketrampilan gerak salah satu permainan bola besar untuk menghasilkan koordinasi gerak yang baik.</v>
      </c>
      <c r="Q28" s="19" t="str">
        <f t="shared" si="9"/>
        <v>B</v>
      </c>
      <c r="R28" s="19" t="str">
        <f t="shared" si="10"/>
        <v/>
      </c>
      <c r="S28" s="18"/>
      <c r="T28" s="1">
        <v>77</v>
      </c>
      <c r="U28" s="1">
        <v>80</v>
      </c>
      <c r="V28" s="1">
        <v>79</v>
      </c>
      <c r="W28" s="1"/>
      <c r="X28" s="1"/>
      <c r="Y28" s="1"/>
      <c r="Z28" s="1"/>
      <c r="AA28" s="1"/>
      <c r="AB28" s="1"/>
      <c r="AC28" s="1"/>
      <c r="AD28" s="1"/>
      <c r="AE28" s="18"/>
      <c r="AF28" s="1">
        <v>80</v>
      </c>
      <c r="AG28" s="1">
        <v>83</v>
      </c>
      <c r="AH28" s="1">
        <v>85</v>
      </c>
      <c r="AI28" s="1">
        <v>83</v>
      </c>
      <c r="AJ28" s="1">
        <v>79</v>
      </c>
      <c r="AK28" s="1"/>
      <c r="AL28" s="1"/>
      <c r="AM28" s="1"/>
      <c r="AN28" s="1"/>
      <c r="AO28" s="1"/>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0"/>
      <c r="FH28" s="41"/>
      <c r="FI28" s="41"/>
      <c r="FJ28" s="39"/>
      <c r="FK28" s="39"/>
    </row>
    <row r="29" spans="1:167">
      <c r="A29" s="19">
        <v>19</v>
      </c>
      <c r="B29" s="19">
        <v>2058</v>
      </c>
      <c r="C29" s="19" t="s">
        <v>215</v>
      </c>
      <c r="D29" s="18"/>
      <c r="E29" s="19">
        <f t="shared" si="0"/>
        <v>80</v>
      </c>
      <c r="F29" s="19" t="str">
        <f t="shared" si="1"/>
        <v>B</v>
      </c>
      <c r="G29" s="19">
        <f>IF((COUNTA(T12:AC12)&gt;0),(ROUND((AVERAGE(T29:AD29)),0)),"")</f>
        <v>80</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29" s="19">
        <f t="shared" si="4"/>
        <v>82.4</v>
      </c>
      <c r="L29" s="19" t="str">
        <f t="shared" si="5"/>
        <v>B</v>
      </c>
      <c r="M29" s="19">
        <f t="shared" si="6"/>
        <v>82.4</v>
      </c>
      <c r="N29" s="19" t="str">
        <f t="shared" si="7"/>
        <v>B</v>
      </c>
      <c r="O29" s="35">
        <v>2</v>
      </c>
      <c r="P29" s="19" t="str">
        <f t="shared" si="8"/>
        <v>Memiliki ketrampilan mempraktikkan hasil menganalisis ketrampilan gerak salah satu permainan bola besar untuk menghasilkan koordinasi gerak yang baik.</v>
      </c>
      <c r="Q29" s="19" t="str">
        <f t="shared" si="9"/>
        <v>B</v>
      </c>
      <c r="R29" s="19" t="str">
        <f t="shared" si="10"/>
        <v/>
      </c>
      <c r="S29" s="18"/>
      <c r="T29" s="1">
        <v>75</v>
      </c>
      <c r="U29" s="1">
        <v>87</v>
      </c>
      <c r="V29" s="1">
        <v>79</v>
      </c>
      <c r="W29" s="1"/>
      <c r="X29" s="1"/>
      <c r="Y29" s="1"/>
      <c r="Z29" s="1"/>
      <c r="AA29" s="1"/>
      <c r="AB29" s="1"/>
      <c r="AC29" s="1"/>
      <c r="AD29" s="1"/>
      <c r="AE29" s="18"/>
      <c r="AF29" s="1">
        <v>82</v>
      </c>
      <c r="AG29" s="1">
        <v>83</v>
      </c>
      <c r="AH29" s="1">
        <v>85</v>
      </c>
      <c r="AI29" s="1">
        <v>82</v>
      </c>
      <c r="AJ29" s="1">
        <v>80</v>
      </c>
      <c r="AK29" s="1"/>
      <c r="AL29" s="1"/>
      <c r="AM29" s="1"/>
      <c r="AN29" s="1"/>
      <c r="AO29" s="1"/>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0">
        <v>9</v>
      </c>
      <c r="FH29" s="41"/>
      <c r="FI29" s="41"/>
      <c r="FJ29" s="39">
        <v>789</v>
      </c>
      <c r="FK29" s="39">
        <v>799</v>
      </c>
    </row>
    <row r="30" spans="1:167">
      <c r="A30" s="19">
        <v>20</v>
      </c>
      <c r="B30" s="19">
        <v>2074</v>
      </c>
      <c r="C30" s="19" t="s">
        <v>216</v>
      </c>
      <c r="D30" s="18"/>
      <c r="E30" s="19">
        <f t="shared" si="0"/>
        <v>76</v>
      </c>
      <c r="F30" s="19" t="str">
        <f t="shared" si="1"/>
        <v>B</v>
      </c>
      <c r="G30" s="19">
        <f>IF((COUNTA(T12:AC12)&gt;0),(ROUND((AVERAGE(T30:AD30)),0)),"")</f>
        <v>76</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0" s="19">
        <f t="shared" si="4"/>
        <v>80.2</v>
      </c>
      <c r="L30" s="19" t="str">
        <f t="shared" si="5"/>
        <v>B</v>
      </c>
      <c r="M30" s="19">
        <f t="shared" si="6"/>
        <v>80.2</v>
      </c>
      <c r="N30" s="19" t="str">
        <f t="shared" si="7"/>
        <v>B</v>
      </c>
      <c r="O30" s="35">
        <v>2</v>
      </c>
      <c r="P30" s="19" t="str">
        <f t="shared" si="8"/>
        <v>Memiliki ketrampilan mempraktikkan hasil menganalisis ketrampilan gerak salah satu permainan bola besar untuk menghasilkan koordinasi gerak yang baik.</v>
      </c>
      <c r="Q30" s="19" t="str">
        <f t="shared" si="9"/>
        <v>B</v>
      </c>
      <c r="R30" s="19" t="str">
        <f t="shared" si="10"/>
        <v/>
      </c>
      <c r="S30" s="18"/>
      <c r="T30" s="1">
        <v>78</v>
      </c>
      <c r="U30" s="1">
        <v>75</v>
      </c>
      <c r="V30" s="1">
        <v>76</v>
      </c>
      <c r="W30" s="1"/>
      <c r="X30" s="1"/>
      <c r="Y30" s="1"/>
      <c r="Z30" s="1"/>
      <c r="AA30" s="1"/>
      <c r="AB30" s="1"/>
      <c r="AC30" s="1"/>
      <c r="AD30" s="1"/>
      <c r="AE30" s="18"/>
      <c r="AF30" s="1">
        <v>78</v>
      </c>
      <c r="AG30" s="1">
        <v>75</v>
      </c>
      <c r="AH30" s="1">
        <v>85</v>
      </c>
      <c r="AI30" s="1">
        <v>84</v>
      </c>
      <c r="AJ30" s="1">
        <v>79</v>
      </c>
      <c r="AK30" s="1"/>
      <c r="AL30" s="1"/>
      <c r="AM30" s="1"/>
      <c r="AN30" s="1"/>
      <c r="AO30" s="1"/>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0"/>
      <c r="FH30" s="41"/>
      <c r="FI30" s="41"/>
      <c r="FJ30" s="39"/>
      <c r="FK30" s="39"/>
    </row>
    <row r="31" spans="1:167">
      <c r="A31" s="19">
        <v>21</v>
      </c>
      <c r="B31" s="19">
        <v>2090</v>
      </c>
      <c r="C31" s="19" t="s">
        <v>217</v>
      </c>
      <c r="D31" s="18"/>
      <c r="E31" s="19">
        <f t="shared" si="0"/>
        <v>79</v>
      </c>
      <c r="F31" s="19" t="str">
        <f t="shared" si="1"/>
        <v>B</v>
      </c>
      <c r="G31" s="19">
        <f>IF((COUNTA(T12:AC12)&gt;0),(ROUND((AVERAGE(T31:AD31)),0)),"")</f>
        <v>79</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1" s="19">
        <f t="shared" si="4"/>
        <v>82</v>
      </c>
      <c r="L31" s="19" t="str">
        <f t="shared" si="5"/>
        <v>B</v>
      </c>
      <c r="M31" s="19">
        <f t="shared" si="6"/>
        <v>82</v>
      </c>
      <c r="N31" s="19" t="str">
        <f t="shared" si="7"/>
        <v>B</v>
      </c>
      <c r="O31" s="35">
        <v>2</v>
      </c>
      <c r="P31" s="19" t="str">
        <f t="shared" si="8"/>
        <v>Memiliki ketrampilan mempraktikkan hasil menganalisis ketrampilan gerak salah satu permainan bola besar untuk menghasilkan koordinasi gerak yang baik.</v>
      </c>
      <c r="Q31" s="19" t="str">
        <f t="shared" si="9"/>
        <v>B</v>
      </c>
      <c r="R31" s="19" t="str">
        <f t="shared" si="10"/>
        <v/>
      </c>
      <c r="S31" s="18"/>
      <c r="T31" s="1">
        <v>75</v>
      </c>
      <c r="U31" s="1">
        <v>85</v>
      </c>
      <c r="V31" s="1">
        <v>77</v>
      </c>
      <c r="W31" s="1"/>
      <c r="X31" s="1"/>
      <c r="Y31" s="1"/>
      <c r="Z31" s="1"/>
      <c r="AA31" s="1"/>
      <c r="AB31" s="1"/>
      <c r="AC31" s="1"/>
      <c r="AD31" s="1"/>
      <c r="AE31" s="18"/>
      <c r="AF31" s="1">
        <v>80</v>
      </c>
      <c r="AG31" s="1">
        <v>83</v>
      </c>
      <c r="AH31" s="1">
        <v>85</v>
      </c>
      <c r="AI31" s="1">
        <v>82</v>
      </c>
      <c r="AJ31" s="1">
        <v>80</v>
      </c>
      <c r="AK31" s="1"/>
      <c r="AL31" s="1"/>
      <c r="AM31" s="1"/>
      <c r="AN31" s="1"/>
      <c r="AO31" s="1"/>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0">
        <v>10</v>
      </c>
      <c r="FH31" s="41"/>
      <c r="FI31" s="41"/>
      <c r="FJ31" s="39">
        <v>790</v>
      </c>
      <c r="FK31" s="39">
        <v>800</v>
      </c>
    </row>
    <row r="32" spans="1:167">
      <c r="A32" s="19">
        <v>22</v>
      </c>
      <c r="B32" s="19">
        <v>2106</v>
      </c>
      <c r="C32" s="19" t="s">
        <v>218</v>
      </c>
      <c r="D32" s="18"/>
      <c r="E32" s="19">
        <f t="shared" si="0"/>
        <v>76</v>
      </c>
      <c r="F32" s="19" t="str">
        <f t="shared" si="1"/>
        <v>B</v>
      </c>
      <c r="G32" s="19">
        <f>IF((COUNTA(T12:AC12)&gt;0),(ROUND((AVERAGE(T32:AD32)),0)),"")</f>
        <v>76</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2" s="19">
        <f t="shared" si="4"/>
        <v>84.2</v>
      </c>
      <c r="L32" s="19" t="str">
        <f t="shared" si="5"/>
        <v>A</v>
      </c>
      <c r="M32" s="19">
        <f t="shared" si="6"/>
        <v>84.2</v>
      </c>
      <c r="N32" s="19" t="str">
        <f t="shared" si="7"/>
        <v>A</v>
      </c>
      <c r="O32" s="35">
        <v>1</v>
      </c>
      <c r="P32" s="19" t="str">
        <f t="shared" si="8"/>
        <v>Memiliki ketrampilan mempraktikkan hasil menganalisis dan mengkategorikan ketrampilan gerak salah satu nomor atletik (jalan cepat, lari, lompat, dan lempar) serta menyusun rencana perbaikan.</v>
      </c>
      <c r="Q32" s="19" t="str">
        <f t="shared" si="9"/>
        <v>B</v>
      </c>
      <c r="R32" s="19" t="str">
        <f t="shared" si="10"/>
        <v/>
      </c>
      <c r="S32" s="18"/>
      <c r="T32" s="1">
        <v>75</v>
      </c>
      <c r="U32" s="1">
        <v>75</v>
      </c>
      <c r="V32" s="1">
        <v>78</v>
      </c>
      <c r="W32" s="1"/>
      <c r="X32" s="1"/>
      <c r="Y32" s="1"/>
      <c r="Z32" s="1"/>
      <c r="AA32" s="1"/>
      <c r="AB32" s="1"/>
      <c r="AC32" s="1"/>
      <c r="AD32" s="1"/>
      <c r="AE32" s="18"/>
      <c r="AF32" s="1">
        <v>80</v>
      </c>
      <c r="AG32" s="1">
        <v>85</v>
      </c>
      <c r="AH32" s="1">
        <v>82</v>
      </c>
      <c r="AI32" s="1">
        <v>84</v>
      </c>
      <c r="AJ32" s="1">
        <v>90</v>
      </c>
      <c r="AK32" s="1"/>
      <c r="AL32" s="1"/>
      <c r="AM32" s="1"/>
      <c r="AN32" s="1"/>
      <c r="AO32" s="1"/>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0"/>
      <c r="FH32" s="39"/>
      <c r="FI32" s="39"/>
      <c r="FJ32" s="39"/>
      <c r="FK32" s="39"/>
    </row>
    <row r="33" spans="1:157">
      <c r="A33" s="19">
        <v>23</v>
      </c>
      <c r="B33" s="19">
        <v>2122</v>
      </c>
      <c r="C33" s="19" t="s">
        <v>219</v>
      </c>
      <c r="D33" s="18"/>
      <c r="E33" s="19">
        <f t="shared" si="0"/>
        <v>79</v>
      </c>
      <c r="F33" s="19" t="str">
        <f t="shared" si="1"/>
        <v>B</v>
      </c>
      <c r="G33" s="19">
        <f>IF((COUNTA(T12:AC12)&gt;0),(ROUND((AVERAGE(T33:AD33)),0)),"")</f>
        <v>79</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3" s="19">
        <f t="shared" si="4"/>
        <v>84.6</v>
      </c>
      <c r="L33" s="19" t="str">
        <f t="shared" si="5"/>
        <v>A</v>
      </c>
      <c r="M33" s="19">
        <f t="shared" si="6"/>
        <v>84.6</v>
      </c>
      <c r="N33" s="19" t="str">
        <f t="shared" si="7"/>
        <v>A</v>
      </c>
      <c r="O33" s="35">
        <v>1</v>
      </c>
      <c r="P33" s="19" t="str">
        <f t="shared" si="8"/>
        <v>Memiliki ketrampilan mempraktikkan hasil menganalisis dan mengkategorikan ketrampilan gerak salah satu nomor atletik (jalan cepat, lari, lompat, dan lempar) serta menyusun rencana perbaikan.</v>
      </c>
      <c r="Q33" s="19" t="str">
        <f t="shared" si="9"/>
        <v>B</v>
      </c>
      <c r="R33" s="19" t="str">
        <f t="shared" si="10"/>
        <v/>
      </c>
      <c r="S33" s="18"/>
      <c r="T33" s="1">
        <v>78</v>
      </c>
      <c r="U33" s="1">
        <v>80</v>
      </c>
      <c r="V33" s="1">
        <v>80</v>
      </c>
      <c r="W33" s="1"/>
      <c r="X33" s="1"/>
      <c r="Y33" s="1"/>
      <c r="Z33" s="1"/>
      <c r="AA33" s="1"/>
      <c r="AB33" s="1"/>
      <c r="AC33" s="1"/>
      <c r="AD33" s="1"/>
      <c r="AE33" s="18"/>
      <c r="AF33" s="1">
        <v>83</v>
      </c>
      <c r="AG33" s="1">
        <v>85</v>
      </c>
      <c r="AH33" s="1">
        <v>82</v>
      </c>
      <c r="AI33" s="1">
        <v>83</v>
      </c>
      <c r="AJ33" s="1">
        <v>90</v>
      </c>
      <c r="AK33" s="1"/>
      <c r="AL33" s="1"/>
      <c r="AM33" s="1"/>
      <c r="AN33" s="1"/>
      <c r="AO33" s="1"/>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2138</v>
      </c>
      <c r="C34" s="19" t="s">
        <v>220</v>
      </c>
      <c r="D34" s="18"/>
      <c r="E34" s="19">
        <f t="shared" si="0"/>
        <v>78</v>
      </c>
      <c r="F34" s="19" t="str">
        <f t="shared" si="1"/>
        <v>B</v>
      </c>
      <c r="G34" s="19">
        <f>IF((COUNTA(T12:AC12)&gt;0),(ROUND((AVERAGE(T34:AD34)),0)),"")</f>
        <v>78</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4" s="19">
        <f t="shared" si="4"/>
        <v>82.4</v>
      </c>
      <c r="L34" s="19" t="str">
        <f t="shared" si="5"/>
        <v>B</v>
      </c>
      <c r="M34" s="19">
        <f t="shared" si="6"/>
        <v>82.4</v>
      </c>
      <c r="N34" s="19" t="str">
        <f t="shared" si="7"/>
        <v>B</v>
      </c>
      <c r="O34" s="35">
        <v>2</v>
      </c>
      <c r="P34" s="19" t="str">
        <f t="shared" si="8"/>
        <v>Memiliki ketrampilan mempraktikkan hasil menganalisis ketrampilan gerak salah satu permainan bola besar untuk menghasilkan koordinasi gerak yang baik.</v>
      </c>
      <c r="Q34" s="19" t="str">
        <f t="shared" si="9"/>
        <v>B</v>
      </c>
      <c r="R34" s="19" t="str">
        <f t="shared" si="10"/>
        <v/>
      </c>
      <c r="S34" s="18"/>
      <c r="T34" s="1">
        <v>78</v>
      </c>
      <c r="U34" s="1">
        <v>75</v>
      </c>
      <c r="V34" s="1">
        <v>81</v>
      </c>
      <c r="W34" s="1"/>
      <c r="X34" s="1"/>
      <c r="Y34" s="1"/>
      <c r="Z34" s="1"/>
      <c r="AA34" s="1"/>
      <c r="AB34" s="1"/>
      <c r="AC34" s="1"/>
      <c r="AD34" s="1"/>
      <c r="AE34" s="18"/>
      <c r="AF34" s="1">
        <v>82</v>
      </c>
      <c r="AG34" s="1">
        <v>85</v>
      </c>
      <c r="AH34" s="1">
        <v>82</v>
      </c>
      <c r="AI34" s="1">
        <v>83</v>
      </c>
      <c r="AJ34" s="1">
        <v>80</v>
      </c>
      <c r="AK34" s="1"/>
      <c r="AL34" s="1"/>
      <c r="AM34" s="1"/>
      <c r="AN34" s="1"/>
      <c r="AO34" s="1"/>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2154</v>
      </c>
      <c r="C35" s="19" t="s">
        <v>221</v>
      </c>
      <c r="D35" s="18"/>
      <c r="E35" s="19">
        <f t="shared" si="0"/>
        <v>79</v>
      </c>
      <c r="F35" s="19" t="str">
        <f t="shared" si="1"/>
        <v>B</v>
      </c>
      <c r="G35" s="19">
        <f>IF((COUNTA(T12:AC12)&gt;0),(ROUND((AVERAGE(T35:AD35)),0)),"")</f>
        <v>79</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5" s="19">
        <f t="shared" si="4"/>
        <v>83.6</v>
      </c>
      <c r="L35" s="19" t="str">
        <f t="shared" si="5"/>
        <v>B</v>
      </c>
      <c r="M35" s="19">
        <f t="shared" si="6"/>
        <v>83.6</v>
      </c>
      <c r="N35" s="19" t="str">
        <f t="shared" si="7"/>
        <v>B</v>
      </c>
      <c r="O35" s="35">
        <v>2</v>
      </c>
      <c r="P35" s="19" t="str">
        <f t="shared" si="8"/>
        <v>Memiliki ketrampilan mempraktikkan hasil menganalisis ketrampilan gerak salah satu permainan bola besar untuk menghasilkan koordinasi gerak yang baik.</v>
      </c>
      <c r="Q35" s="19" t="str">
        <f t="shared" si="9"/>
        <v>B</v>
      </c>
      <c r="R35" s="19" t="str">
        <f t="shared" si="10"/>
        <v/>
      </c>
      <c r="S35" s="18"/>
      <c r="T35" s="1">
        <v>78</v>
      </c>
      <c r="U35" s="1">
        <v>85</v>
      </c>
      <c r="V35" s="1">
        <v>74</v>
      </c>
      <c r="W35" s="1"/>
      <c r="X35" s="1"/>
      <c r="Y35" s="1"/>
      <c r="Z35" s="1"/>
      <c r="AA35" s="1"/>
      <c r="AB35" s="1"/>
      <c r="AC35" s="1"/>
      <c r="AD35" s="1"/>
      <c r="AE35" s="18"/>
      <c r="AF35" s="1">
        <v>82</v>
      </c>
      <c r="AG35" s="1">
        <v>84</v>
      </c>
      <c r="AH35" s="1">
        <v>82</v>
      </c>
      <c r="AI35" s="1">
        <v>82</v>
      </c>
      <c r="AJ35" s="1">
        <v>88</v>
      </c>
      <c r="AK35" s="1"/>
      <c r="AL35" s="1"/>
      <c r="AM35" s="1"/>
      <c r="AN35" s="1"/>
      <c r="AO35" s="1"/>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2170</v>
      </c>
      <c r="C36" s="19" t="s">
        <v>222</v>
      </c>
      <c r="D36" s="18"/>
      <c r="E36" s="19">
        <f t="shared" si="0"/>
        <v>77</v>
      </c>
      <c r="F36" s="19" t="str">
        <f t="shared" si="1"/>
        <v>B</v>
      </c>
      <c r="G36" s="19">
        <f>IF((COUNTA(T12:AC12)&gt;0),(ROUND((AVERAGE(T36:AD36)),0)),"")</f>
        <v>77</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6" s="19">
        <f t="shared" si="4"/>
        <v>83.8</v>
      </c>
      <c r="L36" s="19" t="str">
        <f t="shared" si="5"/>
        <v>B</v>
      </c>
      <c r="M36" s="19">
        <f t="shared" si="6"/>
        <v>83.8</v>
      </c>
      <c r="N36" s="19" t="str">
        <f t="shared" si="7"/>
        <v>B</v>
      </c>
      <c r="O36" s="35">
        <v>2</v>
      </c>
      <c r="P36" s="19" t="str">
        <f t="shared" si="8"/>
        <v>Memiliki ketrampilan mempraktikkan hasil menganalisis ketrampilan gerak salah satu permainan bola besar untuk menghasilkan koordinasi gerak yang baik.</v>
      </c>
      <c r="Q36" s="19" t="str">
        <f t="shared" si="9"/>
        <v>B</v>
      </c>
      <c r="R36" s="19" t="str">
        <f t="shared" si="10"/>
        <v/>
      </c>
      <c r="S36" s="18"/>
      <c r="T36" s="1">
        <v>77</v>
      </c>
      <c r="U36" s="1">
        <v>78</v>
      </c>
      <c r="V36" s="1">
        <v>77</v>
      </c>
      <c r="W36" s="1"/>
      <c r="X36" s="1"/>
      <c r="Y36" s="1"/>
      <c r="Z36" s="1"/>
      <c r="AA36" s="1"/>
      <c r="AB36" s="1"/>
      <c r="AC36" s="1"/>
      <c r="AD36" s="1"/>
      <c r="AE36" s="18"/>
      <c r="AF36" s="1">
        <v>80</v>
      </c>
      <c r="AG36" s="1">
        <v>84</v>
      </c>
      <c r="AH36" s="1">
        <v>82</v>
      </c>
      <c r="AI36" s="1">
        <v>83</v>
      </c>
      <c r="AJ36" s="1">
        <v>90</v>
      </c>
      <c r="AK36" s="1"/>
      <c r="AL36" s="1"/>
      <c r="AM36" s="1"/>
      <c r="AN36" s="1"/>
      <c r="AO36" s="1"/>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2186</v>
      </c>
      <c r="C37" s="19" t="s">
        <v>223</v>
      </c>
      <c r="D37" s="18"/>
      <c r="E37" s="19">
        <f t="shared" si="0"/>
        <v>78</v>
      </c>
      <c r="F37" s="19" t="str">
        <f t="shared" si="1"/>
        <v>B</v>
      </c>
      <c r="G37" s="19">
        <f>IF((COUNTA(T12:AC12)&gt;0),(ROUND((AVERAGE(T37:AD37)),0)),"")</f>
        <v>78</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7" s="19">
        <f t="shared" si="4"/>
        <v>81.599999999999994</v>
      </c>
      <c r="L37" s="19" t="str">
        <f t="shared" si="5"/>
        <v>B</v>
      </c>
      <c r="M37" s="19">
        <f t="shared" si="6"/>
        <v>81.599999999999994</v>
      </c>
      <c r="N37" s="19" t="str">
        <f t="shared" si="7"/>
        <v>B</v>
      </c>
      <c r="O37" s="35">
        <v>2</v>
      </c>
      <c r="P37" s="19" t="str">
        <f t="shared" si="8"/>
        <v>Memiliki ketrampilan mempraktikkan hasil menganalisis ketrampilan gerak salah satu permainan bola besar untuk menghasilkan koordinasi gerak yang baik.</v>
      </c>
      <c r="Q37" s="19" t="str">
        <f t="shared" si="9"/>
        <v>B</v>
      </c>
      <c r="R37" s="19" t="str">
        <f t="shared" si="10"/>
        <v/>
      </c>
      <c r="S37" s="18"/>
      <c r="T37" s="1">
        <v>80</v>
      </c>
      <c r="U37" s="1">
        <v>78</v>
      </c>
      <c r="V37" s="1">
        <v>75</v>
      </c>
      <c r="W37" s="1"/>
      <c r="X37" s="1"/>
      <c r="Y37" s="1"/>
      <c r="Z37" s="1"/>
      <c r="AA37" s="1"/>
      <c r="AB37" s="1"/>
      <c r="AC37" s="1"/>
      <c r="AD37" s="1"/>
      <c r="AE37" s="18"/>
      <c r="AF37" s="1">
        <v>82</v>
      </c>
      <c r="AG37" s="1">
        <v>82</v>
      </c>
      <c r="AH37" s="1">
        <v>85</v>
      </c>
      <c r="AI37" s="1">
        <v>80</v>
      </c>
      <c r="AJ37" s="1">
        <v>79</v>
      </c>
      <c r="AK37" s="1"/>
      <c r="AL37" s="1"/>
      <c r="AM37" s="1"/>
      <c r="AN37" s="1"/>
      <c r="AO37" s="1"/>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2202</v>
      </c>
      <c r="C38" s="19" t="s">
        <v>224</v>
      </c>
      <c r="D38" s="18"/>
      <c r="E38" s="19">
        <f t="shared" si="0"/>
        <v>79</v>
      </c>
      <c r="F38" s="19" t="str">
        <f t="shared" si="1"/>
        <v>B</v>
      </c>
      <c r="G38" s="19">
        <f>IF((COUNTA(T12:AC12)&gt;0),(ROUND((AVERAGE(T38:AD38)),0)),"")</f>
        <v>79</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8" s="19">
        <f t="shared" si="4"/>
        <v>82.4</v>
      </c>
      <c r="L38" s="19" t="str">
        <f t="shared" si="5"/>
        <v>B</v>
      </c>
      <c r="M38" s="19">
        <f t="shared" si="6"/>
        <v>82.4</v>
      </c>
      <c r="N38" s="19" t="str">
        <f t="shared" si="7"/>
        <v>B</v>
      </c>
      <c r="O38" s="35">
        <v>2</v>
      </c>
      <c r="P38" s="19" t="str">
        <f t="shared" si="8"/>
        <v>Memiliki ketrampilan mempraktikkan hasil menganalisis ketrampilan gerak salah satu permainan bola besar untuk menghasilkan koordinasi gerak yang baik.</v>
      </c>
      <c r="Q38" s="19" t="str">
        <f t="shared" si="9"/>
        <v>B</v>
      </c>
      <c r="R38" s="19" t="str">
        <f t="shared" si="10"/>
        <v/>
      </c>
      <c r="S38" s="18"/>
      <c r="T38" s="1">
        <v>79</v>
      </c>
      <c r="U38" s="1">
        <v>85</v>
      </c>
      <c r="V38" s="1">
        <v>74</v>
      </c>
      <c r="W38" s="1"/>
      <c r="X38" s="1"/>
      <c r="Y38" s="1"/>
      <c r="Z38" s="1"/>
      <c r="AA38" s="1"/>
      <c r="AB38" s="1"/>
      <c r="AC38" s="1"/>
      <c r="AD38" s="1"/>
      <c r="AE38" s="18"/>
      <c r="AF38" s="1">
        <v>82</v>
      </c>
      <c r="AG38" s="1">
        <v>85</v>
      </c>
      <c r="AH38" s="1">
        <v>85</v>
      </c>
      <c r="AI38" s="1">
        <v>80</v>
      </c>
      <c r="AJ38" s="1">
        <v>80</v>
      </c>
      <c r="AK38" s="1"/>
      <c r="AL38" s="1"/>
      <c r="AM38" s="1"/>
      <c r="AN38" s="1"/>
      <c r="AO38" s="1"/>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2217</v>
      </c>
      <c r="C39" s="19" t="s">
        <v>225</v>
      </c>
      <c r="D39" s="18"/>
      <c r="E39" s="19">
        <f t="shared" si="0"/>
        <v>78</v>
      </c>
      <c r="F39" s="19" t="str">
        <f t="shared" si="1"/>
        <v>B</v>
      </c>
      <c r="G39" s="19">
        <f>IF((COUNTA(T12:AC12)&gt;0),(ROUND((AVERAGE(T39:AD39)),0)),"")</f>
        <v>78</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39" s="19">
        <f t="shared" si="4"/>
        <v>83.2</v>
      </c>
      <c r="L39" s="19" t="str">
        <f t="shared" si="5"/>
        <v>B</v>
      </c>
      <c r="M39" s="19">
        <f t="shared" si="6"/>
        <v>83.2</v>
      </c>
      <c r="N39" s="19" t="str">
        <f t="shared" si="7"/>
        <v>B</v>
      </c>
      <c r="O39" s="35">
        <v>2</v>
      </c>
      <c r="P39" s="19" t="str">
        <f t="shared" si="8"/>
        <v>Memiliki ketrampilan mempraktikkan hasil menganalisis ketrampilan gerak salah satu permainan bola besar untuk menghasilkan koordinasi gerak yang baik.</v>
      </c>
      <c r="Q39" s="19" t="str">
        <f t="shared" si="9"/>
        <v>B</v>
      </c>
      <c r="R39" s="19" t="str">
        <f t="shared" si="10"/>
        <v/>
      </c>
      <c r="S39" s="18"/>
      <c r="T39" s="1">
        <v>76</v>
      </c>
      <c r="U39" s="1">
        <v>78</v>
      </c>
      <c r="V39" s="1">
        <v>81</v>
      </c>
      <c r="W39" s="1"/>
      <c r="X39" s="1"/>
      <c r="Y39" s="1"/>
      <c r="Z39" s="1"/>
      <c r="AA39" s="1"/>
      <c r="AB39" s="1"/>
      <c r="AC39" s="1"/>
      <c r="AD39" s="1"/>
      <c r="AE39" s="18"/>
      <c r="AF39" s="1">
        <v>79</v>
      </c>
      <c r="AG39" s="1">
        <v>85</v>
      </c>
      <c r="AH39" s="1">
        <v>85</v>
      </c>
      <c r="AI39" s="1">
        <v>82</v>
      </c>
      <c r="AJ39" s="1">
        <v>85</v>
      </c>
      <c r="AK39" s="1"/>
      <c r="AL39" s="1"/>
      <c r="AM39" s="1"/>
      <c r="AN39" s="1"/>
      <c r="AO39" s="1"/>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2233</v>
      </c>
      <c r="C40" s="19" t="s">
        <v>226</v>
      </c>
      <c r="D40" s="18"/>
      <c r="E40" s="19">
        <f t="shared" si="0"/>
        <v>78</v>
      </c>
      <c r="F40" s="19" t="str">
        <f t="shared" si="1"/>
        <v>B</v>
      </c>
      <c r="G40" s="19">
        <f>IF((COUNTA(T12:AC12)&gt;0),(ROUND((AVERAGE(T40:AD40)),0)),"")</f>
        <v>78</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0" s="19">
        <f t="shared" si="4"/>
        <v>82.8</v>
      </c>
      <c r="L40" s="19" t="str">
        <f t="shared" si="5"/>
        <v>B</v>
      </c>
      <c r="M40" s="19">
        <f t="shared" si="6"/>
        <v>82.8</v>
      </c>
      <c r="N40" s="19" t="str">
        <f t="shared" si="7"/>
        <v>B</v>
      </c>
      <c r="O40" s="35">
        <v>2</v>
      </c>
      <c r="P40" s="19" t="str">
        <f t="shared" si="8"/>
        <v>Memiliki ketrampilan mempraktikkan hasil menganalisis ketrampilan gerak salah satu permainan bola besar untuk menghasilkan koordinasi gerak yang baik.</v>
      </c>
      <c r="Q40" s="19" t="str">
        <f t="shared" si="9"/>
        <v>B</v>
      </c>
      <c r="R40" s="19" t="str">
        <f t="shared" si="10"/>
        <v/>
      </c>
      <c r="S40" s="18"/>
      <c r="T40" s="1">
        <v>77</v>
      </c>
      <c r="U40" s="1">
        <v>78</v>
      </c>
      <c r="V40" s="1">
        <v>78</v>
      </c>
      <c r="W40" s="1"/>
      <c r="X40" s="1"/>
      <c r="Y40" s="1"/>
      <c r="Z40" s="1"/>
      <c r="AA40" s="1"/>
      <c r="AB40" s="1"/>
      <c r="AC40" s="1"/>
      <c r="AD40" s="1"/>
      <c r="AE40" s="18"/>
      <c r="AF40" s="1">
        <v>79</v>
      </c>
      <c r="AG40" s="1">
        <v>85</v>
      </c>
      <c r="AH40" s="1">
        <v>85</v>
      </c>
      <c r="AI40" s="1">
        <v>82</v>
      </c>
      <c r="AJ40" s="1">
        <v>83</v>
      </c>
      <c r="AK40" s="1"/>
      <c r="AL40" s="1"/>
      <c r="AM40" s="1"/>
      <c r="AN40" s="1"/>
      <c r="AO40" s="1"/>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2248</v>
      </c>
      <c r="C41" s="19" t="s">
        <v>227</v>
      </c>
      <c r="D41" s="18"/>
      <c r="E41" s="19">
        <f t="shared" si="0"/>
        <v>79</v>
      </c>
      <c r="F41" s="19" t="str">
        <f t="shared" si="1"/>
        <v>B</v>
      </c>
      <c r="G41" s="19">
        <f>IF((COUNTA(T12:AC12)&gt;0),(ROUND((AVERAGE(T41:AD41)),0)),"")</f>
        <v>79</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1" s="19">
        <f t="shared" si="4"/>
        <v>82</v>
      </c>
      <c r="L41" s="19" t="str">
        <f t="shared" si="5"/>
        <v>B</v>
      </c>
      <c r="M41" s="19">
        <f t="shared" si="6"/>
        <v>82</v>
      </c>
      <c r="N41" s="19" t="str">
        <f t="shared" si="7"/>
        <v>B</v>
      </c>
      <c r="O41" s="35">
        <v>2</v>
      </c>
      <c r="P41" s="19" t="str">
        <f t="shared" si="8"/>
        <v>Memiliki ketrampilan mempraktikkan hasil menganalisis ketrampilan gerak salah satu permainan bola besar untuk menghasilkan koordinasi gerak yang baik.</v>
      </c>
      <c r="Q41" s="19" t="str">
        <f t="shared" si="9"/>
        <v>B</v>
      </c>
      <c r="R41" s="19" t="str">
        <f t="shared" si="10"/>
        <v/>
      </c>
      <c r="S41" s="18"/>
      <c r="T41" s="1">
        <v>78</v>
      </c>
      <c r="U41" s="1">
        <v>83</v>
      </c>
      <c r="V41" s="1">
        <v>77</v>
      </c>
      <c r="W41" s="1"/>
      <c r="X41" s="1"/>
      <c r="Y41" s="1"/>
      <c r="Z41" s="1"/>
      <c r="AA41" s="1"/>
      <c r="AB41" s="1"/>
      <c r="AC41" s="1"/>
      <c r="AD41" s="1"/>
      <c r="AE41" s="18"/>
      <c r="AF41" s="1">
        <v>80</v>
      </c>
      <c r="AG41" s="1">
        <v>84</v>
      </c>
      <c r="AH41" s="1">
        <v>85</v>
      </c>
      <c r="AI41" s="1">
        <v>82</v>
      </c>
      <c r="AJ41" s="1">
        <v>79</v>
      </c>
      <c r="AK41" s="1"/>
      <c r="AL41" s="1"/>
      <c r="AM41" s="1"/>
      <c r="AN41" s="1"/>
      <c r="AO41" s="1"/>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2264</v>
      </c>
      <c r="C42" s="19" t="s">
        <v>228</v>
      </c>
      <c r="D42" s="18"/>
      <c r="E42" s="19">
        <f t="shared" si="0"/>
        <v>76</v>
      </c>
      <c r="F42" s="19" t="str">
        <f t="shared" si="1"/>
        <v>B</v>
      </c>
      <c r="G42" s="19">
        <f>IF((COUNTA(T12:AC12)&gt;0),(ROUND((AVERAGE(T42:AD42)),0)),"")</f>
        <v>76</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2" s="19">
        <f t="shared" si="4"/>
        <v>81</v>
      </c>
      <c r="L42" s="19" t="str">
        <f t="shared" si="5"/>
        <v>B</v>
      </c>
      <c r="M42" s="19">
        <f t="shared" si="6"/>
        <v>81</v>
      </c>
      <c r="N42" s="19" t="str">
        <f t="shared" si="7"/>
        <v>B</v>
      </c>
      <c r="O42" s="35">
        <v>2</v>
      </c>
      <c r="P42" s="19" t="str">
        <f t="shared" si="8"/>
        <v>Memiliki ketrampilan mempraktikkan hasil menganalisis ketrampilan gerak salah satu permainan bola besar untuk menghasilkan koordinasi gerak yang baik.</v>
      </c>
      <c r="Q42" s="19" t="str">
        <f t="shared" si="9"/>
        <v>B</v>
      </c>
      <c r="R42" s="19" t="str">
        <f t="shared" si="10"/>
        <v/>
      </c>
      <c r="S42" s="18"/>
      <c r="T42" s="1">
        <v>78</v>
      </c>
      <c r="U42" s="1">
        <v>75</v>
      </c>
      <c r="V42" s="1">
        <v>75</v>
      </c>
      <c r="W42" s="1"/>
      <c r="X42" s="1"/>
      <c r="Y42" s="1"/>
      <c r="Z42" s="1"/>
      <c r="AA42" s="1"/>
      <c r="AB42" s="1"/>
      <c r="AC42" s="1"/>
      <c r="AD42" s="1"/>
      <c r="AE42" s="18"/>
      <c r="AF42" s="1">
        <v>80</v>
      </c>
      <c r="AG42" s="1">
        <v>83</v>
      </c>
      <c r="AH42" s="1">
        <v>83</v>
      </c>
      <c r="AI42" s="1">
        <v>80</v>
      </c>
      <c r="AJ42" s="1">
        <v>79</v>
      </c>
      <c r="AK42" s="1"/>
      <c r="AL42" s="1"/>
      <c r="AM42" s="1"/>
      <c r="AN42" s="1"/>
      <c r="AO42" s="1"/>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2279</v>
      </c>
      <c r="C43" s="19" t="s">
        <v>229</v>
      </c>
      <c r="D43" s="18"/>
      <c r="E43" s="19">
        <f t="shared" si="0"/>
        <v>78</v>
      </c>
      <c r="F43" s="19" t="str">
        <f t="shared" si="1"/>
        <v>B</v>
      </c>
      <c r="G43" s="19">
        <f>IF((COUNTA(T12:AC12)&gt;0),(ROUND((AVERAGE(T43:AD43)),0)),"")</f>
        <v>78</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3" s="19">
        <f t="shared" si="4"/>
        <v>85.6</v>
      </c>
      <c r="L43" s="19" t="str">
        <f t="shared" si="5"/>
        <v>A</v>
      </c>
      <c r="M43" s="19">
        <f t="shared" si="6"/>
        <v>85.6</v>
      </c>
      <c r="N43" s="19" t="str">
        <f t="shared" si="7"/>
        <v>A</v>
      </c>
      <c r="O43" s="35">
        <v>1</v>
      </c>
      <c r="P43" s="19" t="str">
        <f t="shared" si="8"/>
        <v>Memiliki ketrampilan mempraktikkan hasil menganalisis dan mengkategorikan ketrampilan gerak salah satu nomor atletik (jalan cepat, lari, lompat, dan lempar) serta menyusun rencana perbaikan.</v>
      </c>
      <c r="Q43" s="19" t="str">
        <f t="shared" si="9"/>
        <v>B</v>
      </c>
      <c r="R43" s="19" t="str">
        <f t="shared" si="10"/>
        <v/>
      </c>
      <c r="S43" s="18"/>
      <c r="T43" s="1">
        <v>80</v>
      </c>
      <c r="U43" s="1">
        <v>75</v>
      </c>
      <c r="V43" s="1">
        <v>79</v>
      </c>
      <c r="W43" s="1"/>
      <c r="X43" s="1"/>
      <c r="Y43" s="1"/>
      <c r="Z43" s="1"/>
      <c r="AA43" s="1"/>
      <c r="AB43" s="1"/>
      <c r="AC43" s="1"/>
      <c r="AD43" s="1"/>
      <c r="AE43" s="18"/>
      <c r="AF43" s="1">
        <v>83</v>
      </c>
      <c r="AG43" s="1">
        <v>85</v>
      </c>
      <c r="AH43" s="1">
        <v>83</v>
      </c>
      <c r="AI43" s="1">
        <v>87</v>
      </c>
      <c r="AJ43" s="1">
        <v>90</v>
      </c>
      <c r="AK43" s="1"/>
      <c r="AL43" s="1"/>
      <c r="AM43" s="1"/>
      <c r="AN43" s="1"/>
      <c r="AO43" s="1"/>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2294</v>
      </c>
      <c r="C44" s="19" t="s">
        <v>230</v>
      </c>
      <c r="D44" s="18"/>
      <c r="E44" s="19">
        <f t="shared" si="0"/>
        <v>78</v>
      </c>
      <c r="F44" s="19" t="str">
        <f t="shared" si="1"/>
        <v>B</v>
      </c>
      <c r="G44" s="19">
        <f>IF((COUNTA(T12:AC12)&gt;0),(ROUND((AVERAGE(T44:AD44)),0)),"")</f>
        <v>78</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4" s="19">
        <f t="shared" si="4"/>
        <v>81.400000000000006</v>
      </c>
      <c r="L44" s="19" t="str">
        <f t="shared" si="5"/>
        <v>B</v>
      </c>
      <c r="M44" s="19">
        <f t="shared" si="6"/>
        <v>81.400000000000006</v>
      </c>
      <c r="N44" s="19" t="str">
        <f t="shared" si="7"/>
        <v>B</v>
      </c>
      <c r="O44" s="35">
        <v>2</v>
      </c>
      <c r="P44" s="19" t="str">
        <f t="shared" si="8"/>
        <v>Memiliki ketrampilan mempraktikkan hasil menganalisis ketrampilan gerak salah satu permainan bola besar untuk menghasilkan koordinasi gerak yang baik.</v>
      </c>
      <c r="Q44" s="19" t="str">
        <f t="shared" si="9"/>
        <v>B</v>
      </c>
      <c r="R44" s="19" t="str">
        <f t="shared" si="10"/>
        <v/>
      </c>
      <c r="S44" s="18"/>
      <c r="T44" s="1">
        <v>77</v>
      </c>
      <c r="U44" s="1">
        <v>78</v>
      </c>
      <c r="V44" s="1">
        <v>78</v>
      </c>
      <c r="W44" s="1"/>
      <c r="X44" s="1"/>
      <c r="Y44" s="1"/>
      <c r="Z44" s="1"/>
      <c r="AA44" s="1"/>
      <c r="AB44" s="1"/>
      <c r="AC44" s="1"/>
      <c r="AD44" s="1"/>
      <c r="AE44" s="18"/>
      <c r="AF44" s="1">
        <v>79</v>
      </c>
      <c r="AG44" s="1">
        <v>83</v>
      </c>
      <c r="AH44" s="1">
        <v>83</v>
      </c>
      <c r="AI44" s="1">
        <v>83</v>
      </c>
      <c r="AJ44" s="1">
        <v>79</v>
      </c>
      <c r="AK44" s="1"/>
      <c r="AL44" s="1"/>
      <c r="AM44" s="1"/>
      <c r="AN44" s="1"/>
      <c r="AO44" s="1"/>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2310</v>
      </c>
      <c r="C45" s="19" t="s">
        <v>231</v>
      </c>
      <c r="D45" s="18"/>
      <c r="E45" s="19">
        <f t="shared" si="0"/>
        <v>79</v>
      </c>
      <c r="F45" s="19" t="str">
        <f t="shared" si="1"/>
        <v>B</v>
      </c>
      <c r="G45" s="19">
        <f>IF((COUNTA(T12:AC12)&gt;0),(ROUND((AVERAGE(T45:AD45)),0)),"")</f>
        <v>79</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5" s="19">
        <f t="shared" si="4"/>
        <v>83.4</v>
      </c>
      <c r="L45" s="19" t="str">
        <f t="shared" si="5"/>
        <v>B</v>
      </c>
      <c r="M45" s="19">
        <f t="shared" si="6"/>
        <v>83.4</v>
      </c>
      <c r="N45" s="19" t="str">
        <f t="shared" si="7"/>
        <v>B</v>
      </c>
      <c r="O45" s="35">
        <v>2</v>
      </c>
      <c r="P45" s="19" t="str">
        <f t="shared" si="8"/>
        <v>Memiliki ketrampilan mempraktikkan hasil menganalisis ketrampilan gerak salah satu permainan bola besar untuk menghasilkan koordinasi gerak yang baik.</v>
      </c>
      <c r="Q45" s="19" t="str">
        <f t="shared" si="9"/>
        <v>B</v>
      </c>
      <c r="R45" s="19" t="str">
        <f t="shared" si="10"/>
        <v/>
      </c>
      <c r="S45" s="18"/>
      <c r="T45" s="1">
        <v>78</v>
      </c>
      <c r="U45" s="1">
        <v>87</v>
      </c>
      <c r="V45" s="1">
        <v>73</v>
      </c>
      <c r="W45" s="1"/>
      <c r="X45" s="1"/>
      <c r="Y45" s="1"/>
      <c r="Z45" s="1"/>
      <c r="AA45" s="1"/>
      <c r="AB45" s="1"/>
      <c r="AC45" s="1"/>
      <c r="AD45" s="1"/>
      <c r="AE45" s="18"/>
      <c r="AF45" s="1">
        <v>85</v>
      </c>
      <c r="AG45" s="1">
        <v>83</v>
      </c>
      <c r="AH45" s="1">
        <v>83</v>
      </c>
      <c r="AI45" s="1">
        <v>84</v>
      </c>
      <c r="AJ45" s="1">
        <v>82</v>
      </c>
      <c r="AK45" s="1"/>
      <c r="AL45" s="1"/>
      <c r="AM45" s="1"/>
      <c r="AN45" s="1"/>
      <c r="AO45" s="1"/>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2326</v>
      </c>
      <c r="C46" s="19" t="s">
        <v>232</v>
      </c>
      <c r="D46" s="18"/>
      <c r="E46" s="19">
        <f t="shared" si="0"/>
        <v>76</v>
      </c>
      <c r="F46" s="19" t="str">
        <f t="shared" si="1"/>
        <v>B</v>
      </c>
      <c r="G46" s="19">
        <f>IF((COUNTA(T12:AC12)&gt;0),(ROUND((AVERAGE(T46:AD46)),0)),"")</f>
        <v>76</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6" s="19">
        <f t="shared" si="4"/>
        <v>81</v>
      </c>
      <c r="L46" s="19" t="str">
        <f t="shared" si="5"/>
        <v>B</v>
      </c>
      <c r="M46" s="19">
        <f t="shared" si="6"/>
        <v>81</v>
      </c>
      <c r="N46" s="19" t="str">
        <f t="shared" si="7"/>
        <v>B</v>
      </c>
      <c r="O46" s="35">
        <v>2</v>
      </c>
      <c r="P46" s="19" t="str">
        <f t="shared" si="8"/>
        <v>Memiliki ketrampilan mempraktikkan hasil menganalisis ketrampilan gerak salah satu permainan bola besar untuk menghasilkan koordinasi gerak yang baik.</v>
      </c>
      <c r="Q46" s="19" t="str">
        <f t="shared" si="9"/>
        <v>B</v>
      </c>
      <c r="R46" s="19" t="str">
        <f t="shared" si="10"/>
        <v/>
      </c>
      <c r="S46" s="18"/>
      <c r="T46" s="1">
        <v>75</v>
      </c>
      <c r="U46" s="1">
        <v>78</v>
      </c>
      <c r="V46" s="1">
        <v>74</v>
      </c>
      <c r="W46" s="1"/>
      <c r="X46" s="1"/>
      <c r="Y46" s="1"/>
      <c r="Z46" s="1"/>
      <c r="AA46" s="1"/>
      <c r="AB46" s="1"/>
      <c r="AC46" s="1"/>
      <c r="AD46" s="1"/>
      <c r="AE46" s="18"/>
      <c r="AF46" s="1">
        <v>85</v>
      </c>
      <c r="AG46" s="1">
        <v>85</v>
      </c>
      <c r="AH46" s="1">
        <v>70</v>
      </c>
      <c r="AI46" s="1">
        <v>85</v>
      </c>
      <c r="AJ46" s="1">
        <v>80</v>
      </c>
      <c r="AK46" s="1"/>
      <c r="AL46" s="1"/>
      <c r="AM46" s="1"/>
      <c r="AN46" s="1"/>
      <c r="AO46" s="1"/>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2341</v>
      </c>
      <c r="C47" s="19" t="s">
        <v>233</v>
      </c>
      <c r="D47" s="18"/>
      <c r="E47" s="19">
        <f t="shared" si="0"/>
        <v>78</v>
      </c>
      <c r="F47" s="19" t="str">
        <f t="shared" si="1"/>
        <v>B</v>
      </c>
      <c r="G47" s="19">
        <f>IF((COUNTA(T12:AC12)&gt;0),(ROUND((AVERAGE(T47:AD47)),0)),"")</f>
        <v>78</v>
      </c>
      <c r="H47" s="19" t="str">
        <f t="shared" si="2"/>
        <v>B</v>
      </c>
      <c r="I47" s="35">
        <v>2</v>
      </c>
      <c r="J47" s="19" t="str">
        <f t="shared" si="3"/>
        <v>Memiliki kemampuan menganalisis ketrampilan gerak salah satu permainan bola besar untuk menghasilkan koordinasi gerak yang baik namun perlu peningkatan kemampuan menganalisis gerak rangkaian langkah dan ayunan lengan mengikuti irama (ketukan) dalam aktifitas gerak berirama.</v>
      </c>
      <c r="K47" s="19">
        <f t="shared" si="4"/>
        <v>79.599999999999994</v>
      </c>
      <c r="L47" s="19" t="str">
        <f t="shared" si="5"/>
        <v>B</v>
      </c>
      <c r="M47" s="19">
        <f t="shared" si="6"/>
        <v>79.599999999999994</v>
      </c>
      <c r="N47" s="19" t="str">
        <f t="shared" si="7"/>
        <v>B</v>
      </c>
      <c r="O47" s="35">
        <v>2</v>
      </c>
      <c r="P47" s="19" t="str">
        <f t="shared" si="8"/>
        <v>Memiliki ketrampilan mempraktikkan hasil menganalisis ketrampilan gerak salah satu permainan bola besar untuk menghasilkan koordinasi gerak yang baik.</v>
      </c>
      <c r="Q47" s="19" t="str">
        <f t="shared" si="9"/>
        <v>B</v>
      </c>
      <c r="R47" s="19" t="str">
        <f t="shared" si="10"/>
        <v/>
      </c>
      <c r="S47" s="18"/>
      <c r="T47" s="1">
        <v>76</v>
      </c>
      <c r="U47" s="1">
        <v>80</v>
      </c>
      <c r="V47" s="1">
        <v>77</v>
      </c>
      <c r="W47" s="1"/>
      <c r="X47" s="1"/>
      <c r="Y47" s="1"/>
      <c r="Z47" s="1"/>
      <c r="AA47" s="1"/>
      <c r="AB47" s="1"/>
      <c r="AC47" s="1"/>
      <c r="AD47" s="1"/>
      <c r="AE47" s="18"/>
      <c r="AF47" s="1">
        <v>80</v>
      </c>
      <c r="AG47" s="1">
        <v>85</v>
      </c>
      <c r="AH47" s="1">
        <v>70</v>
      </c>
      <c r="AI47" s="1">
        <v>84</v>
      </c>
      <c r="AJ47" s="1">
        <v>79</v>
      </c>
      <c r="AK47" s="1"/>
      <c r="AL47" s="1"/>
      <c r="AM47" s="1"/>
      <c r="AN47" s="1"/>
      <c r="AO47" s="1"/>
      <c r="AP47" s="18"/>
      <c r="AQ47" s="31"/>
      <c r="AR47" s="31"/>
      <c r="AS47" s="31"/>
      <c r="AT47" s="31"/>
      <c r="AU47" s="31"/>
      <c r="AV47" s="31"/>
      <c r="AW47" s="31"/>
      <c r="AX47" s="31"/>
      <c r="AY47" s="31"/>
      <c r="AZ47" s="31"/>
      <c r="BA47" s="1" t="s">
        <v>9</v>
      </c>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106</v>
      </c>
      <c r="D52" s="18"/>
      <c r="E52" s="18"/>
      <c r="F52" s="18"/>
      <c r="G52" s="74" t="s">
        <v>107</v>
      </c>
      <c r="H52" s="74"/>
      <c r="I52" s="37"/>
      <c r="J52" s="28"/>
      <c r="K52" s="18" t="e">
        <f>IF(COUNTBLANK($G$11:$G$50)=40,"",MAX($G$11:$G$50))</f>
        <v>#DIV/0!</v>
      </c>
      <c r="L52" s="18"/>
      <c r="M52" s="18"/>
      <c r="N52" s="18"/>
      <c r="O52" s="36"/>
      <c r="P52" s="18"/>
      <c r="Q52" s="18" t="s">
        <v>108</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109</v>
      </c>
      <c r="D53" s="18"/>
      <c r="E53" s="18"/>
      <c r="F53" s="18"/>
      <c r="G53" s="74" t="s">
        <v>110</v>
      </c>
      <c r="H53" s="74"/>
      <c r="I53" s="37"/>
      <c r="J53" s="28"/>
      <c r="K53" s="18" t="e">
        <f>IF(COUNTBLANK($G$11:$G$50)=40,"",MIN($G$11:$G$50))</f>
        <v>#DIV/0!</v>
      </c>
      <c r="L53" s="18"/>
      <c r="M53" s="18"/>
      <c r="N53" s="18"/>
      <c r="O53" s="36"/>
      <c r="P53" s="18"/>
      <c r="Q53" s="18" t="s">
        <v>111</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4" t="s">
        <v>112</v>
      </c>
      <c r="H54" s="74"/>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4" t="s">
        <v>113</v>
      </c>
      <c r="H55" s="74"/>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114</v>
      </c>
      <c r="D56" s="18"/>
      <c r="E56" s="18"/>
      <c r="F56" s="18"/>
      <c r="G56" s="18"/>
      <c r="H56" s="18"/>
      <c r="I56" s="36"/>
      <c r="J56" s="18"/>
      <c r="K56" s="18"/>
      <c r="L56" s="18"/>
      <c r="M56" s="18" t="s">
        <v>2</v>
      </c>
      <c r="N56" s="18"/>
      <c r="O56" s="36"/>
      <c r="P56" s="18"/>
      <c r="Q56" s="18" t="s">
        <v>115</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116</v>
      </c>
      <c r="D57" s="18"/>
      <c r="E57" s="18"/>
      <c r="F57" s="18"/>
      <c r="G57" s="18"/>
      <c r="H57" s="18"/>
      <c r="I57" s="36"/>
      <c r="J57" s="18"/>
      <c r="K57" s="18"/>
      <c r="L57" s="18"/>
      <c r="M57" s="18" t="s">
        <v>117</v>
      </c>
      <c r="N57" s="18"/>
      <c r="O57" s="36"/>
      <c r="P57" s="18"/>
      <c r="Q57" s="18" t="s">
        <v>118</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lessThan">
      <formula>$C$4</formula>
    </cfRule>
  </conditionalFormatting>
  <conditionalFormatting sqref="E12">
    <cfRule type="cellIs" dxfId="162" priority="2" operator="lessThan">
      <formula>$C$4</formula>
    </cfRule>
  </conditionalFormatting>
  <conditionalFormatting sqref="E13">
    <cfRule type="cellIs" dxfId="161" priority="3" operator="lessThan">
      <formula>$C$4</formula>
    </cfRule>
  </conditionalFormatting>
  <conditionalFormatting sqref="E14">
    <cfRule type="cellIs" dxfId="160" priority="4" operator="lessThan">
      <formula>$C$4</formula>
    </cfRule>
  </conditionalFormatting>
  <conditionalFormatting sqref="E15">
    <cfRule type="cellIs" dxfId="159" priority="5" operator="lessThan">
      <formula>$C$4</formula>
    </cfRule>
  </conditionalFormatting>
  <conditionalFormatting sqref="E16">
    <cfRule type="cellIs" dxfId="158" priority="6" operator="lessThan">
      <formula>$C$4</formula>
    </cfRule>
  </conditionalFormatting>
  <conditionalFormatting sqref="E17">
    <cfRule type="cellIs" dxfId="157" priority="7" operator="lessThan">
      <formula>$C$4</formula>
    </cfRule>
  </conditionalFormatting>
  <conditionalFormatting sqref="E18">
    <cfRule type="cellIs" dxfId="156" priority="8" operator="lessThan">
      <formula>$C$4</formula>
    </cfRule>
  </conditionalFormatting>
  <conditionalFormatting sqref="E19">
    <cfRule type="cellIs" dxfId="155" priority="9" operator="lessThan">
      <formula>$C$4</formula>
    </cfRule>
  </conditionalFormatting>
  <conditionalFormatting sqref="E20">
    <cfRule type="cellIs" dxfId="154" priority="10" operator="lessThan">
      <formula>$C$4</formula>
    </cfRule>
  </conditionalFormatting>
  <conditionalFormatting sqref="E21">
    <cfRule type="cellIs" dxfId="153" priority="11" operator="lessThan">
      <formula>$C$4</formula>
    </cfRule>
  </conditionalFormatting>
  <conditionalFormatting sqref="E22">
    <cfRule type="cellIs" dxfId="152" priority="12" operator="lessThan">
      <formula>$C$4</formula>
    </cfRule>
  </conditionalFormatting>
  <conditionalFormatting sqref="E23">
    <cfRule type="cellIs" dxfId="151" priority="13" operator="lessThan">
      <formula>$C$4</formula>
    </cfRule>
  </conditionalFormatting>
  <conditionalFormatting sqref="E24">
    <cfRule type="cellIs" dxfId="150" priority="14" operator="lessThan">
      <formula>$C$4</formula>
    </cfRule>
  </conditionalFormatting>
  <conditionalFormatting sqref="E25">
    <cfRule type="cellIs" dxfId="149" priority="15" operator="lessThan">
      <formula>$C$4</formula>
    </cfRule>
  </conditionalFormatting>
  <conditionalFormatting sqref="E26">
    <cfRule type="cellIs" dxfId="148" priority="16" operator="lessThan">
      <formula>$C$4</formula>
    </cfRule>
  </conditionalFormatting>
  <conditionalFormatting sqref="E27">
    <cfRule type="cellIs" dxfId="147" priority="17" operator="lessThan">
      <formula>$C$4</formula>
    </cfRule>
  </conditionalFormatting>
  <conditionalFormatting sqref="E28">
    <cfRule type="cellIs" dxfId="146" priority="18" operator="lessThan">
      <formula>$C$4</formula>
    </cfRule>
  </conditionalFormatting>
  <conditionalFormatting sqref="E29">
    <cfRule type="cellIs" dxfId="145" priority="19" operator="lessThan">
      <formula>$C$4</formula>
    </cfRule>
  </conditionalFormatting>
  <conditionalFormatting sqref="E30">
    <cfRule type="cellIs" dxfId="144" priority="20" operator="lessThan">
      <formula>$C$4</formula>
    </cfRule>
  </conditionalFormatting>
  <conditionalFormatting sqref="E31">
    <cfRule type="cellIs" dxfId="143" priority="21" operator="lessThan">
      <formula>$C$4</formula>
    </cfRule>
  </conditionalFormatting>
  <conditionalFormatting sqref="E32">
    <cfRule type="cellIs" dxfId="142" priority="22" operator="lessThan">
      <formula>$C$4</formula>
    </cfRule>
  </conditionalFormatting>
  <conditionalFormatting sqref="E33">
    <cfRule type="cellIs" dxfId="141" priority="23" operator="lessThan">
      <formula>$C$4</formula>
    </cfRule>
  </conditionalFormatting>
  <conditionalFormatting sqref="E34">
    <cfRule type="cellIs" dxfId="140" priority="24" operator="lessThan">
      <formula>$C$4</formula>
    </cfRule>
  </conditionalFormatting>
  <conditionalFormatting sqref="E35">
    <cfRule type="cellIs" dxfId="139" priority="25" operator="lessThan">
      <formula>$C$4</formula>
    </cfRule>
  </conditionalFormatting>
  <conditionalFormatting sqref="E36">
    <cfRule type="cellIs" dxfId="138" priority="26" operator="lessThan">
      <formula>$C$4</formula>
    </cfRule>
  </conditionalFormatting>
  <conditionalFormatting sqref="E37">
    <cfRule type="cellIs" dxfId="137" priority="27" operator="lessThan">
      <formula>$C$4</formula>
    </cfRule>
  </conditionalFormatting>
  <conditionalFormatting sqref="E38">
    <cfRule type="cellIs" dxfId="136" priority="28" operator="lessThan">
      <formula>$C$4</formula>
    </cfRule>
  </conditionalFormatting>
  <conditionalFormatting sqref="E39">
    <cfRule type="cellIs" dxfId="135" priority="29" operator="lessThan">
      <formula>$C$4</formula>
    </cfRule>
  </conditionalFormatting>
  <conditionalFormatting sqref="E40">
    <cfRule type="cellIs" dxfId="134" priority="30" operator="lessThan">
      <formula>$C$4</formula>
    </cfRule>
  </conditionalFormatting>
  <conditionalFormatting sqref="E41">
    <cfRule type="cellIs" dxfId="133" priority="31" operator="lessThan">
      <formula>$C$4</formula>
    </cfRule>
  </conditionalFormatting>
  <conditionalFormatting sqref="E42">
    <cfRule type="cellIs" dxfId="132" priority="32" operator="lessThan">
      <formula>$C$4</formula>
    </cfRule>
  </conditionalFormatting>
  <conditionalFormatting sqref="E43">
    <cfRule type="cellIs" dxfId="131" priority="33" operator="lessThan">
      <formula>$C$4</formula>
    </cfRule>
  </conditionalFormatting>
  <conditionalFormatting sqref="E44">
    <cfRule type="cellIs" dxfId="130" priority="34" operator="lessThan">
      <formula>$C$4</formula>
    </cfRule>
  </conditionalFormatting>
  <conditionalFormatting sqref="E45">
    <cfRule type="cellIs" dxfId="129" priority="35" operator="lessThan">
      <formula>$C$4</formula>
    </cfRule>
  </conditionalFormatting>
  <conditionalFormatting sqref="E46">
    <cfRule type="cellIs" dxfId="128" priority="36" operator="lessThan">
      <formula>$C$4</formula>
    </cfRule>
  </conditionalFormatting>
  <conditionalFormatting sqref="E47">
    <cfRule type="cellIs" dxfId="127" priority="37" operator="lessThan">
      <formula>$C$4</formula>
    </cfRule>
  </conditionalFormatting>
  <conditionalFormatting sqref="E48">
    <cfRule type="cellIs" dxfId="126" priority="38" operator="lessThan">
      <formula>$C$4</formula>
    </cfRule>
  </conditionalFormatting>
  <conditionalFormatting sqref="E49">
    <cfRule type="cellIs" dxfId="125" priority="39" operator="lessThan">
      <formula>$C$4</formula>
    </cfRule>
  </conditionalFormatting>
  <conditionalFormatting sqref="E50">
    <cfRule type="cellIs" dxfId="124" priority="40" operator="lessThan">
      <formula>$C$4</formula>
    </cfRule>
  </conditionalFormatting>
  <conditionalFormatting sqref="G11">
    <cfRule type="cellIs" dxfId="123" priority="41" operator="lessThan">
      <formula>$C$4</formula>
    </cfRule>
  </conditionalFormatting>
  <conditionalFormatting sqref="G12">
    <cfRule type="cellIs" dxfId="122" priority="42" operator="lessThan">
      <formula>$C$4</formula>
    </cfRule>
  </conditionalFormatting>
  <conditionalFormatting sqref="G13">
    <cfRule type="cellIs" dxfId="121" priority="43" operator="lessThan">
      <formula>$C$4</formula>
    </cfRule>
  </conditionalFormatting>
  <conditionalFormatting sqref="G14">
    <cfRule type="cellIs" dxfId="120" priority="44" operator="lessThan">
      <formula>$C$4</formula>
    </cfRule>
  </conditionalFormatting>
  <conditionalFormatting sqref="G15">
    <cfRule type="cellIs" dxfId="119" priority="45" operator="lessThan">
      <formula>$C$4</formula>
    </cfRule>
  </conditionalFormatting>
  <conditionalFormatting sqref="G16">
    <cfRule type="cellIs" dxfId="118" priority="46" operator="lessThan">
      <formula>$C$4</formula>
    </cfRule>
  </conditionalFormatting>
  <conditionalFormatting sqref="G17">
    <cfRule type="cellIs" dxfId="117" priority="47" operator="lessThan">
      <formula>$C$4</formula>
    </cfRule>
  </conditionalFormatting>
  <conditionalFormatting sqref="G18">
    <cfRule type="cellIs" dxfId="116" priority="48" operator="lessThan">
      <formula>$C$4</formula>
    </cfRule>
  </conditionalFormatting>
  <conditionalFormatting sqref="G19">
    <cfRule type="cellIs" dxfId="115" priority="49" operator="lessThan">
      <formula>$C$4</formula>
    </cfRule>
  </conditionalFormatting>
  <conditionalFormatting sqref="G20">
    <cfRule type="cellIs" dxfId="114" priority="50" operator="lessThan">
      <formula>$C$4</formula>
    </cfRule>
  </conditionalFormatting>
  <conditionalFormatting sqref="G21">
    <cfRule type="cellIs" dxfId="113" priority="51" operator="lessThan">
      <formula>$C$4</formula>
    </cfRule>
  </conditionalFormatting>
  <conditionalFormatting sqref="G22">
    <cfRule type="cellIs" dxfId="112" priority="52" operator="lessThan">
      <formula>$C$4</formula>
    </cfRule>
  </conditionalFormatting>
  <conditionalFormatting sqref="G23">
    <cfRule type="cellIs" dxfId="111" priority="53" operator="lessThan">
      <formula>$C$4</formula>
    </cfRule>
  </conditionalFormatting>
  <conditionalFormatting sqref="G24">
    <cfRule type="cellIs" dxfId="110" priority="54" operator="lessThan">
      <formula>$C$4</formula>
    </cfRule>
  </conditionalFormatting>
  <conditionalFormatting sqref="G25">
    <cfRule type="cellIs" dxfId="109" priority="55" operator="lessThan">
      <formula>$C$4</formula>
    </cfRule>
  </conditionalFormatting>
  <conditionalFormatting sqref="G26">
    <cfRule type="cellIs" dxfId="108" priority="56" operator="lessThan">
      <formula>$C$4</formula>
    </cfRule>
  </conditionalFormatting>
  <conditionalFormatting sqref="G27">
    <cfRule type="cellIs" dxfId="107" priority="57" operator="lessThan">
      <formula>$C$4</formula>
    </cfRule>
  </conditionalFormatting>
  <conditionalFormatting sqref="G28">
    <cfRule type="cellIs" dxfId="106" priority="58" operator="lessThan">
      <formula>$C$4</formula>
    </cfRule>
  </conditionalFormatting>
  <conditionalFormatting sqref="G29">
    <cfRule type="cellIs" dxfId="105" priority="59" operator="lessThan">
      <formula>$C$4</formula>
    </cfRule>
  </conditionalFormatting>
  <conditionalFormatting sqref="G30">
    <cfRule type="cellIs" dxfId="104" priority="60" operator="lessThan">
      <formula>$C$4</formula>
    </cfRule>
  </conditionalFormatting>
  <conditionalFormatting sqref="G31">
    <cfRule type="cellIs" dxfId="103" priority="61" operator="lessThan">
      <formula>$C$4</formula>
    </cfRule>
  </conditionalFormatting>
  <conditionalFormatting sqref="G32">
    <cfRule type="cellIs" dxfId="102" priority="62" operator="lessThan">
      <formula>$C$4</formula>
    </cfRule>
  </conditionalFormatting>
  <conditionalFormatting sqref="G33">
    <cfRule type="cellIs" dxfId="101" priority="63" operator="lessThan">
      <formula>$C$4</formula>
    </cfRule>
  </conditionalFormatting>
  <conditionalFormatting sqref="G34">
    <cfRule type="cellIs" dxfId="100" priority="64" operator="lessThan">
      <formula>$C$4</formula>
    </cfRule>
  </conditionalFormatting>
  <conditionalFormatting sqref="G35">
    <cfRule type="cellIs" dxfId="99" priority="65" operator="lessThan">
      <formula>$C$4</formula>
    </cfRule>
  </conditionalFormatting>
  <conditionalFormatting sqref="G36">
    <cfRule type="cellIs" dxfId="98" priority="66" operator="lessThan">
      <formula>$C$4</formula>
    </cfRule>
  </conditionalFormatting>
  <conditionalFormatting sqref="G37">
    <cfRule type="cellIs" dxfId="97" priority="67" operator="lessThan">
      <formula>$C$4</formula>
    </cfRule>
  </conditionalFormatting>
  <conditionalFormatting sqref="G38">
    <cfRule type="cellIs" dxfId="96" priority="68" operator="lessThan">
      <formula>$C$4</formula>
    </cfRule>
  </conditionalFormatting>
  <conditionalFormatting sqref="G39">
    <cfRule type="cellIs" dxfId="95" priority="69" operator="lessThan">
      <formula>$C$4</formula>
    </cfRule>
  </conditionalFormatting>
  <conditionalFormatting sqref="G40">
    <cfRule type="cellIs" dxfId="94" priority="70" operator="lessThan">
      <formula>$C$4</formula>
    </cfRule>
  </conditionalFormatting>
  <conditionalFormatting sqref="G41">
    <cfRule type="cellIs" dxfId="93" priority="71" operator="lessThan">
      <formula>$C$4</formula>
    </cfRule>
  </conditionalFormatting>
  <conditionalFormatting sqref="G42">
    <cfRule type="cellIs" dxfId="92" priority="72" operator="lessThan">
      <formula>$C$4</formula>
    </cfRule>
  </conditionalFormatting>
  <conditionalFormatting sqref="G43">
    <cfRule type="cellIs" dxfId="91" priority="73" operator="lessThan">
      <formula>$C$4</formula>
    </cfRule>
  </conditionalFormatting>
  <conditionalFormatting sqref="G44">
    <cfRule type="cellIs" dxfId="90" priority="74" operator="lessThan">
      <formula>$C$4</formula>
    </cfRule>
  </conditionalFormatting>
  <conditionalFormatting sqref="G45">
    <cfRule type="cellIs" dxfId="89" priority="75" operator="lessThan">
      <formula>$C$4</formula>
    </cfRule>
  </conditionalFormatting>
  <conditionalFormatting sqref="G46">
    <cfRule type="cellIs" dxfId="88" priority="76" operator="lessThan">
      <formula>$C$4</formula>
    </cfRule>
  </conditionalFormatting>
  <conditionalFormatting sqref="G47">
    <cfRule type="cellIs" dxfId="87" priority="77" operator="lessThan">
      <formula>$C$4</formula>
    </cfRule>
  </conditionalFormatting>
  <conditionalFormatting sqref="G48">
    <cfRule type="cellIs" dxfId="86" priority="78" operator="lessThan">
      <formula>$C$4</formula>
    </cfRule>
  </conditionalFormatting>
  <conditionalFormatting sqref="G49">
    <cfRule type="cellIs" dxfId="85" priority="79" operator="lessThan">
      <formula>$C$4</formula>
    </cfRule>
  </conditionalFormatting>
  <conditionalFormatting sqref="G50">
    <cfRule type="cellIs" dxfId="84" priority="80" operator="lessThan">
      <formula>$C$4</formula>
    </cfRule>
  </conditionalFormatting>
  <conditionalFormatting sqref="K11">
    <cfRule type="cellIs" dxfId="83" priority="81" operator="lessThan">
      <formula>$C$4</formula>
    </cfRule>
  </conditionalFormatting>
  <conditionalFormatting sqref="K12">
    <cfRule type="cellIs" dxfId="82" priority="82" operator="lessThan">
      <formula>$C$4</formula>
    </cfRule>
  </conditionalFormatting>
  <conditionalFormatting sqref="K13">
    <cfRule type="cellIs" dxfId="81" priority="83" operator="lessThan">
      <formula>$C$4</formula>
    </cfRule>
  </conditionalFormatting>
  <conditionalFormatting sqref="K14">
    <cfRule type="cellIs" dxfId="80" priority="84" operator="lessThan">
      <formula>$C$4</formula>
    </cfRule>
  </conditionalFormatting>
  <conditionalFormatting sqref="K15">
    <cfRule type="cellIs" dxfId="79" priority="85" operator="lessThan">
      <formula>$C$4</formula>
    </cfRule>
  </conditionalFormatting>
  <conditionalFormatting sqref="K16">
    <cfRule type="cellIs" dxfId="78" priority="86" operator="lessThan">
      <formula>$C$4</formula>
    </cfRule>
  </conditionalFormatting>
  <conditionalFormatting sqref="K17">
    <cfRule type="cellIs" dxfId="77" priority="87" operator="lessThan">
      <formula>$C$4</formula>
    </cfRule>
  </conditionalFormatting>
  <conditionalFormatting sqref="K18">
    <cfRule type="cellIs" dxfId="76" priority="88" operator="lessThan">
      <formula>$C$4</formula>
    </cfRule>
  </conditionalFormatting>
  <conditionalFormatting sqref="K19">
    <cfRule type="cellIs" dxfId="75" priority="89" operator="lessThan">
      <formula>$C$4</formula>
    </cfRule>
  </conditionalFormatting>
  <conditionalFormatting sqref="K20">
    <cfRule type="cellIs" dxfId="74" priority="90" operator="lessThan">
      <formula>$C$4</formula>
    </cfRule>
  </conditionalFormatting>
  <conditionalFormatting sqref="K21">
    <cfRule type="cellIs" dxfId="73" priority="91" operator="lessThan">
      <formula>$C$4</formula>
    </cfRule>
  </conditionalFormatting>
  <conditionalFormatting sqref="K22">
    <cfRule type="cellIs" dxfId="72" priority="92" operator="lessThan">
      <formula>$C$4</formula>
    </cfRule>
  </conditionalFormatting>
  <conditionalFormatting sqref="K23">
    <cfRule type="cellIs" dxfId="71" priority="93" operator="lessThan">
      <formula>$C$4</formula>
    </cfRule>
  </conditionalFormatting>
  <conditionalFormatting sqref="K24">
    <cfRule type="cellIs" dxfId="70" priority="94" operator="lessThan">
      <formula>$C$4</formula>
    </cfRule>
  </conditionalFormatting>
  <conditionalFormatting sqref="K25">
    <cfRule type="cellIs" dxfId="69" priority="95" operator="lessThan">
      <formula>$C$4</formula>
    </cfRule>
  </conditionalFormatting>
  <conditionalFormatting sqref="K26">
    <cfRule type="cellIs" dxfId="68" priority="96" operator="lessThan">
      <formula>$C$4</formula>
    </cfRule>
  </conditionalFormatting>
  <conditionalFormatting sqref="K27">
    <cfRule type="cellIs" dxfId="67" priority="97" operator="lessThan">
      <formula>$C$4</formula>
    </cfRule>
  </conditionalFormatting>
  <conditionalFormatting sqref="K28">
    <cfRule type="cellIs" dxfId="66" priority="98" operator="lessThan">
      <formula>$C$4</formula>
    </cfRule>
  </conditionalFormatting>
  <conditionalFormatting sqref="K29">
    <cfRule type="cellIs" dxfId="65" priority="99" operator="lessThan">
      <formula>$C$4</formula>
    </cfRule>
  </conditionalFormatting>
  <conditionalFormatting sqref="K30">
    <cfRule type="cellIs" dxfId="64" priority="100" operator="lessThan">
      <formula>$C$4</formula>
    </cfRule>
  </conditionalFormatting>
  <conditionalFormatting sqref="K31">
    <cfRule type="cellIs" dxfId="63" priority="101" operator="lessThan">
      <formula>$C$4</formula>
    </cfRule>
  </conditionalFormatting>
  <conditionalFormatting sqref="K32">
    <cfRule type="cellIs" dxfId="62" priority="102" operator="lessThan">
      <formula>$C$4</formula>
    </cfRule>
  </conditionalFormatting>
  <conditionalFormatting sqref="K33">
    <cfRule type="cellIs" dxfId="61" priority="103" operator="lessThan">
      <formula>$C$4</formula>
    </cfRule>
  </conditionalFormatting>
  <conditionalFormatting sqref="K34">
    <cfRule type="cellIs" dxfId="60" priority="104" operator="lessThan">
      <formula>$C$4</formula>
    </cfRule>
  </conditionalFormatting>
  <conditionalFormatting sqref="K35">
    <cfRule type="cellIs" dxfId="59" priority="105" operator="lessThan">
      <formula>$C$4</formula>
    </cfRule>
  </conditionalFormatting>
  <conditionalFormatting sqref="K36">
    <cfRule type="cellIs" dxfId="58" priority="106" operator="lessThan">
      <formula>$C$4</formula>
    </cfRule>
  </conditionalFormatting>
  <conditionalFormatting sqref="K37">
    <cfRule type="cellIs" dxfId="57" priority="107" operator="lessThan">
      <formula>$C$4</formula>
    </cfRule>
  </conditionalFormatting>
  <conditionalFormatting sqref="K38">
    <cfRule type="cellIs" dxfId="56" priority="108" operator="lessThan">
      <formula>$C$4</formula>
    </cfRule>
  </conditionalFormatting>
  <conditionalFormatting sqref="K39">
    <cfRule type="cellIs" dxfId="55" priority="109" operator="lessThan">
      <formula>$C$4</formula>
    </cfRule>
  </conditionalFormatting>
  <conditionalFormatting sqref="K40">
    <cfRule type="cellIs" dxfId="54" priority="110" operator="lessThan">
      <formula>$C$4</formula>
    </cfRule>
  </conditionalFormatting>
  <conditionalFormatting sqref="K41">
    <cfRule type="cellIs" dxfId="53" priority="111" operator="lessThan">
      <formula>$C$4</formula>
    </cfRule>
  </conditionalFormatting>
  <conditionalFormatting sqref="K42">
    <cfRule type="cellIs" dxfId="52" priority="112" operator="lessThan">
      <formula>$C$4</formula>
    </cfRule>
  </conditionalFormatting>
  <conditionalFormatting sqref="K43">
    <cfRule type="cellIs" dxfId="51" priority="113" operator="lessThan">
      <formula>$C$4</formula>
    </cfRule>
  </conditionalFormatting>
  <conditionalFormatting sqref="K44">
    <cfRule type="cellIs" dxfId="50" priority="114" operator="lessThan">
      <formula>$C$4</formula>
    </cfRule>
  </conditionalFormatting>
  <conditionalFormatting sqref="K45">
    <cfRule type="cellIs" dxfId="49" priority="115" operator="lessThan">
      <formula>$C$4</formula>
    </cfRule>
  </conditionalFormatting>
  <conditionalFormatting sqref="K46">
    <cfRule type="cellIs" dxfId="48" priority="116" operator="lessThan">
      <formula>$C$4</formula>
    </cfRule>
  </conditionalFormatting>
  <conditionalFormatting sqref="K47">
    <cfRule type="cellIs" dxfId="47" priority="117" operator="lessThan">
      <formula>$C$4</formula>
    </cfRule>
  </conditionalFormatting>
  <conditionalFormatting sqref="K48">
    <cfRule type="cellIs" dxfId="46" priority="118" operator="lessThan">
      <formula>$C$4</formula>
    </cfRule>
  </conditionalFormatting>
  <conditionalFormatting sqref="K49">
    <cfRule type="cellIs" dxfId="45" priority="119" operator="lessThan">
      <formula>$C$4</formula>
    </cfRule>
  </conditionalFormatting>
  <conditionalFormatting sqref="K50">
    <cfRule type="cellIs" dxfId="44" priority="120" operator="lessThan">
      <formula>$C$4</formula>
    </cfRule>
  </conditionalFormatting>
  <conditionalFormatting sqref="M11">
    <cfRule type="cellIs" dxfId="43" priority="121" operator="lessThan">
      <formula>$C$4</formula>
    </cfRule>
  </conditionalFormatting>
  <conditionalFormatting sqref="M12">
    <cfRule type="cellIs" dxfId="42" priority="122" operator="lessThan">
      <formula>$C$4</formula>
    </cfRule>
  </conditionalFormatting>
  <conditionalFormatting sqref="M13">
    <cfRule type="cellIs" dxfId="41" priority="123" operator="lessThan">
      <formula>$C$4</formula>
    </cfRule>
  </conditionalFormatting>
  <conditionalFormatting sqref="M14">
    <cfRule type="cellIs" dxfId="40" priority="124" operator="lessThan">
      <formula>$C$4</formula>
    </cfRule>
  </conditionalFormatting>
  <conditionalFormatting sqref="M15">
    <cfRule type="cellIs" dxfId="39" priority="125" operator="lessThan">
      <formula>$C$4</formula>
    </cfRule>
  </conditionalFormatting>
  <conditionalFormatting sqref="M16">
    <cfRule type="cellIs" dxfId="38" priority="126" operator="lessThan">
      <formula>$C$4</formula>
    </cfRule>
  </conditionalFormatting>
  <conditionalFormatting sqref="M17">
    <cfRule type="cellIs" dxfId="37" priority="127" operator="lessThan">
      <formula>$C$4</formula>
    </cfRule>
  </conditionalFormatting>
  <conditionalFormatting sqref="M18">
    <cfRule type="cellIs" dxfId="36" priority="128" operator="lessThan">
      <formula>$C$4</formula>
    </cfRule>
  </conditionalFormatting>
  <conditionalFormatting sqref="M19">
    <cfRule type="cellIs" dxfId="35" priority="129" operator="lessThan">
      <formula>$C$4</formula>
    </cfRule>
  </conditionalFormatting>
  <conditionalFormatting sqref="M20">
    <cfRule type="cellIs" dxfId="34" priority="130" operator="lessThan">
      <formula>$C$4</formula>
    </cfRule>
  </conditionalFormatting>
  <conditionalFormatting sqref="M21">
    <cfRule type="cellIs" dxfId="33" priority="131" operator="lessThan">
      <formula>$C$4</formula>
    </cfRule>
  </conditionalFormatting>
  <conditionalFormatting sqref="M22">
    <cfRule type="cellIs" dxfId="32" priority="132" operator="lessThan">
      <formula>$C$4</formula>
    </cfRule>
  </conditionalFormatting>
  <conditionalFormatting sqref="M23">
    <cfRule type="cellIs" dxfId="31" priority="133" operator="lessThan">
      <formula>$C$4</formula>
    </cfRule>
  </conditionalFormatting>
  <conditionalFormatting sqref="M24">
    <cfRule type="cellIs" dxfId="30" priority="134" operator="lessThan">
      <formula>$C$4</formula>
    </cfRule>
  </conditionalFormatting>
  <conditionalFormatting sqref="M25">
    <cfRule type="cellIs" dxfId="29" priority="135" operator="lessThan">
      <formula>$C$4</formula>
    </cfRule>
  </conditionalFormatting>
  <conditionalFormatting sqref="M26">
    <cfRule type="cellIs" dxfId="28" priority="136" operator="lessThan">
      <formula>$C$4</formula>
    </cfRule>
  </conditionalFormatting>
  <conditionalFormatting sqref="M27">
    <cfRule type="cellIs" dxfId="27" priority="137" operator="lessThan">
      <formula>$C$4</formula>
    </cfRule>
  </conditionalFormatting>
  <conditionalFormatting sqref="M28">
    <cfRule type="cellIs" dxfId="26" priority="138" operator="lessThan">
      <formula>$C$4</formula>
    </cfRule>
  </conditionalFormatting>
  <conditionalFormatting sqref="M29">
    <cfRule type="cellIs" dxfId="25" priority="139" operator="lessThan">
      <formula>$C$4</formula>
    </cfRule>
  </conditionalFormatting>
  <conditionalFormatting sqref="M30">
    <cfRule type="cellIs" dxfId="24" priority="140" operator="lessThan">
      <formula>$C$4</formula>
    </cfRule>
  </conditionalFormatting>
  <conditionalFormatting sqref="M31">
    <cfRule type="cellIs" dxfId="23" priority="141" operator="lessThan">
      <formula>$C$4</formula>
    </cfRule>
  </conditionalFormatting>
  <conditionalFormatting sqref="M32">
    <cfRule type="cellIs" dxfId="22" priority="142" operator="lessThan">
      <formula>$C$4</formula>
    </cfRule>
  </conditionalFormatting>
  <conditionalFormatting sqref="M33">
    <cfRule type="cellIs" dxfId="21" priority="143" operator="lessThan">
      <formula>$C$4</formula>
    </cfRule>
  </conditionalFormatting>
  <conditionalFormatting sqref="M34">
    <cfRule type="cellIs" dxfId="20" priority="144" operator="lessThan">
      <formula>$C$4</formula>
    </cfRule>
  </conditionalFormatting>
  <conditionalFormatting sqref="M35">
    <cfRule type="cellIs" dxfId="19" priority="145" operator="lessThan">
      <formula>$C$4</formula>
    </cfRule>
  </conditionalFormatting>
  <conditionalFormatting sqref="M36">
    <cfRule type="cellIs" dxfId="18" priority="146" operator="lessThan">
      <formula>$C$4</formula>
    </cfRule>
  </conditionalFormatting>
  <conditionalFormatting sqref="M37">
    <cfRule type="cellIs" dxfId="17" priority="147" operator="lessThan">
      <formula>$C$4</formula>
    </cfRule>
  </conditionalFormatting>
  <conditionalFormatting sqref="M38">
    <cfRule type="cellIs" dxfId="16" priority="148" operator="lessThan">
      <formula>$C$4</formula>
    </cfRule>
  </conditionalFormatting>
  <conditionalFormatting sqref="M39">
    <cfRule type="cellIs" dxfId="15" priority="149" operator="lessThan">
      <formula>$C$4</formula>
    </cfRule>
  </conditionalFormatting>
  <conditionalFormatting sqref="M40">
    <cfRule type="cellIs" dxfId="14" priority="150" operator="lessThan">
      <formula>$C$4</formula>
    </cfRule>
  </conditionalFormatting>
  <conditionalFormatting sqref="M41">
    <cfRule type="cellIs" dxfId="13" priority="151" operator="lessThan">
      <formula>$C$4</formula>
    </cfRule>
  </conditionalFormatting>
  <conditionalFormatting sqref="M42">
    <cfRule type="cellIs" dxfId="12" priority="152" operator="lessThan">
      <formula>$C$4</formula>
    </cfRule>
  </conditionalFormatting>
  <conditionalFormatting sqref="M43">
    <cfRule type="cellIs" dxfId="11" priority="153" operator="lessThan">
      <formula>$C$4</formula>
    </cfRule>
  </conditionalFormatting>
  <conditionalFormatting sqref="M44">
    <cfRule type="cellIs" dxfId="10" priority="154" operator="lessThan">
      <formula>$C$4</formula>
    </cfRule>
  </conditionalFormatting>
  <conditionalFormatting sqref="M45">
    <cfRule type="cellIs" dxfId="9" priority="155" operator="lessThan">
      <formula>$C$4</formula>
    </cfRule>
  </conditionalFormatting>
  <conditionalFormatting sqref="M46">
    <cfRule type="cellIs" dxfId="8" priority="156" operator="lessThan">
      <formula>$C$4</formula>
    </cfRule>
  </conditionalFormatting>
  <conditionalFormatting sqref="M47">
    <cfRule type="cellIs" dxfId="7" priority="157" operator="lessThan">
      <formula>$C$4</formula>
    </cfRule>
  </conditionalFormatting>
  <conditionalFormatting sqref="M48">
    <cfRule type="cellIs" dxfId="6" priority="158" operator="lessThan">
      <formula>$C$4</formula>
    </cfRule>
  </conditionalFormatting>
  <conditionalFormatting sqref="M49">
    <cfRule type="cellIs" dxfId="5" priority="159" operator="lessThan">
      <formula>$C$4</formula>
    </cfRule>
  </conditionalFormatting>
  <conditionalFormatting sqref="M50">
    <cfRule type="cellIs" dxfId="4" priority="160" operator="lessThan">
      <formula>$C$4</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X-MIPA 1</vt:lpstr>
      <vt:lpstr>X-MIPA 2</vt:lpstr>
      <vt:lpstr>X-MIPA 3</vt:lpstr>
      <vt:lpstr>X-MIPA 4</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Perpust</cp:lastModifiedBy>
  <dcterms:created xsi:type="dcterms:W3CDTF">2015-09-01T09:01:01Z</dcterms:created>
  <dcterms:modified xsi:type="dcterms:W3CDTF">2016-12-14T07:30:55Z</dcterms:modified>
</cp:coreProperties>
</file>