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90" yWindow="555" windowWidth="19815" windowHeight="9405" activeTab="1"/>
  </bookViews>
  <sheets>
    <sheet name="XI-MIPA 6" sheetId="1" r:id="rId1"/>
    <sheet name="XI-MIPA 7" sheetId="2" r:id="rId2"/>
  </sheets>
  <calcPr calcId="145621"/>
</workbook>
</file>

<file path=xl/calcChain.xml><?xml version="1.0" encoding="utf-8"?>
<calcChain xmlns="http://schemas.openxmlformats.org/spreadsheetml/2006/main">
  <c r="K55" i="2" l="1"/>
  <c r="P50" i="2"/>
  <c r="N50" i="2"/>
  <c r="M50" i="2"/>
  <c r="K50" i="2"/>
  <c r="L50" i="2" s="1"/>
  <c r="J50" i="2"/>
  <c r="H50" i="2"/>
  <c r="G50" i="2"/>
  <c r="E50" i="2"/>
  <c r="F50" i="2" s="1"/>
  <c r="P49" i="2"/>
  <c r="M49" i="2"/>
  <c r="N49" i="2" s="1"/>
  <c r="L49" i="2"/>
  <c r="K49" i="2"/>
  <c r="J49" i="2"/>
  <c r="G49" i="2"/>
  <c r="H49" i="2" s="1"/>
  <c r="F49" i="2"/>
  <c r="E49" i="2"/>
  <c r="P48" i="2"/>
  <c r="N48" i="2"/>
  <c r="M48" i="2"/>
  <c r="K48" i="2"/>
  <c r="L48" i="2" s="1"/>
  <c r="J48" i="2"/>
  <c r="H48" i="2"/>
  <c r="G48" i="2"/>
  <c r="E48" i="2"/>
  <c r="F48" i="2" s="1"/>
  <c r="P47" i="2"/>
  <c r="M47" i="2"/>
  <c r="N47" i="2" s="1"/>
  <c r="L47" i="2"/>
  <c r="K47" i="2"/>
  <c r="J47" i="2"/>
  <c r="G47" i="2"/>
  <c r="H47" i="2" s="1"/>
  <c r="F47" i="2"/>
  <c r="E47" i="2"/>
  <c r="P46" i="2"/>
  <c r="N46" i="2"/>
  <c r="M46" i="2"/>
  <c r="K46" i="2"/>
  <c r="L46" i="2" s="1"/>
  <c r="J46" i="2"/>
  <c r="H46" i="2"/>
  <c r="G46" i="2"/>
  <c r="E46" i="2"/>
  <c r="F46" i="2" s="1"/>
  <c r="P45" i="2"/>
  <c r="M45" i="2"/>
  <c r="N45" i="2" s="1"/>
  <c r="L45" i="2"/>
  <c r="K45" i="2"/>
  <c r="J45" i="2"/>
  <c r="G45" i="2"/>
  <c r="H45" i="2" s="1"/>
  <c r="F45" i="2"/>
  <c r="E45" i="2"/>
  <c r="P44" i="2"/>
  <c r="N44" i="2"/>
  <c r="M44" i="2"/>
  <c r="K44" i="2"/>
  <c r="L44" i="2" s="1"/>
  <c r="J44" i="2"/>
  <c r="H44" i="2"/>
  <c r="G44" i="2"/>
  <c r="E44" i="2"/>
  <c r="F44" i="2" s="1"/>
  <c r="P43" i="2"/>
  <c r="M43" i="2"/>
  <c r="N43" i="2" s="1"/>
  <c r="L43" i="2"/>
  <c r="K43" i="2"/>
  <c r="J43" i="2"/>
  <c r="G43" i="2"/>
  <c r="H43" i="2" s="1"/>
  <c r="F43" i="2"/>
  <c r="E43" i="2"/>
  <c r="P42" i="2"/>
  <c r="N42" i="2"/>
  <c r="M42" i="2"/>
  <c r="K42" i="2"/>
  <c r="L42" i="2" s="1"/>
  <c r="J42" i="2"/>
  <c r="H42" i="2"/>
  <c r="G42" i="2"/>
  <c r="E42" i="2"/>
  <c r="F42" i="2" s="1"/>
  <c r="P41" i="2"/>
  <c r="M41" i="2"/>
  <c r="N41" i="2" s="1"/>
  <c r="L41" i="2"/>
  <c r="K41" i="2"/>
  <c r="J41" i="2"/>
  <c r="G41" i="2"/>
  <c r="H41" i="2" s="1"/>
  <c r="F41" i="2"/>
  <c r="E41" i="2"/>
  <c r="P40" i="2"/>
  <c r="N40" i="2"/>
  <c r="M40" i="2"/>
  <c r="K40" i="2"/>
  <c r="L40" i="2" s="1"/>
  <c r="J40" i="2"/>
  <c r="H40" i="2"/>
  <c r="G40" i="2"/>
  <c r="E40" i="2"/>
  <c r="F40" i="2" s="1"/>
  <c r="P39" i="2"/>
  <c r="N39" i="2"/>
  <c r="M39" i="2"/>
  <c r="L39" i="2"/>
  <c r="K39" i="2"/>
  <c r="J39" i="2"/>
  <c r="G39" i="2"/>
  <c r="H39" i="2" s="1"/>
  <c r="F39" i="2"/>
  <c r="E39" i="2"/>
  <c r="P38" i="2"/>
  <c r="N38" i="2"/>
  <c r="M38" i="2"/>
  <c r="L38" i="2"/>
  <c r="K38" i="2"/>
  <c r="J38" i="2"/>
  <c r="H38" i="2"/>
  <c r="G38" i="2"/>
  <c r="E38" i="2"/>
  <c r="F38" i="2" s="1"/>
  <c r="P37" i="2"/>
  <c r="N37" i="2"/>
  <c r="M37" i="2"/>
  <c r="L37" i="2"/>
  <c r="K37" i="2"/>
  <c r="J37" i="2"/>
  <c r="G37" i="2"/>
  <c r="H37" i="2" s="1"/>
  <c r="F37" i="2"/>
  <c r="E37" i="2"/>
  <c r="P36" i="2"/>
  <c r="N36" i="2"/>
  <c r="M36" i="2"/>
  <c r="L36" i="2"/>
  <c r="K36" i="2"/>
  <c r="J36" i="2"/>
  <c r="H36" i="2"/>
  <c r="G36" i="2"/>
  <c r="E36" i="2"/>
  <c r="F36" i="2" s="1"/>
  <c r="P35" i="2"/>
  <c r="N35" i="2"/>
  <c r="M35" i="2"/>
  <c r="L35" i="2"/>
  <c r="K35" i="2"/>
  <c r="J35" i="2"/>
  <c r="G35" i="2"/>
  <c r="H35" i="2" s="1"/>
  <c r="F35" i="2"/>
  <c r="E35" i="2"/>
  <c r="P34" i="2"/>
  <c r="N34" i="2"/>
  <c r="M34" i="2"/>
  <c r="L34" i="2"/>
  <c r="K34" i="2"/>
  <c r="J34" i="2"/>
  <c r="H34" i="2"/>
  <c r="G34" i="2"/>
  <c r="E34" i="2"/>
  <c r="F34" i="2" s="1"/>
  <c r="P33" i="2"/>
  <c r="N33" i="2"/>
  <c r="M33" i="2"/>
  <c r="L33" i="2"/>
  <c r="K33" i="2"/>
  <c r="J33" i="2"/>
  <c r="G33" i="2"/>
  <c r="H33" i="2" s="1"/>
  <c r="F33" i="2"/>
  <c r="E33" i="2"/>
  <c r="P32" i="2"/>
  <c r="N32" i="2"/>
  <c r="M32" i="2"/>
  <c r="L32" i="2"/>
  <c r="K32" i="2"/>
  <c r="J32" i="2"/>
  <c r="H32" i="2"/>
  <c r="G32" i="2"/>
  <c r="E32" i="2"/>
  <c r="F32" i="2" s="1"/>
  <c r="P31" i="2"/>
  <c r="N31" i="2"/>
  <c r="M31" i="2"/>
  <c r="L31" i="2"/>
  <c r="K31" i="2"/>
  <c r="J31" i="2"/>
  <c r="G31" i="2"/>
  <c r="H31" i="2" s="1"/>
  <c r="F31" i="2"/>
  <c r="E31" i="2"/>
  <c r="P30" i="2"/>
  <c r="N30" i="2"/>
  <c r="M30" i="2"/>
  <c r="L30" i="2"/>
  <c r="K30" i="2"/>
  <c r="J30" i="2"/>
  <c r="H30" i="2"/>
  <c r="G30" i="2"/>
  <c r="E30" i="2"/>
  <c r="F30" i="2" s="1"/>
  <c r="P29" i="2"/>
  <c r="N29" i="2"/>
  <c r="M29" i="2"/>
  <c r="L29" i="2"/>
  <c r="K29" i="2"/>
  <c r="J29" i="2"/>
  <c r="G29" i="2"/>
  <c r="H29" i="2" s="1"/>
  <c r="F29" i="2"/>
  <c r="E29" i="2"/>
  <c r="P28" i="2"/>
  <c r="N28" i="2"/>
  <c r="M28" i="2"/>
  <c r="L28" i="2"/>
  <c r="K28" i="2"/>
  <c r="J28" i="2"/>
  <c r="H28" i="2"/>
  <c r="G28" i="2"/>
  <c r="E28" i="2"/>
  <c r="F28" i="2" s="1"/>
  <c r="P27" i="2"/>
  <c r="N27" i="2"/>
  <c r="M27" i="2"/>
  <c r="L27" i="2"/>
  <c r="K27" i="2"/>
  <c r="J27" i="2"/>
  <c r="G27" i="2"/>
  <c r="H27" i="2" s="1"/>
  <c r="F27" i="2"/>
  <c r="E27" i="2"/>
  <c r="P26" i="2"/>
  <c r="N26" i="2"/>
  <c r="M26" i="2"/>
  <c r="L26" i="2"/>
  <c r="K26" i="2"/>
  <c r="J26" i="2"/>
  <c r="H26" i="2"/>
  <c r="G26" i="2"/>
  <c r="E26" i="2"/>
  <c r="F26" i="2" s="1"/>
  <c r="P25" i="2"/>
  <c r="N25" i="2"/>
  <c r="M25" i="2"/>
  <c r="L25" i="2"/>
  <c r="K25" i="2"/>
  <c r="J25" i="2"/>
  <c r="G25" i="2"/>
  <c r="H25" i="2" s="1"/>
  <c r="F25" i="2"/>
  <c r="E25" i="2"/>
  <c r="P24" i="2"/>
  <c r="N24" i="2"/>
  <c r="M24" i="2"/>
  <c r="L24" i="2"/>
  <c r="K24" i="2"/>
  <c r="J24" i="2"/>
  <c r="H24" i="2"/>
  <c r="G24" i="2"/>
  <c r="E24" i="2"/>
  <c r="F24" i="2" s="1"/>
  <c r="P23" i="2"/>
  <c r="N23" i="2"/>
  <c r="M23" i="2"/>
  <c r="L23" i="2"/>
  <c r="K23" i="2"/>
  <c r="J23" i="2"/>
  <c r="G23" i="2"/>
  <c r="H23" i="2" s="1"/>
  <c r="F23" i="2"/>
  <c r="E23" i="2"/>
  <c r="P22" i="2"/>
  <c r="N22" i="2"/>
  <c r="M22" i="2"/>
  <c r="L22" i="2"/>
  <c r="K22" i="2"/>
  <c r="J22" i="2"/>
  <c r="H22" i="2"/>
  <c r="G22" i="2"/>
  <c r="E22" i="2"/>
  <c r="F22" i="2" s="1"/>
  <c r="P21" i="2"/>
  <c r="N21" i="2"/>
  <c r="M21" i="2"/>
  <c r="L21" i="2"/>
  <c r="K21" i="2"/>
  <c r="J21" i="2"/>
  <c r="G21" i="2"/>
  <c r="H21" i="2" s="1"/>
  <c r="F21" i="2"/>
  <c r="E21" i="2"/>
  <c r="P20" i="2"/>
  <c r="N20" i="2"/>
  <c r="M20" i="2"/>
  <c r="L20" i="2"/>
  <c r="K20" i="2"/>
  <c r="J20" i="2"/>
  <c r="G20" i="2"/>
  <c r="H20" i="2" s="1"/>
  <c r="E20" i="2"/>
  <c r="F20" i="2" s="1"/>
  <c r="P19" i="2"/>
  <c r="N19" i="2"/>
  <c r="M19" i="2"/>
  <c r="L19" i="2"/>
  <c r="K19" i="2"/>
  <c r="J19" i="2"/>
  <c r="G19" i="2"/>
  <c r="H19" i="2" s="1"/>
  <c r="E19" i="2"/>
  <c r="F19" i="2" s="1"/>
  <c r="P18" i="2"/>
  <c r="N18" i="2"/>
  <c r="M18" i="2"/>
  <c r="L18" i="2"/>
  <c r="K18" i="2"/>
  <c r="J18" i="2"/>
  <c r="G18" i="2"/>
  <c r="H18" i="2" s="1"/>
  <c r="E18" i="2"/>
  <c r="F18" i="2" s="1"/>
  <c r="P17" i="2"/>
  <c r="N17" i="2"/>
  <c r="M17" i="2"/>
  <c r="L17" i="2"/>
  <c r="K17" i="2"/>
  <c r="J17" i="2"/>
  <c r="G17" i="2"/>
  <c r="H17" i="2" s="1"/>
  <c r="E17" i="2"/>
  <c r="F17" i="2" s="1"/>
  <c r="P16" i="2"/>
  <c r="N16" i="2"/>
  <c r="M16" i="2"/>
  <c r="L16" i="2"/>
  <c r="K16" i="2"/>
  <c r="J16" i="2"/>
  <c r="G16" i="2"/>
  <c r="H16" i="2" s="1"/>
  <c r="E16" i="2"/>
  <c r="F16" i="2" s="1"/>
  <c r="P15" i="2"/>
  <c r="N15" i="2"/>
  <c r="M15" i="2"/>
  <c r="L15" i="2"/>
  <c r="K15" i="2"/>
  <c r="J15" i="2"/>
  <c r="G15" i="2"/>
  <c r="H15" i="2" s="1"/>
  <c r="E15" i="2"/>
  <c r="F15" i="2" s="1"/>
  <c r="P14" i="2"/>
  <c r="N14" i="2"/>
  <c r="M14" i="2"/>
  <c r="L14" i="2"/>
  <c r="K14" i="2"/>
  <c r="J14" i="2"/>
  <c r="G14" i="2"/>
  <c r="H14" i="2" s="1"/>
  <c r="E14" i="2"/>
  <c r="F14" i="2" s="1"/>
  <c r="P13" i="2"/>
  <c r="N13" i="2"/>
  <c r="M13" i="2"/>
  <c r="L13" i="2"/>
  <c r="K13" i="2"/>
  <c r="J13" i="2"/>
  <c r="G13" i="2"/>
  <c r="H13" i="2" s="1"/>
  <c r="E13" i="2"/>
  <c r="F13" i="2" s="1"/>
  <c r="P12" i="2"/>
  <c r="N12" i="2"/>
  <c r="M12" i="2"/>
  <c r="L12" i="2"/>
  <c r="K12" i="2"/>
  <c r="J12" i="2"/>
  <c r="G12" i="2"/>
  <c r="H12" i="2" s="1"/>
  <c r="E12" i="2"/>
  <c r="F12" i="2" s="1"/>
  <c r="P11" i="2"/>
  <c r="N11" i="2"/>
  <c r="M11" i="2"/>
  <c r="L11" i="2"/>
  <c r="K11" i="2"/>
  <c r="J11" i="2"/>
  <c r="G11" i="2"/>
  <c r="H11" i="2" s="1"/>
  <c r="E11" i="2"/>
  <c r="F11" i="2" s="1"/>
  <c r="K55" i="1"/>
  <c r="P50" i="1"/>
  <c r="N50" i="1"/>
  <c r="M50" i="1"/>
  <c r="L50" i="1"/>
  <c r="K50" i="1"/>
  <c r="J50" i="1"/>
  <c r="G50" i="1"/>
  <c r="H50" i="1" s="1"/>
  <c r="E50" i="1"/>
  <c r="F50" i="1" s="1"/>
  <c r="P49" i="1"/>
  <c r="N49" i="1"/>
  <c r="M49" i="1"/>
  <c r="L49" i="1"/>
  <c r="K49" i="1"/>
  <c r="J49" i="1"/>
  <c r="G49" i="1"/>
  <c r="H49" i="1" s="1"/>
  <c r="E49" i="1"/>
  <c r="F49" i="1" s="1"/>
  <c r="P48" i="1"/>
  <c r="N48" i="1"/>
  <c r="M48" i="1"/>
  <c r="L48" i="1"/>
  <c r="K48" i="1"/>
  <c r="J48" i="1"/>
  <c r="G48" i="1"/>
  <c r="H48" i="1" s="1"/>
  <c r="E48" i="1"/>
  <c r="F48" i="1" s="1"/>
  <c r="P47" i="1"/>
  <c r="N47" i="1"/>
  <c r="M47" i="1"/>
  <c r="L47" i="1"/>
  <c r="K47" i="1"/>
  <c r="J47" i="1"/>
  <c r="G47" i="1"/>
  <c r="H47" i="1" s="1"/>
  <c r="E47" i="1"/>
  <c r="F47" i="1" s="1"/>
  <c r="P46" i="1"/>
  <c r="N46" i="1"/>
  <c r="M46" i="1"/>
  <c r="L46" i="1"/>
  <c r="K46" i="1"/>
  <c r="J46" i="1"/>
  <c r="G46" i="1"/>
  <c r="H46" i="1" s="1"/>
  <c r="E46" i="1"/>
  <c r="F46" i="1" s="1"/>
  <c r="P45" i="1"/>
  <c r="N45" i="1"/>
  <c r="M45" i="1"/>
  <c r="L45" i="1"/>
  <c r="K45" i="1"/>
  <c r="J45" i="1"/>
  <c r="G45" i="1"/>
  <c r="H45" i="1" s="1"/>
  <c r="E45" i="1"/>
  <c r="F45" i="1" s="1"/>
  <c r="P44" i="1"/>
  <c r="N44" i="1"/>
  <c r="M44" i="1"/>
  <c r="L44" i="1"/>
  <c r="K44" i="1"/>
  <c r="J44" i="1"/>
  <c r="G44" i="1"/>
  <c r="H44" i="1" s="1"/>
  <c r="E44" i="1"/>
  <c r="F44" i="1" s="1"/>
  <c r="P43" i="1"/>
  <c r="N43" i="1"/>
  <c r="M43" i="1"/>
  <c r="L43" i="1"/>
  <c r="K43" i="1"/>
  <c r="J43" i="1"/>
  <c r="G43" i="1"/>
  <c r="H43" i="1" s="1"/>
  <c r="E43" i="1"/>
  <c r="F43" i="1" s="1"/>
  <c r="P42" i="1"/>
  <c r="N42" i="1"/>
  <c r="M42" i="1"/>
  <c r="L42" i="1"/>
  <c r="K42" i="1"/>
  <c r="J42" i="1"/>
  <c r="G42" i="1"/>
  <c r="H42" i="1" s="1"/>
  <c r="E42" i="1"/>
  <c r="F42" i="1" s="1"/>
  <c r="P41" i="1"/>
  <c r="N41" i="1"/>
  <c r="M41" i="1"/>
  <c r="L41" i="1"/>
  <c r="K41" i="1"/>
  <c r="J41" i="1"/>
  <c r="G41" i="1"/>
  <c r="H41" i="1" s="1"/>
  <c r="E41" i="1"/>
  <c r="F41" i="1" s="1"/>
  <c r="P40" i="1"/>
  <c r="N40" i="1"/>
  <c r="M40" i="1"/>
  <c r="L40" i="1"/>
  <c r="K40" i="1"/>
  <c r="J40" i="1"/>
  <c r="G40" i="1"/>
  <c r="H40" i="1" s="1"/>
  <c r="E40" i="1"/>
  <c r="F40" i="1" s="1"/>
  <c r="P39" i="1"/>
  <c r="N39" i="1"/>
  <c r="M39" i="1"/>
  <c r="L39" i="1"/>
  <c r="K39" i="1"/>
  <c r="J39" i="1"/>
  <c r="G39" i="1"/>
  <c r="H39" i="1" s="1"/>
  <c r="E39" i="1"/>
  <c r="F39" i="1" s="1"/>
  <c r="P38" i="1"/>
  <c r="N38" i="1"/>
  <c r="M38" i="1"/>
  <c r="L38" i="1"/>
  <c r="K38" i="1"/>
  <c r="J38" i="1"/>
  <c r="G38" i="1"/>
  <c r="H38" i="1" s="1"/>
  <c r="E38" i="1"/>
  <c r="F38" i="1" s="1"/>
  <c r="P37" i="1"/>
  <c r="N37" i="1"/>
  <c r="M37" i="1"/>
  <c r="L37" i="1"/>
  <c r="K37" i="1"/>
  <c r="J37" i="1"/>
  <c r="G37" i="1"/>
  <c r="H37" i="1" s="1"/>
  <c r="E37" i="1"/>
  <c r="F37" i="1" s="1"/>
  <c r="P36" i="1"/>
  <c r="N36" i="1"/>
  <c r="M36" i="1"/>
  <c r="L36" i="1"/>
  <c r="K36" i="1"/>
  <c r="J36" i="1"/>
  <c r="G36" i="1"/>
  <c r="H36" i="1" s="1"/>
  <c r="E36" i="1"/>
  <c r="F36" i="1" s="1"/>
  <c r="P35" i="1"/>
  <c r="N35" i="1"/>
  <c r="M35" i="1"/>
  <c r="L35" i="1"/>
  <c r="K35" i="1"/>
  <c r="J35" i="1"/>
  <c r="G35" i="1"/>
  <c r="H35" i="1" s="1"/>
  <c r="E35" i="1"/>
  <c r="F35" i="1" s="1"/>
  <c r="P34" i="1"/>
  <c r="N34" i="1"/>
  <c r="M34" i="1"/>
  <c r="L34" i="1"/>
  <c r="K34" i="1"/>
  <c r="J34" i="1"/>
  <c r="G34" i="1"/>
  <c r="H34" i="1" s="1"/>
  <c r="E34" i="1"/>
  <c r="F34" i="1" s="1"/>
  <c r="P33" i="1"/>
  <c r="N33" i="1"/>
  <c r="M33" i="1"/>
  <c r="L33" i="1"/>
  <c r="K33" i="1"/>
  <c r="J33" i="1"/>
  <c r="G33" i="1"/>
  <c r="H33" i="1" s="1"/>
  <c r="E33" i="1"/>
  <c r="F33" i="1" s="1"/>
  <c r="P32" i="1"/>
  <c r="N32" i="1"/>
  <c r="M32" i="1"/>
  <c r="L32" i="1"/>
  <c r="K32" i="1"/>
  <c r="J32" i="1"/>
  <c r="G32" i="1"/>
  <c r="H32" i="1" s="1"/>
  <c r="E32" i="1"/>
  <c r="F32" i="1" s="1"/>
  <c r="P31" i="1"/>
  <c r="N31" i="1"/>
  <c r="M31" i="1"/>
  <c r="L31" i="1"/>
  <c r="K31" i="1"/>
  <c r="J31" i="1"/>
  <c r="G31" i="1"/>
  <c r="H31" i="1" s="1"/>
  <c r="E31" i="1"/>
  <c r="F31" i="1" s="1"/>
  <c r="P30" i="1"/>
  <c r="N30" i="1"/>
  <c r="M30" i="1"/>
  <c r="L30" i="1"/>
  <c r="K30" i="1"/>
  <c r="J30" i="1"/>
  <c r="G30" i="1"/>
  <c r="H30" i="1" s="1"/>
  <c r="E30" i="1"/>
  <c r="F30" i="1" s="1"/>
  <c r="P29" i="1"/>
  <c r="N29" i="1"/>
  <c r="M29" i="1"/>
  <c r="L29" i="1"/>
  <c r="K29" i="1"/>
  <c r="J29" i="1"/>
  <c r="G29" i="1"/>
  <c r="H29" i="1" s="1"/>
  <c r="E29" i="1"/>
  <c r="F29" i="1" s="1"/>
  <c r="P28" i="1"/>
  <c r="N28" i="1"/>
  <c r="M28" i="1"/>
  <c r="L28" i="1"/>
  <c r="K28" i="1"/>
  <c r="J28" i="1"/>
  <c r="G28" i="1"/>
  <c r="H28" i="1" s="1"/>
  <c r="E28" i="1"/>
  <c r="F28" i="1" s="1"/>
  <c r="P27" i="1"/>
  <c r="N27" i="1"/>
  <c r="M27" i="1"/>
  <c r="L27" i="1"/>
  <c r="K27" i="1"/>
  <c r="J27" i="1"/>
  <c r="G27" i="1"/>
  <c r="H27" i="1" s="1"/>
  <c r="E27" i="1"/>
  <c r="F27" i="1" s="1"/>
  <c r="P26" i="1"/>
  <c r="N26" i="1"/>
  <c r="M26" i="1"/>
  <c r="L26" i="1"/>
  <c r="K26" i="1"/>
  <c r="J26" i="1"/>
  <c r="G26" i="1"/>
  <c r="H26" i="1" s="1"/>
  <c r="E26" i="1"/>
  <c r="F26" i="1" s="1"/>
  <c r="P25" i="1"/>
  <c r="N25" i="1"/>
  <c r="M25" i="1"/>
  <c r="L25" i="1"/>
  <c r="K25" i="1"/>
  <c r="J25" i="1"/>
  <c r="G25" i="1"/>
  <c r="H25" i="1" s="1"/>
  <c r="E25" i="1"/>
  <c r="F25" i="1" s="1"/>
  <c r="P24" i="1"/>
  <c r="N24" i="1"/>
  <c r="M24" i="1"/>
  <c r="L24" i="1"/>
  <c r="K24" i="1"/>
  <c r="J24" i="1"/>
  <c r="G24" i="1"/>
  <c r="H24" i="1" s="1"/>
  <c r="E24" i="1"/>
  <c r="F24" i="1" s="1"/>
  <c r="P23" i="1"/>
  <c r="N23" i="1"/>
  <c r="M23" i="1"/>
  <c r="L23" i="1"/>
  <c r="K23" i="1"/>
  <c r="J23" i="1"/>
  <c r="G23" i="1"/>
  <c r="H23" i="1" s="1"/>
  <c r="E23" i="1"/>
  <c r="F23" i="1" s="1"/>
  <c r="P22" i="1"/>
  <c r="N22" i="1"/>
  <c r="M22" i="1"/>
  <c r="L22" i="1"/>
  <c r="K22" i="1"/>
  <c r="J22" i="1"/>
  <c r="G22" i="1"/>
  <c r="H22" i="1" s="1"/>
  <c r="E22" i="1"/>
  <c r="F22" i="1" s="1"/>
  <c r="P21" i="1"/>
  <c r="N21" i="1"/>
  <c r="M21" i="1"/>
  <c r="L21" i="1"/>
  <c r="K21" i="1"/>
  <c r="J21" i="1"/>
  <c r="G21" i="1"/>
  <c r="H21" i="1" s="1"/>
  <c r="E21" i="1"/>
  <c r="F21" i="1" s="1"/>
  <c r="P20" i="1"/>
  <c r="N20" i="1"/>
  <c r="M20" i="1"/>
  <c r="L20" i="1"/>
  <c r="K20" i="1"/>
  <c r="J20" i="1"/>
  <c r="G20" i="1"/>
  <c r="H20" i="1" s="1"/>
  <c r="E20" i="1"/>
  <c r="F20" i="1" s="1"/>
  <c r="P19" i="1"/>
  <c r="N19" i="1"/>
  <c r="M19" i="1"/>
  <c r="L19" i="1"/>
  <c r="K19" i="1"/>
  <c r="J19" i="1"/>
  <c r="G19" i="1"/>
  <c r="H19" i="1" s="1"/>
  <c r="E19" i="1"/>
  <c r="F19" i="1" s="1"/>
  <c r="P18" i="1"/>
  <c r="N18" i="1"/>
  <c r="M18" i="1"/>
  <c r="L18" i="1"/>
  <c r="K18" i="1"/>
  <c r="J18" i="1"/>
  <c r="G18" i="1"/>
  <c r="H18" i="1" s="1"/>
  <c r="E18" i="1"/>
  <c r="F18" i="1" s="1"/>
  <c r="P17" i="1"/>
  <c r="N17" i="1"/>
  <c r="M17" i="1"/>
  <c r="L17" i="1"/>
  <c r="K17" i="1"/>
  <c r="J17" i="1"/>
  <c r="G17" i="1"/>
  <c r="H17" i="1" s="1"/>
  <c r="E17" i="1"/>
  <c r="F17" i="1" s="1"/>
  <c r="P16" i="1"/>
  <c r="N16" i="1"/>
  <c r="M16" i="1"/>
  <c r="L16" i="1"/>
  <c r="K16" i="1"/>
  <c r="J16" i="1"/>
  <c r="G16" i="1"/>
  <c r="H16" i="1" s="1"/>
  <c r="E16" i="1"/>
  <c r="F16" i="1" s="1"/>
  <c r="P15" i="1"/>
  <c r="N15" i="1"/>
  <c r="M15" i="1"/>
  <c r="L15" i="1"/>
  <c r="K15" i="1"/>
  <c r="J15" i="1"/>
  <c r="G15" i="1"/>
  <c r="H15" i="1" s="1"/>
  <c r="E15" i="1"/>
  <c r="F15" i="1" s="1"/>
  <c r="P14" i="1"/>
  <c r="N14" i="1"/>
  <c r="M14" i="1"/>
  <c r="L14" i="1"/>
  <c r="K14" i="1"/>
  <c r="J14" i="1"/>
  <c r="G14" i="1"/>
  <c r="H14" i="1" s="1"/>
  <c r="E14" i="1"/>
  <c r="F14" i="1" s="1"/>
  <c r="P13" i="1"/>
  <c r="N13" i="1"/>
  <c r="M13" i="1"/>
  <c r="L13" i="1"/>
  <c r="K13" i="1"/>
  <c r="J13" i="1"/>
  <c r="G13" i="1"/>
  <c r="H13" i="1" s="1"/>
  <c r="E13" i="1"/>
  <c r="F13" i="1" s="1"/>
  <c r="P12" i="1"/>
  <c r="N12" i="1"/>
  <c r="M12" i="1"/>
  <c r="L12" i="1"/>
  <c r="K12" i="1"/>
  <c r="J12" i="1"/>
  <c r="G12" i="1"/>
  <c r="H12" i="1" s="1"/>
  <c r="E12" i="1"/>
  <c r="F12" i="1" s="1"/>
  <c r="P11" i="1"/>
  <c r="N11" i="1"/>
  <c r="M11" i="1"/>
  <c r="L11" i="1"/>
  <c r="K11" i="1"/>
  <c r="J11" i="1"/>
  <c r="G11" i="1"/>
  <c r="H11" i="1" s="1"/>
  <c r="E11" i="1"/>
  <c r="F11" i="1" s="1"/>
  <c r="K52" i="1" l="1"/>
  <c r="K52" i="2"/>
  <c r="K53" i="1"/>
  <c r="K53" i="2"/>
  <c r="K54" i="2"/>
  <c r="K54" i="1"/>
</calcChain>
</file>

<file path=xl/sharedStrings.xml><?xml version="1.0" encoding="utf-8"?>
<sst xmlns="http://schemas.openxmlformats.org/spreadsheetml/2006/main" count="365" uniqueCount="156">
  <si>
    <t>DAFTAR NILAI SISWA SMAN 9 SEMARANG SEMESTER GASAL TAHUN PELAJARAN 2018/2019</t>
  </si>
  <si>
    <t>Guru :</t>
  </si>
  <si>
    <t>Rifanti S.Pd.</t>
  </si>
  <si>
    <t>Kelas XI-MIPA 6</t>
  </si>
  <si>
    <t>Mapel :</t>
  </si>
  <si>
    <t>Bahasa Jawa [ Kelompok B (Wajib) ]</t>
  </si>
  <si>
    <t>didownload 11/12/2018</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</si>
  <si>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</si>
  <si>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</si>
  <si>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</si>
  <si>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</si>
  <si>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</si>
  <si>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</si>
  <si>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</si>
  <si>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</si>
  <si>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</si>
  <si>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</si>
  <si>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</si>
  <si>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</si>
  <si>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</si>
  <si>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</si>
  <si>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</si>
  <si>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</si>
  <si>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</si>
  <si>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</si>
  <si>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</si>
  <si>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</si>
  <si>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</si>
  <si>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</si>
  <si>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</si>
  <si>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</si>
  <si>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</si>
  <si>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</si>
  <si>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</si>
  <si>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</si>
  <si>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</si>
  <si>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</si>
  <si>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</si>
  <si>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</si>
  <si>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</si>
  <si>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</si>
  <si>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</si>
  <si>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</si>
  <si>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</si>
  <si>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</si>
  <si>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</si>
  <si>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</si>
  <si>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</si>
  <si>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</si>
  <si>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</si>
  <si>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</si>
  <si>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</si>
  <si>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</si>
  <si>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</si>
  <si>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</si>
  <si>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AFNAN MUHAMMAD DZUHRI</t>
  </si>
  <si>
    <t>Predikat &amp; Deskripsi Pengetahuan</t>
  </si>
  <si>
    <t>ACUAN MENGISI DESKRIPSI</t>
  </si>
  <si>
    <t>ANANGGADIPA ANDARU ADI</t>
  </si>
  <si>
    <t>Minimal</t>
  </si>
  <si>
    <t>Maximal</t>
  </si>
  <si>
    <t>Predikat</t>
  </si>
  <si>
    <t xml:space="preserve">KODE </t>
  </si>
  <si>
    <t>PENGETAHUAN (SILAHKAN DI GANTI)</t>
  </si>
  <si>
    <t>KETRERAMPILAN (SILAHKAN DI GANTI)</t>
  </si>
  <si>
    <t>ID TEORI</t>
  </si>
  <si>
    <t>ID PRAKTEK</t>
  </si>
  <si>
    <t>ARDHIANSYAH WIRA YUDHA</t>
  </si>
  <si>
    <t>Sangat terampil mengemukakan isi teks serat wedhatama pupuh pocung, membaca indah sesorah, dan membuat teks deskripsi budaya mantu</t>
  </si>
  <si>
    <t>ARDIO RAHARDIAN PUTRA GANY</t>
  </si>
  <si>
    <t>AURA DEWANGGA BUANA PUTRA</t>
  </si>
  <si>
    <t>Memiliki kemampuan dalam mengemukakan relevansi pitutur dalam teks membuat teks deskripsi budaya mantu</t>
  </si>
  <si>
    <t>BUNGA ALAMMANDA SYAH</t>
  </si>
  <si>
    <t>DANANG SYAHDIFA RAMADHANA</t>
  </si>
  <si>
    <t>Memiliki kemampuan dalam membuat cakepan tembang Pocung</t>
  </si>
  <si>
    <t>DEVI PUJI SEPTIYANI</t>
  </si>
  <si>
    <t>DEWI FEBRIANTI</t>
  </si>
  <si>
    <t>Perlu pemahaman dalam mengidentifikasi mengidentifikasi struktur kaidah novel</t>
  </si>
  <si>
    <t>Memiliki kemampuan dalam mengenali teks sesorah</t>
  </si>
  <si>
    <t>DIAH AYU DWI NURAVITRI</t>
  </si>
  <si>
    <t>EKA FEBRIANTI CAHYANING PURNOMO</t>
  </si>
  <si>
    <t>FARAH HASNA KHOLIS</t>
  </si>
  <si>
    <t>FARHAN BADRU TAMAM</t>
  </si>
  <si>
    <t>FIRA NURHALIZA</t>
  </si>
  <si>
    <t>FITRI INDAH PRASTITI</t>
  </si>
  <si>
    <t>Predikat &amp; Deskripsi Keterampilan</t>
  </si>
  <si>
    <t>INDRIANA RAHMA NIDYA</t>
  </si>
  <si>
    <t>LUWIS ANA AGAVE</t>
  </si>
  <si>
    <t>MAXBILDA YUDAR SYAFA``AT</t>
  </si>
  <si>
    <t>MELLYANA PUTRI AYU WANDARI</t>
  </si>
  <si>
    <t>MUHAMMAD LOVENA TESA</t>
  </si>
  <si>
    <t>MUHAMMAD WAHYU SEJATI</t>
  </si>
  <si>
    <t>NAUFAL TAUFIQI AKBAR</t>
  </si>
  <si>
    <t>NIKITA MUTHMAINNA HAPSARI</t>
  </si>
  <si>
    <t>NOFIYANTI REZKY UTAMI</t>
  </si>
  <si>
    <t>NOVIA CICIE PRATIWI</t>
  </si>
  <si>
    <t>OKTARIANA NIKEN ANGGRAINI</t>
  </si>
  <si>
    <t>RAMADHAN AL HUSEIN</t>
  </si>
  <si>
    <t>REGITA NUANSA HERLIN</t>
  </si>
  <si>
    <t>REIHAN DAMAR GALIH</t>
  </si>
  <si>
    <t>SEKAR ARUM ARTANTI</t>
  </si>
  <si>
    <t>SHIZUO ALEXANDER DOMINICO</t>
  </si>
  <si>
    <t>SURYA BAGUS BIMANTARA</t>
  </si>
  <si>
    <t>TEGAR RIYANTO</t>
  </si>
  <si>
    <t>ZAHRA MAHARANI WILUKINDRA</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</si>
  <si>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</si>
  <si>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</si>
  <si>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</si>
  <si>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</si>
  <si>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</si>
  <si>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</si>
  <si>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</si>
  <si>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</si>
  <si>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</si>
  <si>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</si>
  <si>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</si>
  <si>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t>
  </si>
  <si>
    <t xml:space="preserve">Nip. </t>
  </si>
  <si>
    <t>Kelas XI-MIPA 7</t>
  </si>
  <si>
    <t>ACHMAD ROBIYANSYAH</t>
  </si>
  <si>
    <t>ALDINA BERLIANA PUTRI</t>
  </si>
  <si>
    <t>ANANDIKE CITA KUMALA</t>
  </si>
  <si>
    <t>ANNINDA PRADA NUR SYIFA</t>
  </si>
  <si>
    <t>ARIN ALYA SABRINA</t>
  </si>
  <si>
    <t>ARJUNA DESTIAPUTRA MUSYAFFA</t>
  </si>
  <si>
    <t>ARSHINTA WILDA AULIA</t>
  </si>
  <si>
    <t>AURELIA PRADHANA ISTIANA PUTRA</t>
  </si>
  <si>
    <t>BARUNA NURSATRIA JAYAMAHE</t>
  </si>
  <si>
    <t>BUTSAINAH NUR AJI ROSYIIDAH</t>
  </si>
  <si>
    <t>DAFFA RADHITYA PRATAMA WINA PUTRA</t>
  </si>
  <si>
    <t>DEANRAHMI FADHILLA HUSNA</t>
  </si>
  <si>
    <t>FARHAN TAQI ABDUSSALAM</t>
  </si>
  <si>
    <t>FIKRI MUHAMMAD HIKMATIAR</t>
  </si>
  <si>
    <t>HAFIDZ MUHAMMAD DZIDAN WALID</t>
  </si>
  <si>
    <t>KEVIN NEVARA FAHLEVY</t>
  </si>
  <si>
    <t>MARIA ANGELINA SILVIANI</t>
  </si>
  <si>
    <t>MAULIDA EVI LINDAWATI PUTRI</t>
  </si>
  <si>
    <t>MELINDA AELSA CARMELIYANA</t>
  </si>
  <si>
    <t>MISTAKHUL ISKAR</t>
  </si>
  <si>
    <t>MOHAMMAD REIHAN RAHMAN</t>
  </si>
  <si>
    <t>MUHAMMAD BANYU GUSTI NUGROHO</t>
  </si>
  <si>
    <t>NANDA HANI</t>
  </si>
  <si>
    <t>RINATHA ZIYAD AKMAL</t>
  </si>
  <si>
    <t>RIZKY FAJAR RAMADHAN</t>
  </si>
  <si>
    <t>SALSA ANGGITA MAYASARI</t>
  </si>
  <si>
    <t>SALSA NAILIL MUNA</t>
  </si>
  <si>
    <t>THALITA KARINA SYAHRANI</t>
  </si>
  <si>
    <t>ULUL RAHMAWATI</t>
  </si>
  <si>
    <t>VIONA ASTA DEWI</t>
  </si>
  <si>
    <t>VIRGINIA ARLYKA PUTRI</t>
  </si>
  <si>
    <t>VIVINDA TRI ERVIANA</t>
  </si>
  <si>
    <t>ZELA OLDINA PUTRI ARIANI</t>
  </si>
  <si>
    <t>RENATA SAETOVA</t>
  </si>
  <si>
    <t>Memiliki kemampuan dalam mengidentifikasi guru gatra,guru lagu,guru wilangan teks serat wedhatama pupuh Pocung,struktur kaidah novel,struktur kaidah teks sesorah, memahami isi teks eksposisi adat tradisi mantu &amp; kaidah penulisan aksara Jawa</t>
  </si>
  <si>
    <t>Memiliki kemampuan dalam mengidentifikasi guru gatra,guru lagu,guru wilangan teks serat wedhatama pupuh Pocung,struktur kaidah novel,struktur kaidah teks sesorah, memahami isi teks eksposisi adat tradisi mantu,perlu peningkatan pemahaman kaidah penulisan aksara Jawa</t>
  </si>
  <si>
    <t>Memiliki kemampuan dalam mengidentifikasi guru gatra,guru lagu,guru wilangan teks serat wedhatama pupuh Pocung,struktur kaidah novel,struktur kaidah teks sesorah, perlu pemahaman memahami isi teks eksposisi adat tradisi mantu &amp; kaidah penulisan aksara Jawa</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</si>
</sst>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cellXfs>
  <cellStyles count="1">
    <cellStyle name="Normal" xfId="0" builtinId="0"/>
  </cellStyles>
  <dxfs count="328">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AP11" activePane="bottomRight" state="frozen"/>
      <selection pane="topRight"/>
      <selection pane="bottomLeft"/>
      <selection pane="bottomRight" activeCell="FH13" sqref="FH13:FH20"/>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716</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716</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166</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77383</v>
      </c>
      <c r="C11" s="19" t="s">
        <v>55</v>
      </c>
      <c r="D11" s="18"/>
      <c r="E11" s="28">
        <f t="shared" ref="E11:E50" si="0">IF((COUNTA(T11:AC11)&gt;0),(ROUND((AVERAGE(T11:AC11)),0)),"")</f>
        <v>87</v>
      </c>
      <c r="F11" s="28" t="str">
        <f t="shared" ref="F11:F50" si="1">IF(AND(ISNUMBER(E11),E11&gt;=1),IF(E11&lt;=$FD$13,$FE$13,IF(E11&lt;=$FD$14,$FE$14,IF(E11&lt;=$FD$15,$FE$15,IF(E11&lt;=$FD$16,$FE$16,)))), "")</f>
        <v>A</v>
      </c>
      <c r="G11" s="28">
        <f t="shared" ref="G11:G50" si="2">IF((COUNTA(T11:AD11)&gt;0),(ROUND((AVERAGE(T11:AD11)),0)),"")</f>
        <v>87</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dalam mengidentifikasi guru gatra,guru lagu,guru wilangan teks serat wedhatama pupuh Pocung,struktur kaidah novel,struktur kaidah teks sesorah, memahami isi teks eksposisi adat tradisi mantu &amp; kaidah penulisan aksara Jawa</v>
      </c>
      <c r="K11" s="28">
        <f t="shared" ref="K11:K50" si="5">IF((COUNTA(AF11:AO11)&gt;0),AVERAGE(AF11:AO11),"")</f>
        <v>83</v>
      </c>
      <c r="L11" s="28" t="str">
        <f t="shared" ref="L11:L50" si="6">IF(AND(ISNUMBER(K11),K11&gt;=1), IF(K11&lt;=$FD$27,$FE$27,IF(K11&lt;=$FD$28,$FE$28,IF(K11&lt;=$FD$29,$FE$29,IF(K11&lt;=$FD$30,$FE$30,)))), "")</f>
        <v>B</v>
      </c>
      <c r="M11" s="28">
        <f t="shared" ref="M11:M50" si="7">IF((COUNTA(AF11:AO11)&gt;0),AVERAGE(AF11:AO11),"")</f>
        <v>83</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Memiliki kemampuan dalam mengemukakan relevansi pitutur dalam teks membuat teks deskripsi budaya mantu</v>
      </c>
      <c r="Q11" s="39"/>
      <c r="R11" s="39" t="s">
        <v>8</v>
      </c>
      <c r="S11" s="18"/>
      <c r="T11" s="1">
        <v>85</v>
      </c>
      <c r="U11" s="1">
        <v>95</v>
      </c>
      <c r="V11" s="1">
        <v>90</v>
      </c>
      <c r="W11" s="1">
        <v>79</v>
      </c>
      <c r="X11" s="1"/>
      <c r="Y11" s="1"/>
      <c r="Z11" s="1"/>
      <c r="AA11" s="1"/>
      <c r="AB11" s="1"/>
      <c r="AC11" s="1"/>
      <c r="AD11" s="1"/>
      <c r="AE11" s="18"/>
      <c r="AF11" s="1">
        <v>80</v>
      </c>
      <c r="AG11" s="1">
        <v>86</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77398</v>
      </c>
      <c r="C12" s="19" t="s">
        <v>58</v>
      </c>
      <c r="D12" s="18"/>
      <c r="E12" s="28">
        <f t="shared" si="0"/>
        <v>90</v>
      </c>
      <c r="F12" s="28" t="str">
        <f t="shared" si="1"/>
        <v>A</v>
      </c>
      <c r="G12" s="28">
        <f t="shared" si="2"/>
        <v>90</v>
      </c>
      <c r="H12" s="28" t="str">
        <f t="shared" si="3"/>
        <v>A</v>
      </c>
      <c r="I12" s="36">
        <v>1</v>
      </c>
      <c r="J12" s="28" t="str">
        <f t="shared" si="4"/>
        <v>Memiliki kemampuan dalam mengidentifikasi guru gatra,guru lagu,guru wilangan teks serat wedhatama pupuh Pocung,struktur kaidah novel,struktur kaidah teks sesorah, memahami isi teks eksposisi adat tradisi mantu &amp; kaidah penulisan aksara Jawa</v>
      </c>
      <c r="K12" s="28">
        <f t="shared" si="5"/>
        <v>86</v>
      </c>
      <c r="L12" s="28" t="str">
        <f t="shared" si="6"/>
        <v>A</v>
      </c>
      <c r="M12" s="28">
        <f t="shared" si="7"/>
        <v>86</v>
      </c>
      <c r="N12" s="28" t="str">
        <f t="shared" si="8"/>
        <v>A</v>
      </c>
      <c r="O12" s="36">
        <v>1</v>
      </c>
      <c r="P12" s="28" t="str">
        <f t="shared" si="9"/>
        <v>Sangat terampil mengemukakan isi teks serat wedhatama pupuh pocung, membaca indah sesorah, dan membuat teks deskripsi budaya mantu</v>
      </c>
      <c r="Q12" s="39"/>
      <c r="R12" s="39" t="s">
        <v>8</v>
      </c>
      <c r="S12" s="18"/>
      <c r="T12" s="1">
        <v>85</v>
      </c>
      <c r="U12" s="1">
        <v>95</v>
      </c>
      <c r="V12" s="1">
        <v>92</v>
      </c>
      <c r="W12" s="1">
        <v>86</v>
      </c>
      <c r="X12" s="1"/>
      <c r="Y12" s="1"/>
      <c r="Z12" s="1"/>
      <c r="AA12" s="1"/>
      <c r="AB12" s="1"/>
      <c r="AC12" s="1"/>
      <c r="AD12" s="1"/>
      <c r="AE12" s="18"/>
      <c r="AF12" s="1">
        <v>84</v>
      </c>
      <c r="AG12" s="1">
        <v>88</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77413</v>
      </c>
      <c r="C13" s="19" t="s">
        <v>67</v>
      </c>
      <c r="D13" s="18"/>
      <c r="E13" s="28">
        <f t="shared" si="0"/>
        <v>89</v>
      </c>
      <c r="F13" s="28" t="str">
        <f t="shared" si="1"/>
        <v>A</v>
      </c>
      <c r="G13" s="28">
        <f t="shared" si="2"/>
        <v>89</v>
      </c>
      <c r="H13" s="28" t="str">
        <f t="shared" si="3"/>
        <v>A</v>
      </c>
      <c r="I13" s="36">
        <v>1</v>
      </c>
      <c r="J13" s="28" t="str">
        <f t="shared" si="4"/>
        <v>Memiliki kemampuan dalam mengidentifikasi guru gatra,guru lagu,guru wilangan teks serat wedhatama pupuh Pocung,struktur kaidah novel,struktur kaidah teks sesorah, memahami isi teks eksposisi adat tradisi mantu &amp; kaidah penulisan aksara Jawa</v>
      </c>
      <c r="K13" s="28">
        <f t="shared" si="5"/>
        <v>85</v>
      </c>
      <c r="L13" s="28" t="str">
        <f t="shared" si="6"/>
        <v>A</v>
      </c>
      <c r="M13" s="28">
        <f t="shared" si="7"/>
        <v>85</v>
      </c>
      <c r="N13" s="28" t="str">
        <f t="shared" si="8"/>
        <v>A</v>
      </c>
      <c r="O13" s="36">
        <v>1</v>
      </c>
      <c r="P13" s="28" t="str">
        <f t="shared" si="9"/>
        <v>Sangat terampil mengemukakan isi teks serat wedhatama pupuh pocung, membaca indah sesorah, dan membuat teks deskripsi budaya mantu</v>
      </c>
      <c r="Q13" s="39"/>
      <c r="R13" s="39" t="s">
        <v>8</v>
      </c>
      <c r="S13" s="18"/>
      <c r="T13" s="1">
        <v>85</v>
      </c>
      <c r="U13" s="1">
        <v>90</v>
      </c>
      <c r="V13" s="1">
        <v>90</v>
      </c>
      <c r="W13" s="1">
        <v>90</v>
      </c>
      <c r="X13" s="1"/>
      <c r="Y13" s="1"/>
      <c r="Z13" s="1"/>
      <c r="AA13" s="1"/>
      <c r="AB13" s="1"/>
      <c r="AC13" s="1"/>
      <c r="AD13" s="1"/>
      <c r="AE13" s="18"/>
      <c r="AF13" s="1">
        <v>80</v>
      </c>
      <c r="AG13" s="1">
        <v>90</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153</v>
      </c>
      <c r="FI13" s="43" t="s">
        <v>68</v>
      </c>
      <c r="FJ13" s="41">
        <v>30361</v>
      </c>
      <c r="FK13" s="41">
        <v>30371</v>
      </c>
    </row>
    <row r="14" spans="1:167" x14ac:dyDescent="0.25">
      <c r="A14" s="19">
        <v>4</v>
      </c>
      <c r="B14" s="19">
        <v>77428</v>
      </c>
      <c r="C14" s="19" t="s">
        <v>69</v>
      </c>
      <c r="D14" s="18"/>
      <c r="E14" s="28">
        <f t="shared" si="0"/>
        <v>84</v>
      </c>
      <c r="F14" s="28" t="str">
        <f t="shared" si="1"/>
        <v>B</v>
      </c>
      <c r="G14" s="28">
        <f t="shared" si="2"/>
        <v>84</v>
      </c>
      <c r="H14" s="28" t="str">
        <f t="shared" si="3"/>
        <v>B</v>
      </c>
      <c r="I14" s="36">
        <v>2</v>
      </c>
      <c r="J14" s="28" t="str">
        <f t="shared" si="4"/>
        <v>Memiliki kemampuan dalam mengidentifikasi guru gatra,guru lagu,guru wilangan teks serat wedhatama pupuh Pocung,struktur kaidah novel,struktur kaidah teks sesorah, memahami isi teks eksposisi adat tradisi mantu,perlu peningkatan pemahaman kaidah penulisan aksara Jawa</v>
      </c>
      <c r="K14" s="28">
        <f t="shared" si="5"/>
        <v>73</v>
      </c>
      <c r="L14" s="28" t="str">
        <f t="shared" si="6"/>
        <v>C</v>
      </c>
      <c r="M14" s="28">
        <f t="shared" si="7"/>
        <v>73</v>
      </c>
      <c r="N14" s="28" t="str">
        <f t="shared" si="8"/>
        <v>C</v>
      </c>
      <c r="O14" s="36">
        <v>3</v>
      </c>
      <c r="P14" s="28" t="str">
        <f t="shared" si="9"/>
        <v>Memiliki kemampuan dalam membuat cakepan tembang Pocung</v>
      </c>
      <c r="Q14" s="39"/>
      <c r="R14" s="39" t="s">
        <v>8</v>
      </c>
      <c r="S14" s="18"/>
      <c r="T14" s="1">
        <v>85</v>
      </c>
      <c r="U14" s="1">
        <v>95</v>
      </c>
      <c r="V14" s="1">
        <v>76</v>
      </c>
      <c r="W14" s="1">
        <v>81</v>
      </c>
      <c r="X14" s="1"/>
      <c r="Y14" s="1"/>
      <c r="Z14" s="1"/>
      <c r="AA14" s="1"/>
      <c r="AB14" s="1"/>
      <c r="AC14" s="1"/>
      <c r="AD14" s="1"/>
      <c r="AE14" s="18"/>
      <c r="AF14" s="1">
        <v>70</v>
      </c>
      <c r="AG14" s="1">
        <v>76</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77443</v>
      </c>
      <c r="C15" s="19" t="s">
        <v>70</v>
      </c>
      <c r="D15" s="18"/>
      <c r="E15" s="28">
        <f t="shared" si="0"/>
        <v>88</v>
      </c>
      <c r="F15" s="28" t="str">
        <f t="shared" si="1"/>
        <v>A</v>
      </c>
      <c r="G15" s="28">
        <f t="shared" si="2"/>
        <v>88</v>
      </c>
      <c r="H15" s="28" t="str">
        <f t="shared" si="3"/>
        <v>A</v>
      </c>
      <c r="I15" s="36">
        <v>1</v>
      </c>
      <c r="J15" s="28" t="str">
        <f t="shared" si="4"/>
        <v>Memiliki kemampuan dalam mengidentifikasi guru gatra,guru lagu,guru wilangan teks serat wedhatama pupuh Pocung,struktur kaidah novel,struktur kaidah teks sesorah, memahami isi teks eksposisi adat tradisi mantu &amp; kaidah penulisan aksara Jawa</v>
      </c>
      <c r="K15" s="28">
        <f t="shared" si="5"/>
        <v>83</v>
      </c>
      <c r="L15" s="28" t="str">
        <f t="shared" si="6"/>
        <v>B</v>
      </c>
      <c r="M15" s="28">
        <f t="shared" si="7"/>
        <v>83</v>
      </c>
      <c r="N15" s="28" t="str">
        <f t="shared" si="8"/>
        <v>B</v>
      </c>
      <c r="O15" s="36">
        <v>2</v>
      </c>
      <c r="P15" s="28" t="str">
        <f t="shared" si="9"/>
        <v>Memiliki kemampuan dalam mengemukakan relevansi pitutur dalam teks membuat teks deskripsi budaya mantu</v>
      </c>
      <c r="Q15" s="39"/>
      <c r="R15" s="39" t="s">
        <v>8</v>
      </c>
      <c r="S15" s="18"/>
      <c r="T15" s="1">
        <v>85</v>
      </c>
      <c r="U15" s="1">
        <v>95</v>
      </c>
      <c r="V15" s="1">
        <v>90</v>
      </c>
      <c r="W15" s="1">
        <v>81</v>
      </c>
      <c r="X15" s="1"/>
      <c r="Y15" s="1"/>
      <c r="Z15" s="1"/>
      <c r="AA15" s="1"/>
      <c r="AB15" s="1"/>
      <c r="AC15" s="1"/>
      <c r="AD15" s="1"/>
      <c r="AE15" s="18"/>
      <c r="AF15" s="1">
        <v>80</v>
      </c>
      <c r="AG15" s="1">
        <v>86</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154</v>
      </c>
      <c r="FI15" s="43" t="s">
        <v>71</v>
      </c>
      <c r="FJ15" s="41">
        <v>30362</v>
      </c>
      <c r="FK15" s="41">
        <v>30372</v>
      </c>
    </row>
    <row r="16" spans="1:167" x14ac:dyDescent="0.25">
      <c r="A16" s="19">
        <v>6</v>
      </c>
      <c r="B16" s="19">
        <v>77473</v>
      </c>
      <c r="C16" s="19" t="s">
        <v>72</v>
      </c>
      <c r="D16" s="18"/>
      <c r="E16" s="28">
        <f t="shared" si="0"/>
        <v>87</v>
      </c>
      <c r="F16" s="28" t="str">
        <f t="shared" si="1"/>
        <v>A</v>
      </c>
      <c r="G16" s="28">
        <f t="shared" si="2"/>
        <v>87</v>
      </c>
      <c r="H16" s="28" t="str">
        <f t="shared" si="3"/>
        <v>A</v>
      </c>
      <c r="I16" s="36">
        <v>1</v>
      </c>
      <c r="J16" s="28" t="str">
        <f t="shared" si="4"/>
        <v>Memiliki kemampuan dalam mengidentifikasi guru gatra,guru lagu,guru wilangan teks serat wedhatama pupuh Pocung,struktur kaidah novel,struktur kaidah teks sesorah, memahami isi teks eksposisi adat tradisi mantu &amp; kaidah penulisan aksara Jawa</v>
      </c>
      <c r="K16" s="28">
        <f t="shared" si="5"/>
        <v>87.5</v>
      </c>
      <c r="L16" s="28" t="str">
        <f t="shared" si="6"/>
        <v>A</v>
      </c>
      <c r="M16" s="28">
        <f t="shared" si="7"/>
        <v>87.5</v>
      </c>
      <c r="N16" s="28" t="str">
        <f t="shared" si="8"/>
        <v>A</v>
      </c>
      <c r="O16" s="36">
        <v>1</v>
      </c>
      <c r="P16" s="28" t="str">
        <f t="shared" si="9"/>
        <v>Sangat terampil mengemukakan isi teks serat wedhatama pupuh pocung, membaca indah sesorah, dan membuat teks deskripsi budaya mantu</v>
      </c>
      <c r="Q16" s="39"/>
      <c r="R16" s="39" t="s">
        <v>8</v>
      </c>
      <c r="S16" s="18"/>
      <c r="T16" s="1">
        <v>85</v>
      </c>
      <c r="U16" s="1">
        <v>95</v>
      </c>
      <c r="V16" s="1">
        <v>76</v>
      </c>
      <c r="W16" s="1">
        <v>90</v>
      </c>
      <c r="X16" s="1"/>
      <c r="Y16" s="1"/>
      <c r="Z16" s="1"/>
      <c r="AA16" s="1"/>
      <c r="AB16" s="1"/>
      <c r="AC16" s="1"/>
      <c r="AD16" s="1"/>
      <c r="AE16" s="18"/>
      <c r="AF16" s="1">
        <v>80</v>
      </c>
      <c r="AG16" s="1">
        <v>95</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80098</v>
      </c>
      <c r="C17" s="19" t="s">
        <v>73</v>
      </c>
      <c r="D17" s="18"/>
      <c r="E17" s="28">
        <f t="shared" si="0"/>
        <v>77</v>
      </c>
      <c r="F17" s="28" t="str">
        <f t="shared" si="1"/>
        <v>B</v>
      </c>
      <c r="G17" s="28">
        <f t="shared" si="2"/>
        <v>77</v>
      </c>
      <c r="H17" s="28" t="str">
        <f t="shared" si="3"/>
        <v>B</v>
      </c>
      <c r="I17" s="36">
        <v>2</v>
      </c>
      <c r="J17" s="28" t="str">
        <f t="shared" si="4"/>
        <v>Memiliki kemampuan dalam mengidentifikasi guru gatra,guru lagu,guru wilangan teks serat wedhatama pupuh Pocung,struktur kaidah novel,struktur kaidah teks sesorah, memahami isi teks eksposisi adat tradisi mantu,perlu peningkatan pemahaman kaidah penulisan aksara Jawa</v>
      </c>
      <c r="K17" s="28">
        <f t="shared" si="5"/>
        <v>78</v>
      </c>
      <c r="L17" s="28" t="str">
        <f t="shared" si="6"/>
        <v>B</v>
      </c>
      <c r="M17" s="28">
        <f t="shared" si="7"/>
        <v>78</v>
      </c>
      <c r="N17" s="28" t="str">
        <f t="shared" si="8"/>
        <v>B</v>
      </c>
      <c r="O17" s="36">
        <v>2</v>
      </c>
      <c r="P17" s="28" t="str">
        <f t="shared" si="9"/>
        <v>Memiliki kemampuan dalam mengemukakan relevansi pitutur dalam teks membuat teks deskripsi budaya mantu</v>
      </c>
      <c r="Q17" s="39"/>
      <c r="R17" s="39" t="s">
        <v>8</v>
      </c>
      <c r="S17" s="18"/>
      <c r="T17" s="1">
        <v>85</v>
      </c>
      <c r="U17" s="1">
        <v>70</v>
      </c>
      <c r="V17" s="1">
        <v>76</v>
      </c>
      <c r="W17" s="1">
        <v>76</v>
      </c>
      <c r="X17" s="1"/>
      <c r="Y17" s="1"/>
      <c r="Z17" s="1"/>
      <c r="AA17" s="1"/>
      <c r="AB17" s="1"/>
      <c r="AC17" s="1"/>
      <c r="AD17" s="1"/>
      <c r="AE17" s="18"/>
      <c r="AF17" s="1">
        <v>80</v>
      </c>
      <c r="AG17" s="1">
        <v>76</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155</v>
      </c>
      <c r="FI17" s="43" t="s">
        <v>74</v>
      </c>
      <c r="FJ17" s="41">
        <v>30363</v>
      </c>
      <c r="FK17" s="41">
        <v>30373</v>
      </c>
    </row>
    <row r="18" spans="1:167" x14ac:dyDescent="0.25">
      <c r="A18" s="19">
        <v>8</v>
      </c>
      <c r="B18" s="19">
        <v>77488</v>
      </c>
      <c r="C18" s="19" t="s">
        <v>75</v>
      </c>
      <c r="D18" s="18"/>
      <c r="E18" s="28">
        <f t="shared" si="0"/>
        <v>92</v>
      </c>
      <c r="F18" s="28" t="str">
        <f t="shared" si="1"/>
        <v>A</v>
      </c>
      <c r="G18" s="28">
        <f t="shared" si="2"/>
        <v>92</v>
      </c>
      <c r="H18" s="28" t="str">
        <f t="shared" si="3"/>
        <v>A</v>
      </c>
      <c r="I18" s="36">
        <v>1</v>
      </c>
      <c r="J18" s="28" t="str">
        <f t="shared" si="4"/>
        <v>Memiliki kemampuan dalam mengidentifikasi guru gatra,guru lagu,guru wilangan teks serat wedhatama pupuh Pocung,struktur kaidah novel,struktur kaidah teks sesorah, memahami isi teks eksposisi adat tradisi mantu &amp; kaidah penulisan aksara Jawa</v>
      </c>
      <c r="K18" s="28">
        <f t="shared" si="5"/>
        <v>90.5</v>
      </c>
      <c r="L18" s="28" t="str">
        <f t="shared" si="6"/>
        <v>A</v>
      </c>
      <c r="M18" s="28">
        <f t="shared" si="7"/>
        <v>90.5</v>
      </c>
      <c r="N18" s="28" t="str">
        <f t="shared" si="8"/>
        <v>A</v>
      </c>
      <c r="O18" s="36">
        <v>1</v>
      </c>
      <c r="P18" s="28" t="str">
        <f t="shared" si="9"/>
        <v>Sangat terampil mengemukakan isi teks serat wedhatama pupuh pocung, membaca indah sesorah, dan membuat teks deskripsi budaya mantu</v>
      </c>
      <c r="Q18" s="39"/>
      <c r="R18" s="39" t="s">
        <v>8</v>
      </c>
      <c r="S18" s="18"/>
      <c r="T18" s="1">
        <v>85</v>
      </c>
      <c r="U18" s="1">
        <v>95</v>
      </c>
      <c r="V18" s="1">
        <v>92</v>
      </c>
      <c r="W18" s="1">
        <v>94</v>
      </c>
      <c r="X18" s="1"/>
      <c r="Y18" s="1"/>
      <c r="Z18" s="1"/>
      <c r="AA18" s="1"/>
      <c r="AB18" s="1"/>
      <c r="AC18" s="1"/>
      <c r="AD18" s="1"/>
      <c r="AE18" s="18"/>
      <c r="AF18" s="1">
        <v>86</v>
      </c>
      <c r="AG18" s="1">
        <v>95</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77503</v>
      </c>
      <c r="C19" s="19" t="s">
        <v>76</v>
      </c>
      <c r="D19" s="18"/>
      <c r="E19" s="28">
        <f t="shared" si="0"/>
        <v>91</v>
      </c>
      <c r="F19" s="28" t="str">
        <f t="shared" si="1"/>
        <v>A</v>
      </c>
      <c r="G19" s="28">
        <f t="shared" si="2"/>
        <v>91</v>
      </c>
      <c r="H19" s="28" t="str">
        <f t="shared" si="3"/>
        <v>A</v>
      </c>
      <c r="I19" s="36">
        <v>1</v>
      </c>
      <c r="J19" s="28" t="str">
        <f t="shared" si="4"/>
        <v>Memiliki kemampuan dalam mengidentifikasi guru gatra,guru lagu,guru wilangan teks serat wedhatama pupuh Pocung,struktur kaidah novel,struktur kaidah teks sesorah, memahami isi teks eksposisi adat tradisi mantu &amp; kaidah penulisan aksara Jawa</v>
      </c>
      <c r="K19" s="28">
        <f t="shared" si="5"/>
        <v>86</v>
      </c>
      <c r="L19" s="28" t="str">
        <f t="shared" si="6"/>
        <v>A</v>
      </c>
      <c r="M19" s="28">
        <f t="shared" si="7"/>
        <v>86</v>
      </c>
      <c r="N19" s="28" t="str">
        <f t="shared" si="8"/>
        <v>A</v>
      </c>
      <c r="O19" s="36">
        <v>1</v>
      </c>
      <c r="P19" s="28" t="str">
        <f t="shared" si="9"/>
        <v>Sangat terampil mengemukakan isi teks serat wedhatama pupuh pocung, membaca indah sesorah, dan membuat teks deskripsi budaya mantu</v>
      </c>
      <c r="Q19" s="39"/>
      <c r="R19" s="39" t="s">
        <v>8</v>
      </c>
      <c r="S19" s="18"/>
      <c r="T19" s="1">
        <v>85</v>
      </c>
      <c r="U19" s="1">
        <v>95</v>
      </c>
      <c r="V19" s="1">
        <v>92</v>
      </c>
      <c r="W19" s="1">
        <v>91</v>
      </c>
      <c r="X19" s="1"/>
      <c r="Y19" s="1"/>
      <c r="Z19" s="1"/>
      <c r="AA19" s="1"/>
      <c r="AB19" s="1"/>
      <c r="AC19" s="1"/>
      <c r="AD19" s="1"/>
      <c r="AE19" s="18"/>
      <c r="AF19" s="1">
        <v>84</v>
      </c>
      <c r="AG19" s="1">
        <v>88</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77</v>
      </c>
      <c r="FI19" s="43" t="s">
        <v>78</v>
      </c>
      <c r="FJ19" s="41">
        <v>30364</v>
      </c>
      <c r="FK19" s="41">
        <v>30374</v>
      </c>
    </row>
    <row r="20" spans="1:167" x14ac:dyDescent="0.25">
      <c r="A20" s="19">
        <v>10</v>
      </c>
      <c r="B20" s="19">
        <v>77518</v>
      </c>
      <c r="C20" s="19" t="s">
        <v>79</v>
      </c>
      <c r="D20" s="18"/>
      <c r="E20" s="28">
        <f t="shared" si="0"/>
        <v>92</v>
      </c>
      <c r="F20" s="28" t="str">
        <f t="shared" si="1"/>
        <v>A</v>
      </c>
      <c r="G20" s="28">
        <f t="shared" si="2"/>
        <v>92</v>
      </c>
      <c r="H20" s="28" t="str">
        <f t="shared" si="3"/>
        <v>A</v>
      </c>
      <c r="I20" s="36">
        <v>1</v>
      </c>
      <c r="J20" s="28" t="str">
        <f t="shared" si="4"/>
        <v>Memiliki kemampuan dalam mengidentifikasi guru gatra,guru lagu,guru wilangan teks serat wedhatama pupuh Pocung,struktur kaidah novel,struktur kaidah teks sesorah, memahami isi teks eksposisi adat tradisi mantu &amp; kaidah penulisan aksara Jawa</v>
      </c>
      <c r="K20" s="28">
        <f t="shared" si="5"/>
        <v>88</v>
      </c>
      <c r="L20" s="28" t="str">
        <f t="shared" si="6"/>
        <v>A</v>
      </c>
      <c r="M20" s="28">
        <f t="shared" si="7"/>
        <v>88</v>
      </c>
      <c r="N20" s="28" t="str">
        <f t="shared" si="8"/>
        <v>A</v>
      </c>
      <c r="O20" s="36">
        <v>1</v>
      </c>
      <c r="P20" s="28" t="str">
        <f t="shared" si="9"/>
        <v>Sangat terampil mengemukakan isi teks serat wedhatama pupuh pocung, membaca indah sesorah, dan membuat teks deskripsi budaya mantu</v>
      </c>
      <c r="Q20" s="39"/>
      <c r="R20" s="39" t="s">
        <v>8</v>
      </c>
      <c r="S20" s="18"/>
      <c r="T20" s="1">
        <v>85</v>
      </c>
      <c r="U20" s="1">
        <v>95</v>
      </c>
      <c r="V20" s="1">
        <v>92</v>
      </c>
      <c r="W20" s="1">
        <v>96</v>
      </c>
      <c r="X20" s="1"/>
      <c r="Y20" s="1"/>
      <c r="Z20" s="1"/>
      <c r="AA20" s="1"/>
      <c r="AB20" s="1"/>
      <c r="AC20" s="1"/>
      <c r="AD20" s="1"/>
      <c r="AE20" s="18"/>
      <c r="AF20" s="1">
        <v>81</v>
      </c>
      <c r="AG20" s="1">
        <v>95</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77533</v>
      </c>
      <c r="C21" s="19" t="s">
        <v>80</v>
      </c>
      <c r="D21" s="18"/>
      <c r="E21" s="28">
        <f t="shared" si="0"/>
        <v>91</v>
      </c>
      <c r="F21" s="28" t="str">
        <f t="shared" si="1"/>
        <v>A</v>
      </c>
      <c r="G21" s="28">
        <f t="shared" si="2"/>
        <v>91</v>
      </c>
      <c r="H21" s="28" t="str">
        <f t="shared" si="3"/>
        <v>A</v>
      </c>
      <c r="I21" s="36">
        <v>1</v>
      </c>
      <c r="J21" s="28" t="str">
        <f t="shared" si="4"/>
        <v>Memiliki kemampuan dalam mengidentifikasi guru gatra,guru lagu,guru wilangan teks serat wedhatama pupuh Pocung,struktur kaidah novel,struktur kaidah teks sesorah, memahami isi teks eksposisi adat tradisi mantu &amp; kaidah penulisan aksara Jawa</v>
      </c>
      <c r="K21" s="28">
        <f t="shared" si="5"/>
        <v>87</v>
      </c>
      <c r="L21" s="28" t="str">
        <f t="shared" si="6"/>
        <v>A</v>
      </c>
      <c r="M21" s="28">
        <f t="shared" si="7"/>
        <v>87</v>
      </c>
      <c r="N21" s="28" t="str">
        <f t="shared" si="8"/>
        <v>A</v>
      </c>
      <c r="O21" s="36">
        <v>1</v>
      </c>
      <c r="P21" s="28" t="str">
        <f t="shared" si="9"/>
        <v>Sangat terampil mengemukakan isi teks serat wedhatama pupuh pocung, membaca indah sesorah, dan membuat teks deskripsi budaya mantu</v>
      </c>
      <c r="Q21" s="39"/>
      <c r="R21" s="39" t="s">
        <v>8</v>
      </c>
      <c r="S21" s="18"/>
      <c r="T21" s="1">
        <v>85</v>
      </c>
      <c r="U21" s="1">
        <v>95</v>
      </c>
      <c r="V21" s="1">
        <v>92</v>
      </c>
      <c r="W21" s="1">
        <v>90</v>
      </c>
      <c r="X21" s="1"/>
      <c r="Y21" s="1"/>
      <c r="Z21" s="1"/>
      <c r="AA21" s="1"/>
      <c r="AB21" s="1"/>
      <c r="AC21" s="1"/>
      <c r="AD21" s="1"/>
      <c r="AE21" s="18"/>
      <c r="AF21" s="1">
        <v>84</v>
      </c>
      <c r="AG21" s="1">
        <v>90</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30365</v>
      </c>
      <c r="FK21" s="41">
        <v>30375</v>
      </c>
    </row>
    <row r="22" spans="1:167" x14ac:dyDescent="0.25">
      <c r="A22" s="19">
        <v>12</v>
      </c>
      <c r="B22" s="19">
        <v>77548</v>
      </c>
      <c r="C22" s="19" t="s">
        <v>81</v>
      </c>
      <c r="D22" s="18"/>
      <c r="E22" s="28">
        <f t="shared" si="0"/>
        <v>86</v>
      </c>
      <c r="F22" s="28" t="str">
        <f t="shared" si="1"/>
        <v>A</v>
      </c>
      <c r="G22" s="28">
        <f t="shared" si="2"/>
        <v>86</v>
      </c>
      <c r="H22" s="28" t="str">
        <f t="shared" si="3"/>
        <v>A</v>
      </c>
      <c r="I22" s="36">
        <v>1</v>
      </c>
      <c r="J22" s="28" t="str">
        <f t="shared" si="4"/>
        <v>Memiliki kemampuan dalam mengidentifikasi guru gatra,guru lagu,guru wilangan teks serat wedhatama pupuh Pocung,struktur kaidah novel,struktur kaidah teks sesorah, memahami isi teks eksposisi adat tradisi mantu &amp; kaidah penulisan aksara Jawa</v>
      </c>
      <c r="K22" s="28">
        <f t="shared" si="5"/>
        <v>82.5</v>
      </c>
      <c r="L22" s="28" t="str">
        <f t="shared" si="6"/>
        <v>B</v>
      </c>
      <c r="M22" s="28">
        <f t="shared" si="7"/>
        <v>82.5</v>
      </c>
      <c r="N22" s="28" t="str">
        <f t="shared" si="8"/>
        <v>B</v>
      </c>
      <c r="O22" s="36">
        <v>2</v>
      </c>
      <c r="P22" s="28" t="str">
        <f t="shared" si="9"/>
        <v>Memiliki kemampuan dalam mengemukakan relevansi pitutur dalam teks membuat teks deskripsi budaya mantu</v>
      </c>
      <c r="Q22" s="39"/>
      <c r="R22" s="39" t="s">
        <v>8</v>
      </c>
      <c r="S22" s="18"/>
      <c r="T22" s="1">
        <v>85</v>
      </c>
      <c r="U22" s="1">
        <v>85</v>
      </c>
      <c r="V22" s="1">
        <v>90</v>
      </c>
      <c r="W22" s="1">
        <v>84</v>
      </c>
      <c r="X22" s="1"/>
      <c r="Y22" s="1"/>
      <c r="Z22" s="1"/>
      <c r="AA22" s="1"/>
      <c r="AB22" s="1"/>
      <c r="AC22" s="1"/>
      <c r="AD22" s="1"/>
      <c r="AE22" s="18"/>
      <c r="AF22" s="1">
        <v>80</v>
      </c>
      <c r="AG22" s="1">
        <v>85</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80053</v>
      </c>
      <c r="C23" s="19" t="s">
        <v>82</v>
      </c>
      <c r="D23" s="18"/>
      <c r="E23" s="28">
        <f t="shared" si="0"/>
        <v>76</v>
      </c>
      <c r="F23" s="28" t="str">
        <f t="shared" si="1"/>
        <v>B</v>
      </c>
      <c r="G23" s="28">
        <f t="shared" si="2"/>
        <v>76</v>
      </c>
      <c r="H23" s="28" t="str">
        <f t="shared" si="3"/>
        <v>B</v>
      </c>
      <c r="I23" s="36">
        <v>2</v>
      </c>
      <c r="J23" s="28" t="str">
        <f t="shared" si="4"/>
        <v>Memiliki kemampuan dalam mengidentifikasi guru gatra,guru lagu,guru wilangan teks serat wedhatama pupuh Pocung,struktur kaidah novel,struktur kaidah teks sesorah, memahami isi teks eksposisi adat tradisi mantu,perlu peningkatan pemahaman kaidah penulisan aksara Jawa</v>
      </c>
      <c r="K23" s="28">
        <f t="shared" si="5"/>
        <v>78</v>
      </c>
      <c r="L23" s="28" t="str">
        <f t="shared" si="6"/>
        <v>B</v>
      </c>
      <c r="M23" s="28">
        <f t="shared" si="7"/>
        <v>78</v>
      </c>
      <c r="N23" s="28" t="str">
        <f t="shared" si="8"/>
        <v>B</v>
      </c>
      <c r="O23" s="36">
        <v>2</v>
      </c>
      <c r="P23" s="28" t="str">
        <f t="shared" si="9"/>
        <v>Memiliki kemampuan dalam mengemukakan relevansi pitutur dalam teks membuat teks deskripsi budaya mantu</v>
      </c>
      <c r="Q23" s="39"/>
      <c r="R23" s="39" t="s">
        <v>8</v>
      </c>
      <c r="S23" s="18"/>
      <c r="T23" s="1">
        <v>85</v>
      </c>
      <c r="U23" s="1">
        <v>70</v>
      </c>
      <c r="V23" s="1">
        <v>76</v>
      </c>
      <c r="W23" s="1">
        <v>73</v>
      </c>
      <c r="X23" s="1"/>
      <c r="Y23" s="1"/>
      <c r="Z23" s="1"/>
      <c r="AA23" s="1"/>
      <c r="AB23" s="1"/>
      <c r="AC23" s="1"/>
      <c r="AD23" s="1"/>
      <c r="AE23" s="18"/>
      <c r="AF23" s="1">
        <v>80</v>
      </c>
      <c r="AG23" s="1">
        <v>76</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30366</v>
      </c>
      <c r="FK23" s="41">
        <v>30376</v>
      </c>
    </row>
    <row r="24" spans="1:167" x14ac:dyDescent="0.25">
      <c r="A24" s="19">
        <v>14</v>
      </c>
      <c r="B24" s="19">
        <v>77563</v>
      </c>
      <c r="C24" s="19" t="s">
        <v>83</v>
      </c>
      <c r="D24" s="18"/>
      <c r="E24" s="28">
        <f t="shared" si="0"/>
        <v>91</v>
      </c>
      <c r="F24" s="28" t="str">
        <f t="shared" si="1"/>
        <v>A</v>
      </c>
      <c r="G24" s="28">
        <f t="shared" si="2"/>
        <v>91</v>
      </c>
      <c r="H24" s="28" t="str">
        <f t="shared" si="3"/>
        <v>A</v>
      </c>
      <c r="I24" s="36">
        <v>1</v>
      </c>
      <c r="J24" s="28" t="str">
        <f t="shared" si="4"/>
        <v>Memiliki kemampuan dalam mengidentifikasi guru gatra,guru lagu,guru wilangan teks serat wedhatama pupuh Pocung,struktur kaidah novel,struktur kaidah teks sesorah, memahami isi teks eksposisi adat tradisi mantu &amp; kaidah penulisan aksara Jawa</v>
      </c>
      <c r="K24" s="28">
        <f t="shared" si="5"/>
        <v>87.5</v>
      </c>
      <c r="L24" s="28" t="str">
        <f t="shared" si="6"/>
        <v>A</v>
      </c>
      <c r="M24" s="28">
        <f t="shared" si="7"/>
        <v>87.5</v>
      </c>
      <c r="N24" s="28" t="str">
        <f t="shared" si="8"/>
        <v>A</v>
      </c>
      <c r="O24" s="36">
        <v>1</v>
      </c>
      <c r="P24" s="28" t="str">
        <f t="shared" si="9"/>
        <v>Sangat terampil mengemukakan isi teks serat wedhatama pupuh pocung, membaca indah sesorah, dan membuat teks deskripsi budaya mantu</v>
      </c>
      <c r="Q24" s="39"/>
      <c r="R24" s="39" t="s">
        <v>8</v>
      </c>
      <c r="S24" s="18"/>
      <c r="T24" s="1">
        <v>85</v>
      </c>
      <c r="U24" s="1">
        <v>95</v>
      </c>
      <c r="V24" s="1">
        <v>92</v>
      </c>
      <c r="W24" s="1">
        <v>92</v>
      </c>
      <c r="X24" s="1"/>
      <c r="Y24" s="1"/>
      <c r="Z24" s="1"/>
      <c r="AA24" s="1"/>
      <c r="AB24" s="1"/>
      <c r="AC24" s="1"/>
      <c r="AD24" s="1"/>
      <c r="AE24" s="18"/>
      <c r="AF24" s="1">
        <v>85</v>
      </c>
      <c r="AG24" s="1">
        <v>90</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77578</v>
      </c>
      <c r="C25" s="19" t="s">
        <v>84</v>
      </c>
      <c r="D25" s="18"/>
      <c r="E25" s="28">
        <f t="shared" si="0"/>
        <v>91</v>
      </c>
      <c r="F25" s="28" t="str">
        <f t="shared" si="1"/>
        <v>A</v>
      </c>
      <c r="G25" s="28">
        <f t="shared" si="2"/>
        <v>91</v>
      </c>
      <c r="H25" s="28" t="str">
        <f t="shared" si="3"/>
        <v>A</v>
      </c>
      <c r="I25" s="36">
        <v>1</v>
      </c>
      <c r="J25" s="28" t="str">
        <f t="shared" si="4"/>
        <v>Memiliki kemampuan dalam mengidentifikasi guru gatra,guru lagu,guru wilangan teks serat wedhatama pupuh Pocung,struktur kaidah novel,struktur kaidah teks sesorah, memahami isi teks eksposisi adat tradisi mantu &amp; kaidah penulisan aksara Jawa</v>
      </c>
      <c r="K25" s="28">
        <f t="shared" si="5"/>
        <v>86</v>
      </c>
      <c r="L25" s="28" t="str">
        <f t="shared" si="6"/>
        <v>A</v>
      </c>
      <c r="M25" s="28">
        <f t="shared" si="7"/>
        <v>86</v>
      </c>
      <c r="N25" s="28" t="str">
        <f t="shared" si="8"/>
        <v>A</v>
      </c>
      <c r="O25" s="36">
        <v>1</v>
      </c>
      <c r="P25" s="28" t="str">
        <f t="shared" si="9"/>
        <v>Sangat terampil mengemukakan isi teks serat wedhatama pupuh pocung, membaca indah sesorah, dan membuat teks deskripsi budaya mantu</v>
      </c>
      <c r="Q25" s="39"/>
      <c r="R25" s="39" t="s">
        <v>8</v>
      </c>
      <c r="S25" s="18"/>
      <c r="T25" s="1">
        <v>85</v>
      </c>
      <c r="U25" s="1">
        <v>95</v>
      </c>
      <c r="V25" s="1">
        <v>90</v>
      </c>
      <c r="W25" s="1">
        <v>95</v>
      </c>
      <c r="X25" s="1"/>
      <c r="Y25" s="1"/>
      <c r="Z25" s="1"/>
      <c r="AA25" s="1"/>
      <c r="AB25" s="1"/>
      <c r="AC25" s="1"/>
      <c r="AD25" s="1"/>
      <c r="AE25" s="18"/>
      <c r="AF25" s="1">
        <v>84</v>
      </c>
      <c r="AG25" s="1">
        <v>88</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85</v>
      </c>
      <c r="FD25" s="68"/>
      <c r="FE25" s="68"/>
      <c r="FG25" s="42">
        <v>7</v>
      </c>
      <c r="FH25" s="43"/>
      <c r="FI25" s="43"/>
      <c r="FJ25" s="41">
        <v>30367</v>
      </c>
      <c r="FK25" s="41">
        <v>30377</v>
      </c>
    </row>
    <row r="26" spans="1:167" x14ac:dyDescent="0.25">
      <c r="A26" s="19">
        <v>16</v>
      </c>
      <c r="B26" s="19">
        <v>77593</v>
      </c>
      <c r="C26" s="19" t="s">
        <v>86</v>
      </c>
      <c r="D26" s="18"/>
      <c r="E26" s="28">
        <f t="shared" si="0"/>
        <v>91</v>
      </c>
      <c r="F26" s="28" t="str">
        <f t="shared" si="1"/>
        <v>A</v>
      </c>
      <c r="G26" s="28">
        <f t="shared" si="2"/>
        <v>91</v>
      </c>
      <c r="H26" s="28" t="str">
        <f t="shared" si="3"/>
        <v>A</v>
      </c>
      <c r="I26" s="36">
        <v>1</v>
      </c>
      <c r="J26" s="28" t="str">
        <f t="shared" si="4"/>
        <v>Memiliki kemampuan dalam mengidentifikasi guru gatra,guru lagu,guru wilangan teks serat wedhatama pupuh Pocung,struktur kaidah novel,struktur kaidah teks sesorah, memahami isi teks eksposisi adat tradisi mantu &amp; kaidah penulisan aksara Jawa</v>
      </c>
      <c r="K26" s="28">
        <f t="shared" si="5"/>
        <v>88</v>
      </c>
      <c r="L26" s="28" t="str">
        <f t="shared" si="6"/>
        <v>A</v>
      </c>
      <c r="M26" s="28">
        <f t="shared" si="7"/>
        <v>88</v>
      </c>
      <c r="N26" s="28" t="str">
        <f t="shared" si="8"/>
        <v>A</v>
      </c>
      <c r="O26" s="36">
        <v>1</v>
      </c>
      <c r="P26" s="28" t="str">
        <f t="shared" si="9"/>
        <v>Sangat terampil mengemukakan isi teks serat wedhatama pupuh pocung, membaca indah sesorah, dan membuat teks deskripsi budaya mantu</v>
      </c>
      <c r="Q26" s="39"/>
      <c r="R26" s="39" t="s">
        <v>8</v>
      </c>
      <c r="S26" s="18"/>
      <c r="T26" s="1">
        <v>85</v>
      </c>
      <c r="U26" s="1">
        <v>95</v>
      </c>
      <c r="V26" s="1">
        <v>92</v>
      </c>
      <c r="W26" s="1">
        <v>93</v>
      </c>
      <c r="X26" s="1"/>
      <c r="Y26" s="1"/>
      <c r="Z26" s="1"/>
      <c r="AA26" s="1"/>
      <c r="AB26" s="1"/>
      <c r="AC26" s="1"/>
      <c r="AD26" s="1"/>
      <c r="AE26" s="18"/>
      <c r="AF26" s="1">
        <v>84</v>
      </c>
      <c r="AG26" s="1">
        <v>92</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77608</v>
      </c>
      <c r="C27" s="19" t="s">
        <v>87</v>
      </c>
      <c r="D27" s="18"/>
      <c r="E27" s="28">
        <f t="shared" si="0"/>
        <v>87</v>
      </c>
      <c r="F27" s="28" t="str">
        <f t="shared" si="1"/>
        <v>A</v>
      </c>
      <c r="G27" s="28">
        <f t="shared" si="2"/>
        <v>87</v>
      </c>
      <c r="H27" s="28" t="str">
        <f t="shared" si="3"/>
        <v>A</v>
      </c>
      <c r="I27" s="36">
        <v>1</v>
      </c>
      <c r="J27" s="28" t="str">
        <f t="shared" si="4"/>
        <v>Memiliki kemampuan dalam mengidentifikasi guru gatra,guru lagu,guru wilangan teks serat wedhatama pupuh Pocung,struktur kaidah novel,struktur kaidah teks sesorah, memahami isi teks eksposisi adat tradisi mantu &amp; kaidah penulisan aksara Jawa</v>
      </c>
      <c r="K27" s="28">
        <f t="shared" si="5"/>
        <v>86</v>
      </c>
      <c r="L27" s="28" t="str">
        <f t="shared" si="6"/>
        <v>A</v>
      </c>
      <c r="M27" s="28">
        <f t="shared" si="7"/>
        <v>86</v>
      </c>
      <c r="N27" s="28" t="str">
        <f t="shared" si="8"/>
        <v>A</v>
      </c>
      <c r="O27" s="36">
        <v>1</v>
      </c>
      <c r="P27" s="28" t="str">
        <f t="shared" si="9"/>
        <v>Sangat terampil mengemukakan isi teks serat wedhatama pupuh pocung, membaca indah sesorah, dan membuat teks deskripsi budaya mantu</v>
      </c>
      <c r="Q27" s="39"/>
      <c r="R27" s="39" t="s">
        <v>8</v>
      </c>
      <c r="S27" s="18"/>
      <c r="T27" s="1">
        <v>85</v>
      </c>
      <c r="U27" s="1">
        <v>85</v>
      </c>
      <c r="V27" s="1">
        <v>92</v>
      </c>
      <c r="W27" s="1">
        <v>85</v>
      </c>
      <c r="X27" s="1"/>
      <c r="Y27" s="1"/>
      <c r="Z27" s="1"/>
      <c r="AA27" s="1"/>
      <c r="AB27" s="1"/>
      <c r="AC27" s="1"/>
      <c r="AD27" s="1"/>
      <c r="AE27" s="18"/>
      <c r="AF27" s="1">
        <v>82</v>
      </c>
      <c r="AG27" s="1">
        <v>90</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30368</v>
      </c>
      <c r="FK27" s="41">
        <v>30378</v>
      </c>
    </row>
    <row r="28" spans="1:167" x14ac:dyDescent="0.25">
      <c r="A28" s="19">
        <v>18</v>
      </c>
      <c r="B28" s="19">
        <v>77623</v>
      </c>
      <c r="C28" s="19" t="s">
        <v>88</v>
      </c>
      <c r="D28" s="18"/>
      <c r="E28" s="28">
        <f t="shared" si="0"/>
        <v>84</v>
      </c>
      <c r="F28" s="28" t="str">
        <f t="shared" si="1"/>
        <v>B</v>
      </c>
      <c r="G28" s="28">
        <f t="shared" si="2"/>
        <v>84</v>
      </c>
      <c r="H28" s="28" t="str">
        <f t="shared" si="3"/>
        <v>B</v>
      </c>
      <c r="I28" s="36">
        <v>2</v>
      </c>
      <c r="J28" s="28" t="str">
        <f t="shared" si="4"/>
        <v>Memiliki kemampuan dalam mengidentifikasi guru gatra,guru lagu,guru wilangan teks serat wedhatama pupuh Pocung,struktur kaidah novel,struktur kaidah teks sesorah, memahami isi teks eksposisi adat tradisi mantu,perlu peningkatan pemahaman kaidah penulisan aksara Jawa</v>
      </c>
      <c r="K28" s="28">
        <f t="shared" si="5"/>
        <v>78.5</v>
      </c>
      <c r="L28" s="28" t="str">
        <f t="shared" si="6"/>
        <v>B</v>
      </c>
      <c r="M28" s="28">
        <f t="shared" si="7"/>
        <v>78.5</v>
      </c>
      <c r="N28" s="28" t="str">
        <f t="shared" si="8"/>
        <v>B</v>
      </c>
      <c r="O28" s="36">
        <v>2</v>
      </c>
      <c r="P28" s="28" t="str">
        <f t="shared" si="9"/>
        <v>Memiliki kemampuan dalam mengemukakan relevansi pitutur dalam teks membuat teks deskripsi budaya mantu</v>
      </c>
      <c r="Q28" s="39"/>
      <c r="R28" s="39" t="s">
        <v>8</v>
      </c>
      <c r="S28" s="18"/>
      <c r="T28" s="1">
        <v>85</v>
      </c>
      <c r="U28" s="1">
        <v>90</v>
      </c>
      <c r="V28" s="1">
        <v>76</v>
      </c>
      <c r="W28" s="1">
        <v>86</v>
      </c>
      <c r="X28" s="1"/>
      <c r="Y28" s="1"/>
      <c r="Z28" s="1"/>
      <c r="AA28" s="1"/>
      <c r="AB28" s="1"/>
      <c r="AC28" s="1"/>
      <c r="AD28" s="1"/>
      <c r="AE28" s="18"/>
      <c r="AF28" s="1">
        <v>81</v>
      </c>
      <c r="AG28" s="1">
        <v>76</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77638</v>
      </c>
      <c r="C29" s="19" t="s">
        <v>89</v>
      </c>
      <c r="D29" s="18"/>
      <c r="E29" s="28">
        <f t="shared" si="0"/>
        <v>90</v>
      </c>
      <c r="F29" s="28" t="str">
        <f t="shared" si="1"/>
        <v>A</v>
      </c>
      <c r="G29" s="28">
        <f t="shared" si="2"/>
        <v>90</v>
      </c>
      <c r="H29" s="28" t="str">
        <f t="shared" si="3"/>
        <v>A</v>
      </c>
      <c r="I29" s="36">
        <v>1</v>
      </c>
      <c r="J29" s="28" t="str">
        <f t="shared" si="4"/>
        <v>Memiliki kemampuan dalam mengidentifikasi guru gatra,guru lagu,guru wilangan teks serat wedhatama pupuh Pocung,struktur kaidah novel,struktur kaidah teks sesorah, memahami isi teks eksposisi adat tradisi mantu &amp; kaidah penulisan aksara Jawa</v>
      </c>
      <c r="K29" s="28">
        <f t="shared" si="5"/>
        <v>86</v>
      </c>
      <c r="L29" s="28" t="str">
        <f t="shared" si="6"/>
        <v>A</v>
      </c>
      <c r="M29" s="28">
        <f t="shared" si="7"/>
        <v>86</v>
      </c>
      <c r="N29" s="28" t="str">
        <f t="shared" si="8"/>
        <v>A</v>
      </c>
      <c r="O29" s="36">
        <v>1</v>
      </c>
      <c r="P29" s="28" t="str">
        <f t="shared" si="9"/>
        <v>Sangat terampil mengemukakan isi teks serat wedhatama pupuh pocung, membaca indah sesorah, dan membuat teks deskripsi budaya mantu</v>
      </c>
      <c r="Q29" s="39"/>
      <c r="R29" s="39" t="s">
        <v>8</v>
      </c>
      <c r="S29" s="18"/>
      <c r="T29" s="1">
        <v>85</v>
      </c>
      <c r="U29" s="1">
        <v>95</v>
      </c>
      <c r="V29" s="1">
        <v>92</v>
      </c>
      <c r="W29" s="1">
        <v>89</v>
      </c>
      <c r="X29" s="1"/>
      <c r="Y29" s="1"/>
      <c r="Z29" s="1"/>
      <c r="AA29" s="1"/>
      <c r="AB29" s="1"/>
      <c r="AC29" s="1"/>
      <c r="AD29" s="1"/>
      <c r="AE29" s="18"/>
      <c r="AF29" s="1">
        <v>82</v>
      </c>
      <c r="AG29" s="1">
        <v>90</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30369</v>
      </c>
      <c r="FK29" s="41">
        <v>30379</v>
      </c>
    </row>
    <row r="30" spans="1:167" x14ac:dyDescent="0.25">
      <c r="A30" s="19">
        <v>20</v>
      </c>
      <c r="B30" s="19">
        <v>77653</v>
      </c>
      <c r="C30" s="19" t="s">
        <v>90</v>
      </c>
      <c r="D30" s="18"/>
      <c r="E30" s="28">
        <f t="shared" si="0"/>
        <v>89</v>
      </c>
      <c r="F30" s="28" t="str">
        <f t="shared" si="1"/>
        <v>A</v>
      </c>
      <c r="G30" s="28">
        <f t="shared" si="2"/>
        <v>89</v>
      </c>
      <c r="H30" s="28" t="str">
        <f t="shared" si="3"/>
        <v>A</v>
      </c>
      <c r="I30" s="36">
        <v>1</v>
      </c>
      <c r="J30" s="28" t="str">
        <f t="shared" si="4"/>
        <v>Memiliki kemampuan dalam mengidentifikasi guru gatra,guru lagu,guru wilangan teks serat wedhatama pupuh Pocung,struktur kaidah novel,struktur kaidah teks sesorah, memahami isi teks eksposisi adat tradisi mantu &amp; kaidah penulisan aksara Jawa</v>
      </c>
      <c r="K30" s="28">
        <f t="shared" si="5"/>
        <v>82.5</v>
      </c>
      <c r="L30" s="28" t="str">
        <f t="shared" si="6"/>
        <v>B</v>
      </c>
      <c r="M30" s="28">
        <f t="shared" si="7"/>
        <v>82.5</v>
      </c>
      <c r="N30" s="28" t="str">
        <f t="shared" si="8"/>
        <v>B</v>
      </c>
      <c r="O30" s="36">
        <v>2</v>
      </c>
      <c r="P30" s="28" t="str">
        <f t="shared" si="9"/>
        <v>Memiliki kemampuan dalam mengemukakan relevansi pitutur dalam teks membuat teks deskripsi budaya mantu</v>
      </c>
      <c r="Q30" s="39"/>
      <c r="R30" s="39" t="s">
        <v>8</v>
      </c>
      <c r="S30" s="18"/>
      <c r="T30" s="1">
        <v>85</v>
      </c>
      <c r="U30" s="1">
        <v>90</v>
      </c>
      <c r="V30" s="1">
        <v>90</v>
      </c>
      <c r="W30" s="1">
        <v>89</v>
      </c>
      <c r="X30" s="1"/>
      <c r="Y30" s="1"/>
      <c r="Z30" s="1"/>
      <c r="AA30" s="1"/>
      <c r="AB30" s="1"/>
      <c r="AC30" s="1"/>
      <c r="AD30" s="1"/>
      <c r="AE30" s="18"/>
      <c r="AF30" s="1">
        <v>80</v>
      </c>
      <c r="AG30" s="1">
        <v>85</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77668</v>
      </c>
      <c r="C31" s="19" t="s">
        <v>91</v>
      </c>
      <c r="D31" s="18"/>
      <c r="E31" s="28">
        <f t="shared" si="0"/>
        <v>91</v>
      </c>
      <c r="F31" s="28" t="str">
        <f t="shared" si="1"/>
        <v>A</v>
      </c>
      <c r="G31" s="28">
        <f t="shared" si="2"/>
        <v>91</v>
      </c>
      <c r="H31" s="28" t="str">
        <f t="shared" si="3"/>
        <v>A</v>
      </c>
      <c r="I31" s="36">
        <v>1</v>
      </c>
      <c r="J31" s="28" t="str">
        <f t="shared" si="4"/>
        <v>Memiliki kemampuan dalam mengidentifikasi guru gatra,guru lagu,guru wilangan teks serat wedhatama pupuh Pocung,struktur kaidah novel,struktur kaidah teks sesorah, memahami isi teks eksposisi adat tradisi mantu &amp; kaidah penulisan aksara Jawa</v>
      </c>
      <c r="K31" s="28">
        <f t="shared" si="5"/>
        <v>83.5</v>
      </c>
      <c r="L31" s="28" t="str">
        <f t="shared" si="6"/>
        <v>B</v>
      </c>
      <c r="M31" s="28">
        <f t="shared" si="7"/>
        <v>83.5</v>
      </c>
      <c r="N31" s="28" t="str">
        <f t="shared" si="8"/>
        <v>B</v>
      </c>
      <c r="O31" s="36">
        <v>2</v>
      </c>
      <c r="P31" s="28" t="str">
        <f t="shared" si="9"/>
        <v>Memiliki kemampuan dalam mengemukakan relevansi pitutur dalam teks membuat teks deskripsi budaya mantu</v>
      </c>
      <c r="Q31" s="39"/>
      <c r="R31" s="39" t="s">
        <v>8</v>
      </c>
      <c r="S31" s="18"/>
      <c r="T31" s="1">
        <v>85</v>
      </c>
      <c r="U31" s="1">
        <v>95</v>
      </c>
      <c r="V31" s="1">
        <v>92</v>
      </c>
      <c r="W31" s="1">
        <v>93</v>
      </c>
      <c r="X31" s="1"/>
      <c r="Y31" s="1"/>
      <c r="Z31" s="1"/>
      <c r="AA31" s="1"/>
      <c r="AB31" s="1"/>
      <c r="AC31" s="1"/>
      <c r="AD31" s="1"/>
      <c r="AE31" s="18"/>
      <c r="AF31" s="1">
        <v>81</v>
      </c>
      <c r="AG31" s="1">
        <v>86</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30370</v>
      </c>
      <c r="FK31" s="41">
        <v>30380</v>
      </c>
    </row>
    <row r="32" spans="1:167" x14ac:dyDescent="0.25">
      <c r="A32" s="19">
        <v>22</v>
      </c>
      <c r="B32" s="19">
        <v>77683</v>
      </c>
      <c r="C32" s="19" t="s">
        <v>92</v>
      </c>
      <c r="D32" s="18"/>
      <c r="E32" s="28">
        <f t="shared" si="0"/>
        <v>90</v>
      </c>
      <c r="F32" s="28" t="str">
        <f t="shared" si="1"/>
        <v>A</v>
      </c>
      <c r="G32" s="28">
        <f t="shared" si="2"/>
        <v>90</v>
      </c>
      <c r="H32" s="28" t="str">
        <f t="shared" si="3"/>
        <v>A</v>
      </c>
      <c r="I32" s="36">
        <v>1</v>
      </c>
      <c r="J32" s="28" t="str">
        <f t="shared" si="4"/>
        <v>Memiliki kemampuan dalam mengidentifikasi guru gatra,guru lagu,guru wilangan teks serat wedhatama pupuh Pocung,struktur kaidah novel,struktur kaidah teks sesorah, memahami isi teks eksposisi adat tradisi mantu &amp; kaidah penulisan aksara Jawa</v>
      </c>
      <c r="K32" s="28">
        <f t="shared" si="5"/>
        <v>84</v>
      </c>
      <c r="L32" s="28" t="str">
        <f t="shared" si="6"/>
        <v>B</v>
      </c>
      <c r="M32" s="28">
        <f t="shared" si="7"/>
        <v>84</v>
      </c>
      <c r="N32" s="28" t="str">
        <f t="shared" si="8"/>
        <v>B</v>
      </c>
      <c r="O32" s="36">
        <v>2</v>
      </c>
      <c r="P32" s="28" t="str">
        <f t="shared" si="9"/>
        <v>Memiliki kemampuan dalam mengemukakan relevansi pitutur dalam teks membuat teks deskripsi budaya mantu</v>
      </c>
      <c r="Q32" s="39"/>
      <c r="R32" s="39" t="s">
        <v>8</v>
      </c>
      <c r="S32" s="18"/>
      <c r="T32" s="1">
        <v>85</v>
      </c>
      <c r="U32" s="1">
        <v>95</v>
      </c>
      <c r="V32" s="1">
        <v>90</v>
      </c>
      <c r="W32" s="1">
        <v>91</v>
      </c>
      <c r="X32" s="1"/>
      <c r="Y32" s="1"/>
      <c r="Z32" s="1"/>
      <c r="AA32" s="1"/>
      <c r="AB32" s="1"/>
      <c r="AC32" s="1"/>
      <c r="AD32" s="1"/>
      <c r="AE32" s="18"/>
      <c r="AF32" s="1">
        <v>81</v>
      </c>
      <c r="AG32" s="1">
        <v>87</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77698</v>
      </c>
      <c r="C33" s="19" t="s">
        <v>93</v>
      </c>
      <c r="D33" s="18"/>
      <c r="E33" s="28">
        <f t="shared" si="0"/>
        <v>90</v>
      </c>
      <c r="F33" s="28" t="str">
        <f t="shared" si="1"/>
        <v>A</v>
      </c>
      <c r="G33" s="28">
        <f t="shared" si="2"/>
        <v>90</v>
      </c>
      <c r="H33" s="28" t="str">
        <f t="shared" si="3"/>
        <v>A</v>
      </c>
      <c r="I33" s="36">
        <v>1</v>
      </c>
      <c r="J33" s="28" t="str">
        <f t="shared" si="4"/>
        <v>Memiliki kemampuan dalam mengidentifikasi guru gatra,guru lagu,guru wilangan teks serat wedhatama pupuh Pocung,struktur kaidah novel,struktur kaidah teks sesorah, memahami isi teks eksposisi adat tradisi mantu &amp; kaidah penulisan aksara Jawa</v>
      </c>
      <c r="K33" s="28">
        <f t="shared" si="5"/>
        <v>86</v>
      </c>
      <c r="L33" s="28" t="str">
        <f t="shared" si="6"/>
        <v>A</v>
      </c>
      <c r="M33" s="28">
        <f t="shared" si="7"/>
        <v>86</v>
      </c>
      <c r="N33" s="28" t="str">
        <f t="shared" si="8"/>
        <v>A</v>
      </c>
      <c r="O33" s="36">
        <v>1</v>
      </c>
      <c r="P33" s="28" t="str">
        <f t="shared" si="9"/>
        <v>Sangat terampil mengemukakan isi teks serat wedhatama pupuh pocung, membaca indah sesorah, dan membuat teks deskripsi budaya mantu</v>
      </c>
      <c r="Q33" s="39"/>
      <c r="R33" s="39" t="s">
        <v>8</v>
      </c>
      <c r="S33" s="18"/>
      <c r="T33" s="1">
        <v>85</v>
      </c>
      <c r="U33" s="1">
        <v>95</v>
      </c>
      <c r="V33" s="1">
        <v>92</v>
      </c>
      <c r="W33" s="1">
        <v>88</v>
      </c>
      <c r="X33" s="1"/>
      <c r="Y33" s="1"/>
      <c r="Z33" s="1"/>
      <c r="AA33" s="1"/>
      <c r="AB33" s="1"/>
      <c r="AC33" s="1"/>
      <c r="AD33" s="1"/>
      <c r="AE33" s="18"/>
      <c r="AF33" s="1">
        <v>85</v>
      </c>
      <c r="AG33" s="1">
        <v>87</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77713</v>
      </c>
      <c r="C34" s="19" t="s">
        <v>94</v>
      </c>
      <c r="D34" s="18"/>
      <c r="E34" s="28">
        <f t="shared" si="0"/>
        <v>87</v>
      </c>
      <c r="F34" s="28" t="str">
        <f t="shared" si="1"/>
        <v>A</v>
      </c>
      <c r="G34" s="28">
        <f t="shared" si="2"/>
        <v>87</v>
      </c>
      <c r="H34" s="28" t="str">
        <f t="shared" si="3"/>
        <v>A</v>
      </c>
      <c r="I34" s="36">
        <v>1</v>
      </c>
      <c r="J34" s="28" t="str">
        <f t="shared" si="4"/>
        <v>Memiliki kemampuan dalam mengidentifikasi guru gatra,guru lagu,guru wilangan teks serat wedhatama pupuh Pocung,struktur kaidah novel,struktur kaidah teks sesorah, memahami isi teks eksposisi adat tradisi mantu &amp; kaidah penulisan aksara Jawa</v>
      </c>
      <c r="K34" s="28">
        <f t="shared" si="5"/>
        <v>88</v>
      </c>
      <c r="L34" s="28" t="str">
        <f t="shared" si="6"/>
        <v>A</v>
      </c>
      <c r="M34" s="28">
        <f t="shared" si="7"/>
        <v>88</v>
      </c>
      <c r="N34" s="28" t="str">
        <f t="shared" si="8"/>
        <v>A</v>
      </c>
      <c r="O34" s="36">
        <v>1</v>
      </c>
      <c r="P34" s="28" t="str">
        <f t="shared" si="9"/>
        <v>Sangat terampil mengemukakan isi teks serat wedhatama pupuh pocung, membaca indah sesorah, dan membuat teks deskripsi budaya mantu</v>
      </c>
      <c r="Q34" s="39"/>
      <c r="R34" s="39" t="s">
        <v>8</v>
      </c>
      <c r="S34" s="18"/>
      <c r="T34" s="1">
        <v>85</v>
      </c>
      <c r="U34" s="1">
        <v>85</v>
      </c>
      <c r="V34" s="1">
        <v>90</v>
      </c>
      <c r="W34" s="1">
        <v>86</v>
      </c>
      <c r="X34" s="1"/>
      <c r="Y34" s="1"/>
      <c r="Z34" s="1"/>
      <c r="AA34" s="1"/>
      <c r="AB34" s="1"/>
      <c r="AC34" s="1"/>
      <c r="AD34" s="1"/>
      <c r="AE34" s="18"/>
      <c r="AF34" s="1">
        <v>86</v>
      </c>
      <c r="AG34" s="1">
        <v>90</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77728</v>
      </c>
      <c r="C35" s="19" t="s">
        <v>95</v>
      </c>
      <c r="D35" s="18"/>
      <c r="E35" s="28">
        <f t="shared" si="0"/>
        <v>90</v>
      </c>
      <c r="F35" s="28" t="str">
        <f t="shared" si="1"/>
        <v>A</v>
      </c>
      <c r="G35" s="28">
        <f t="shared" si="2"/>
        <v>90</v>
      </c>
      <c r="H35" s="28" t="str">
        <f t="shared" si="3"/>
        <v>A</v>
      </c>
      <c r="I35" s="36">
        <v>1</v>
      </c>
      <c r="J35" s="28" t="str">
        <f t="shared" si="4"/>
        <v>Memiliki kemampuan dalam mengidentifikasi guru gatra,guru lagu,guru wilangan teks serat wedhatama pupuh Pocung,struktur kaidah novel,struktur kaidah teks sesorah, memahami isi teks eksposisi adat tradisi mantu &amp; kaidah penulisan aksara Jawa</v>
      </c>
      <c r="K35" s="28">
        <f t="shared" si="5"/>
        <v>86.5</v>
      </c>
      <c r="L35" s="28" t="str">
        <f t="shared" si="6"/>
        <v>A</v>
      </c>
      <c r="M35" s="28">
        <f t="shared" si="7"/>
        <v>86.5</v>
      </c>
      <c r="N35" s="28" t="str">
        <f t="shared" si="8"/>
        <v>A</v>
      </c>
      <c r="O35" s="36">
        <v>1</v>
      </c>
      <c r="P35" s="28" t="str">
        <f t="shared" si="9"/>
        <v>Sangat terampil mengemukakan isi teks serat wedhatama pupuh pocung, membaca indah sesorah, dan membuat teks deskripsi budaya mantu</v>
      </c>
      <c r="Q35" s="39"/>
      <c r="R35" s="39" t="s">
        <v>8</v>
      </c>
      <c r="S35" s="18"/>
      <c r="T35" s="1">
        <v>85</v>
      </c>
      <c r="U35" s="1">
        <v>95</v>
      </c>
      <c r="V35" s="1">
        <v>90</v>
      </c>
      <c r="W35" s="1">
        <v>89</v>
      </c>
      <c r="X35" s="1"/>
      <c r="Y35" s="1"/>
      <c r="Z35" s="1"/>
      <c r="AA35" s="1"/>
      <c r="AB35" s="1"/>
      <c r="AC35" s="1"/>
      <c r="AD35" s="1"/>
      <c r="AE35" s="18"/>
      <c r="AF35" s="1">
        <v>81</v>
      </c>
      <c r="AG35" s="1">
        <v>92</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77743</v>
      </c>
      <c r="C36" s="19" t="s">
        <v>96</v>
      </c>
      <c r="D36" s="18"/>
      <c r="E36" s="28">
        <f t="shared" si="0"/>
        <v>93</v>
      </c>
      <c r="F36" s="28" t="str">
        <f t="shared" si="1"/>
        <v>A</v>
      </c>
      <c r="G36" s="28">
        <f t="shared" si="2"/>
        <v>93</v>
      </c>
      <c r="H36" s="28" t="str">
        <f t="shared" si="3"/>
        <v>A</v>
      </c>
      <c r="I36" s="36">
        <v>1</v>
      </c>
      <c r="J36" s="28" t="str">
        <f t="shared" si="4"/>
        <v>Memiliki kemampuan dalam mengidentifikasi guru gatra,guru lagu,guru wilangan teks serat wedhatama pupuh Pocung,struktur kaidah novel,struktur kaidah teks sesorah, memahami isi teks eksposisi adat tradisi mantu &amp; kaidah penulisan aksara Jawa</v>
      </c>
      <c r="K36" s="28">
        <f t="shared" si="5"/>
        <v>90.5</v>
      </c>
      <c r="L36" s="28" t="str">
        <f t="shared" si="6"/>
        <v>A</v>
      </c>
      <c r="M36" s="28">
        <f t="shared" si="7"/>
        <v>90.5</v>
      </c>
      <c r="N36" s="28" t="str">
        <f t="shared" si="8"/>
        <v>A</v>
      </c>
      <c r="O36" s="36">
        <v>1</v>
      </c>
      <c r="P36" s="28" t="str">
        <f t="shared" si="9"/>
        <v>Sangat terampil mengemukakan isi teks serat wedhatama pupuh pocung, membaca indah sesorah, dan membuat teks deskripsi budaya mantu</v>
      </c>
      <c r="Q36" s="39"/>
      <c r="R36" s="39" t="s">
        <v>8</v>
      </c>
      <c r="S36" s="18"/>
      <c r="T36" s="1">
        <v>87</v>
      </c>
      <c r="U36" s="1">
        <v>95</v>
      </c>
      <c r="V36" s="1">
        <v>92</v>
      </c>
      <c r="W36" s="1">
        <v>96</v>
      </c>
      <c r="X36" s="1"/>
      <c r="Y36" s="1"/>
      <c r="Z36" s="1"/>
      <c r="AA36" s="1"/>
      <c r="AB36" s="1"/>
      <c r="AC36" s="1"/>
      <c r="AD36" s="1"/>
      <c r="AE36" s="18"/>
      <c r="AF36" s="1">
        <v>86</v>
      </c>
      <c r="AG36" s="1">
        <v>95</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77758</v>
      </c>
      <c r="C37" s="19" t="s">
        <v>97</v>
      </c>
      <c r="D37" s="18"/>
      <c r="E37" s="28">
        <f t="shared" si="0"/>
        <v>89</v>
      </c>
      <c r="F37" s="28" t="str">
        <f t="shared" si="1"/>
        <v>A</v>
      </c>
      <c r="G37" s="28">
        <f t="shared" si="2"/>
        <v>89</v>
      </c>
      <c r="H37" s="28" t="str">
        <f t="shared" si="3"/>
        <v>A</v>
      </c>
      <c r="I37" s="36">
        <v>1</v>
      </c>
      <c r="J37" s="28" t="str">
        <f t="shared" si="4"/>
        <v>Memiliki kemampuan dalam mengidentifikasi guru gatra,guru lagu,guru wilangan teks serat wedhatama pupuh Pocung,struktur kaidah novel,struktur kaidah teks sesorah, memahami isi teks eksposisi adat tradisi mantu &amp; kaidah penulisan aksara Jawa</v>
      </c>
      <c r="K37" s="28">
        <f t="shared" si="5"/>
        <v>81</v>
      </c>
      <c r="L37" s="28" t="str">
        <f t="shared" si="6"/>
        <v>B</v>
      </c>
      <c r="M37" s="28">
        <f t="shared" si="7"/>
        <v>81</v>
      </c>
      <c r="N37" s="28" t="str">
        <f t="shared" si="8"/>
        <v>B</v>
      </c>
      <c r="O37" s="36">
        <v>2</v>
      </c>
      <c r="P37" s="28" t="str">
        <f t="shared" si="9"/>
        <v>Memiliki kemampuan dalam mengemukakan relevansi pitutur dalam teks membuat teks deskripsi budaya mantu</v>
      </c>
      <c r="Q37" s="39"/>
      <c r="R37" s="39" t="s">
        <v>8</v>
      </c>
      <c r="S37" s="18"/>
      <c r="T37" s="1">
        <v>85</v>
      </c>
      <c r="U37" s="1">
        <v>95</v>
      </c>
      <c r="V37" s="1">
        <v>90</v>
      </c>
      <c r="W37" s="1">
        <v>87</v>
      </c>
      <c r="X37" s="1"/>
      <c r="Y37" s="1"/>
      <c r="Z37" s="1"/>
      <c r="AA37" s="1"/>
      <c r="AB37" s="1"/>
      <c r="AC37" s="1"/>
      <c r="AD37" s="1"/>
      <c r="AE37" s="18"/>
      <c r="AF37" s="1">
        <v>80</v>
      </c>
      <c r="AG37" s="1">
        <v>82</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77773</v>
      </c>
      <c r="C38" s="19" t="s">
        <v>98</v>
      </c>
      <c r="D38" s="18"/>
      <c r="E38" s="28">
        <f t="shared" si="0"/>
        <v>91</v>
      </c>
      <c r="F38" s="28" t="str">
        <f t="shared" si="1"/>
        <v>A</v>
      </c>
      <c r="G38" s="28">
        <f t="shared" si="2"/>
        <v>91</v>
      </c>
      <c r="H38" s="28" t="str">
        <f t="shared" si="3"/>
        <v>A</v>
      </c>
      <c r="I38" s="36">
        <v>1</v>
      </c>
      <c r="J38" s="28" t="str">
        <f t="shared" si="4"/>
        <v>Memiliki kemampuan dalam mengidentifikasi guru gatra,guru lagu,guru wilangan teks serat wedhatama pupuh Pocung,struktur kaidah novel,struktur kaidah teks sesorah, memahami isi teks eksposisi adat tradisi mantu &amp; kaidah penulisan aksara Jawa</v>
      </c>
      <c r="K38" s="28">
        <f t="shared" si="5"/>
        <v>89</v>
      </c>
      <c r="L38" s="28" t="str">
        <f t="shared" si="6"/>
        <v>A</v>
      </c>
      <c r="M38" s="28">
        <f t="shared" si="7"/>
        <v>89</v>
      </c>
      <c r="N38" s="28" t="str">
        <f t="shared" si="8"/>
        <v>A</v>
      </c>
      <c r="O38" s="36">
        <v>1</v>
      </c>
      <c r="P38" s="28" t="str">
        <f t="shared" si="9"/>
        <v>Sangat terampil mengemukakan isi teks serat wedhatama pupuh pocung, membaca indah sesorah, dan membuat teks deskripsi budaya mantu</v>
      </c>
      <c r="Q38" s="39"/>
      <c r="R38" s="39" t="s">
        <v>8</v>
      </c>
      <c r="S38" s="18"/>
      <c r="T38" s="1">
        <v>85</v>
      </c>
      <c r="U38" s="1">
        <v>95</v>
      </c>
      <c r="V38" s="1">
        <v>92</v>
      </c>
      <c r="W38" s="1">
        <v>90</v>
      </c>
      <c r="X38" s="1"/>
      <c r="Y38" s="1"/>
      <c r="Z38" s="1"/>
      <c r="AA38" s="1"/>
      <c r="AB38" s="1"/>
      <c r="AC38" s="1"/>
      <c r="AD38" s="1"/>
      <c r="AE38" s="18"/>
      <c r="AF38" s="1">
        <v>84</v>
      </c>
      <c r="AG38" s="1">
        <v>94</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77788</v>
      </c>
      <c r="C39" s="19" t="s">
        <v>99</v>
      </c>
      <c r="D39" s="18"/>
      <c r="E39" s="28">
        <f t="shared" si="0"/>
        <v>91</v>
      </c>
      <c r="F39" s="28" t="str">
        <f t="shared" si="1"/>
        <v>A</v>
      </c>
      <c r="G39" s="28">
        <f t="shared" si="2"/>
        <v>91</v>
      </c>
      <c r="H39" s="28" t="str">
        <f t="shared" si="3"/>
        <v>A</v>
      </c>
      <c r="I39" s="36">
        <v>1</v>
      </c>
      <c r="J39" s="28" t="str">
        <f t="shared" si="4"/>
        <v>Memiliki kemampuan dalam mengidentifikasi guru gatra,guru lagu,guru wilangan teks serat wedhatama pupuh Pocung,struktur kaidah novel,struktur kaidah teks sesorah, memahami isi teks eksposisi adat tradisi mantu &amp; kaidah penulisan aksara Jawa</v>
      </c>
      <c r="K39" s="28">
        <f t="shared" si="5"/>
        <v>86</v>
      </c>
      <c r="L39" s="28" t="str">
        <f t="shared" si="6"/>
        <v>A</v>
      </c>
      <c r="M39" s="28">
        <f t="shared" si="7"/>
        <v>86</v>
      </c>
      <c r="N39" s="28" t="str">
        <f t="shared" si="8"/>
        <v>A</v>
      </c>
      <c r="O39" s="36">
        <v>1</v>
      </c>
      <c r="P39" s="28" t="str">
        <f t="shared" si="9"/>
        <v>Sangat terampil mengemukakan isi teks serat wedhatama pupuh pocung, membaca indah sesorah, dan membuat teks deskripsi budaya mantu</v>
      </c>
      <c r="Q39" s="39"/>
      <c r="R39" s="39" t="s">
        <v>8</v>
      </c>
      <c r="S39" s="18"/>
      <c r="T39" s="1">
        <v>85</v>
      </c>
      <c r="U39" s="1">
        <v>95</v>
      </c>
      <c r="V39" s="1">
        <v>92</v>
      </c>
      <c r="W39" s="1">
        <v>91</v>
      </c>
      <c r="X39" s="1"/>
      <c r="Y39" s="1"/>
      <c r="Z39" s="1"/>
      <c r="AA39" s="1"/>
      <c r="AB39" s="1"/>
      <c r="AC39" s="1"/>
      <c r="AD39" s="1"/>
      <c r="AE39" s="18"/>
      <c r="AF39" s="1">
        <v>85</v>
      </c>
      <c r="AG39" s="1">
        <v>87</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77803</v>
      </c>
      <c r="C40" s="19" t="s">
        <v>100</v>
      </c>
      <c r="D40" s="18"/>
      <c r="E40" s="28">
        <f t="shared" si="0"/>
        <v>89</v>
      </c>
      <c r="F40" s="28" t="str">
        <f t="shared" si="1"/>
        <v>A</v>
      </c>
      <c r="G40" s="28">
        <f t="shared" si="2"/>
        <v>89</v>
      </c>
      <c r="H40" s="28" t="str">
        <f t="shared" si="3"/>
        <v>A</v>
      </c>
      <c r="I40" s="36">
        <v>1</v>
      </c>
      <c r="J40" s="28" t="str">
        <f t="shared" si="4"/>
        <v>Memiliki kemampuan dalam mengidentifikasi guru gatra,guru lagu,guru wilangan teks serat wedhatama pupuh Pocung,struktur kaidah novel,struktur kaidah teks sesorah, memahami isi teks eksposisi adat tradisi mantu &amp; kaidah penulisan aksara Jawa</v>
      </c>
      <c r="K40" s="28">
        <f t="shared" si="5"/>
        <v>86</v>
      </c>
      <c r="L40" s="28" t="str">
        <f t="shared" si="6"/>
        <v>A</v>
      </c>
      <c r="M40" s="28">
        <f t="shared" si="7"/>
        <v>86</v>
      </c>
      <c r="N40" s="28" t="str">
        <f t="shared" si="8"/>
        <v>A</v>
      </c>
      <c r="O40" s="36">
        <v>1</v>
      </c>
      <c r="P40" s="28" t="str">
        <f t="shared" si="9"/>
        <v>Sangat terampil mengemukakan isi teks serat wedhatama pupuh pocung, membaca indah sesorah, dan membuat teks deskripsi budaya mantu</v>
      </c>
      <c r="Q40" s="39"/>
      <c r="R40" s="39" t="s">
        <v>8</v>
      </c>
      <c r="S40" s="18"/>
      <c r="T40" s="1">
        <v>85</v>
      </c>
      <c r="U40" s="1">
        <v>85</v>
      </c>
      <c r="V40" s="1">
        <v>92</v>
      </c>
      <c r="W40" s="1">
        <v>92</v>
      </c>
      <c r="X40" s="1"/>
      <c r="Y40" s="1"/>
      <c r="Z40" s="1"/>
      <c r="AA40" s="1"/>
      <c r="AB40" s="1"/>
      <c r="AC40" s="1"/>
      <c r="AD40" s="1"/>
      <c r="AE40" s="18"/>
      <c r="AF40" s="1">
        <v>85</v>
      </c>
      <c r="AG40" s="1">
        <v>87</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77818</v>
      </c>
      <c r="C41" s="19" t="s">
        <v>101</v>
      </c>
      <c r="D41" s="18"/>
      <c r="E41" s="28">
        <f t="shared" si="0"/>
        <v>90</v>
      </c>
      <c r="F41" s="28" t="str">
        <f t="shared" si="1"/>
        <v>A</v>
      </c>
      <c r="G41" s="28">
        <f t="shared" si="2"/>
        <v>90</v>
      </c>
      <c r="H41" s="28" t="str">
        <f t="shared" si="3"/>
        <v>A</v>
      </c>
      <c r="I41" s="36">
        <v>1</v>
      </c>
      <c r="J41" s="28" t="str">
        <f t="shared" si="4"/>
        <v>Memiliki kemampuan dalam mengidentifikasi guru gatra,guru lagu,guru wilangan teks serat wedhatama pupuh Pocung,struktur kaidah novel,struktur kaidah teks sesorah, memahami isi teks eksposisi adat tradisi mantu &amp; kaidah penulisan aksara Jawa</v>
      </c>
      <c r="K41" s="28">
        <f t="shared" si="5"/>
        <v>83.5</v>
      </c>
      <c r="L41" s="28" t="str">
        <f t="shared" si="6"/>
        <v>B</v>
      </c>
      <c r="M41" s="28">
        <f t="shared" si="7"/>
        <v>83.5</v>
      </c>
      <c r="N41" s="28" t="str">
        <f t="shared" si="8"/>
        <v>B</v>
      </c>
      <c r="O41" s="36">
        <v>2</v>
      </c>
      <c r="P41" s="28" t="str">
        <f t="shared" si="9"/>
        <v>Memiliki kemampuan dalam mengemukakan relevansi pitutur dalam teks membuat teks deskripsi budaya mantu</v>
      </c>
      <c r="Q41" s="39"/>
      <c r="R41" s="39" t="s">
        <v>8</v>
      </c>
      <c r="S41" s="18"/>
      <c r="T41" s="1">
        <v>85</v>
      </c>
      <c r="U41" s="1">
        <v>90</v>
      </c>
      <c r="V41" s="1">
        <v>90</v>
      </c>
      <c r="W41" s="1">
        <v>93</v>
      </c>
      <c r="X41" s="1"/>
      <c r="Y41" s="1"/>
      <c r="Z41" s="1"/>
      <c r="AA41" s="1"/>
      <c r="AB41" s="1"/>
      <c r="AC41" s="1"/>
      <c r="AD41" s="1"/>
      <c r="AE41" s="18"/>
      <c r="AF41" s="1">
        <v>82</v>
      </c>
      <c r="AG41" s="1">
        <v>85</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77833</v>
      </c>
      <c r="C42" s="19" t="s">
        <v>102</v>
      </c>
      <c r="D42" s="18"/>
      <c r="E42" s="28">
        <f t="shared" si="0"/>
        <v>87</v>
      </c>
      <c r="F42" s="28" t="str">
        <f t="shared" si="1"/>
        <v>A</v>
      </c>
      <c r="G42" s="28">
        <f t="shared" si="2"/>
        <v>87</v>
      </c>
      <c r="H42" s="28" t="str">
        <f t="shared" si="3"/>
        <v>A</v>
      </c>
      <c r="I42" s="36">
        <v>1</v>
      </c>
      <c r="J42" s="28" t="str">
        <f t="shared" si="4"/>
        <v>Memiliki kemampuan dalam mengidentifikasi guru gatra,guru lagu,guru wilangan teks serat wedhatama pupuh Pocung,struktur kaidah novel,struktur kaidah teks sesorah, memahami isi teks eksposisi adat tradisi mantu &amp; kaidah penulisan aksara Jawa</v>
      </c>
      <c r="K42" s="28">
        <f t="shared" si="5"/>
        <v>80.5</v>
      </c>
      <c r="L42" s="28" t="str">
        <f t="shared" si="6"/>
        <v>B</v>
      </c>
      <c r="M42" s="28">
        <f t="shared" si="7"/>
        <v>80.5</v>
      </c>
      <c r="N42" s="28" t="str">
        <f t="shared" si="8"/>
        <v>B</v>
      </c>
      <c r="O42" s="36">
        <v>2</v>
      </c>
      <c r="P42" s="28" t="str">
        <f t="shared" si="9"/>
        <v>Memiliki kemampuan dalam mengemukakan relevansi pitutur dalam teks membuat teks deskripsi budaya mantu</v>
      </c>
      <c r="Q42" s="39"/>
      <c r="R42" s="39" t="s">
        <v>8</v>
      </c>
      <c r="S42" s="18"/>
      <c r="T42" s="1">
        <v>85</v>
      </c>
      <c r="U42" s="1">
        <v>95</v>
      </c>
      <c r="V42" s="1">
        <v>76</v>
      </c>
      <c r="W42" s="1">
        <v>90</v>
      </c>
      <c r="X42" s="1"/>
      <c r="Y42" s="1"/>
      <c r="Z42" s="1"/>
      <c r="AA42" s="1"/>
      <c r="AB42" s="1"/>
      <c r="AC42" s="1"/>
      <c r="AD42" s="1"/>
      <c r="AE42" s="18"/>
      <c r="AF42" s="1">
        <v>85</v>
      </c>
      <c r="AG42" s="1">
        <v>76</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77848</v>
      </c>
      <c r="C43" s="19" t="s">
        <v>103</v>
      </c>
      <c r="D43" s="18"/>
      <c r="E43" s="28">
        <f t="shared" si="0"/>
        <v>90</v>
      </c>
      <c r="F43" s="28" t="str">
        <f t="shared" si="1"/>
        <v>A</v>
      </c>
      <c r="G43" s="28">
        <f t="shared" si="2"/>
        <v>90</v>
      </c>
      <c r="H43" s="28" t="str">
        <f t="shared" si="3"/>
        <v>A</v>
      </c>
      <c r="I43" s="36">
        <v>1</v>
      </c>
      <c r="J43" s="28" t="str">
        <f t="shared" si="4"/>
        <v>Memiliki kemampuan dalam mengidentifikasi guru gatra,guru lagu,guru wilangan teks serat wedhatama pupuh Pocung,struktur kaidah novel,struktur kaidah teks sesorah, memahami isi teks eksposisi adat tradisi mantu &amp; kaidah penulisan aksara Jawa</v>
      </c>
      <c r="K43" s="28">
        <f t="shared" si="5"/>
        <v>88.5</v>
      </c>
      <c r="L43" s="28" t="str">
        <f t="shared" si="6"/>
        <v>A</v>
      </c>
      <c r="M43" s="28">
        <f t="shared" si="7"/>
        <v>88.5</v>
      </c>
      <c r="N43" s="28" t="str">
        <f t="shared" si="8"/>
        <v>A</v>
      </c>
      <c r="O43" s="36">
        <v>1</v>
      </c>
      <c r="P43" s="28" t="str">
        <f t="shared" si="9"/>
        <v>Sangat terampil mengemukakan isi teks serat wedhatama pupuh pocung, membaca indah sesorah, dan membuat teks deskripsi budaya mantu</v>
      </c>
      <c r="Q43" s="39"/>
      <c r="R43" s="39" t="s">
        <v>8</v>
      </c>
      <c r="S43" s="18"/>
      <c r="T43" s="1">
        <v>85</v>
      </c>
      <c r="U43" s="1">
        <v>95</v>
      </c>
      <c r="V43" s="1">
        <v>92</v>
      </c>
      <c r="W43" s="1">
        <v>88</v>
      </c>
      <c r="X43" s="1"/>
      <c r="Y43" s="1"/>
      <c r="Z43" s="1"/>
      <c r="AA43" s="1"/>
      <c r="AB43" s="1"/>
      <c r="AC43" s="1"/>
      <c r="AD43" s="1"/>
      <c r="AE43" s="18"/>
      <c r="AF43" s="1">
        <v>82</v>
      </c>
      <c r="AG43" s="1">
        <v>95</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77863</v>
      </c>
      <c r="C44" s="19" t="s">
        <v>104</v>
      </c>
      <c r="D44" s="18"/>
      <c r="E44" s="28">
        <f t="shared" si="0"/>
        <v>89</v>
      </c>
      <c r="F44" s="28" t="str">
        <f t="shared" si="1"/>
        <v>A</v>
      </c>
      <c r="G44" s="28">
        <f t="shared" si="2"/>
        <v>89</v>
      </c>
      <c r="H44" s="28" t="str">
        <f t="shared" si="3"/>
        <v>A</v>
      </c>
      <c r="I44" s="36">
        <v>1</v>
      </c>
      <c r="J44" s="28" t="str">
        <f t="shared" si="4"/>
        <v>Memiliki kemampuan dalam mengidentifikasi guru gatra,guru lagu,guru wilangan teks serat wedhatama pupuh Pocung,struktur kaidah novel,struktur kaidah teks sesorah, memahami isi teks eksposisi adat tradisi mantu &amp; kaidah penulisan aksara Jawa</v>
      </c>
      <c r="K44" s="28">
        <f t="shared" si="5"/>
        <v>83.5</v>
      </c>
      <c r="L44" s="28" t="str">
        <f t="shared" si="6"/>
        <v>B</v>
      </c>
      <c r="M44" s="28">
        <f t="shared" si="7"/>
        <v>83.5</v>
      </c>
      <c r="N44" s="28" t="str">
        <f t="shared" si="8"/>
        <v>B</v>
      </c>
      <c r="O44" s="36">
        <v>2</v>
      </c>
      <c r="P44" s="28" t="str">
        <f t="shared" si="9"/>
        <v>Memiliki kemampuan dalam mengemukakan relevansi pitutur dalam teks membuat teks deskripsi budaya mantu</v>
      </c>
      <c r="Q44" s="39"/>
      <c r="R44" s="39" t="s">
        <v>8</v>
      </c>
      <c r="S44" s="18"/>
      <c r="T44" s="1">
        <v>85</v>
      </c>
      <c r="U44" s="1">
        <v>90</v>
      </c>
      <c r="V44" s="1">
        <v>90</v>
      </c>
      <c r="W44" s="1">
        <v>90</v>
      </c>
      <c r="X44" s="1"/>
      <c r="Y44" s="1"/>
      <c r="Z44" s="1"/>
      <c r="AA44" s="1"/>
      <c r="AB44" s="1"/>
      <c r="AC44" s="1"/>
      <c r="AD44" s="1"/>
      <c r="AE44" s="18"/>
      <c r="AF44" s="1">
        <v>82</v>
      </c>
      <c r="AG44" s="1">
        <v>85</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c r="B45" s="19"/>
      <c r="C45" s="19"/>
      <c r="D45" s="18"/>
      <c r="E45" s="28" t="str">
        <f t="shared" si="0"/>
        <v/>
      </c>
      <c r="F45" s="28" t="str">
        <f t="shared" si="1"/>
        <v/>
      </c>
      <c r="G45" s="28" t="str">
        <f t="shared" si="2"/>
        <v/>
      </c>
      <c r="H45" s="28" t="str">
        <f t="shared" si="3"/>
        <v/>
      </c>
      <c r="I45" s="36"/>
      <c r="J45" s="28" t="str">
        <f t="shared" si="4"/>
        <v/>
      </c>
      <c r="K45" s="28" t="str">
        <f t="shared" si="5"/>
        <v/>
      </c>
      <c r="L45" s="28" t="str">
        <f t="shared" si="6"/>
        <v/>
      </c>
      <c r="M45" s="28" t="str">
        <f t="shared" si="7"/>
        <v/>
      </c>
      <c r="N45" s="28" t="str">
        <f t="shared" si="8"/>
        <v/>
      </c>
      <c r="O45" s="36"/>
      <c r="P45" s="28" t="str">
        <f t="shared" si="9"/>
        <v/>
      </c>
      <c r="Q45" s="39"/>
      <c r="R45" s="39"/>
      <c r="S45" s="18"/>
      <c r="T45" s="1"/>
      <c r="U45" s="1"/>
      <c r="V45" s="1"/>
      <c r="W45" s="1"/>
      <c r="X45" s="1"/>
      <c r="Y45" s="1"/>
      <c r="Z45" s="1"/>
      <c r="AA45" s="1"/>
      <c r="AB45" s="1"/>
      <c r="AC45" s="1"/>
      <c r="AD45" s="1"/>
      <c r="AE45" s="18"/>
      <c r="AF45" s="1"/>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105</v>
      </c>
      <c r="D52" s="18"/>
      <c r="E52" s="18"/>
      <c r="F52" s="18" t="s">
        <v>106</v>
      </c>
      <c r="G52" s="18"/>
      <c r="H52" s="18"/>
      <c r="I52" s="38"/>
      <c r="J52" s="30"/>
      <c r="K52" s="18">
        <f>IF(COUNTBLANK($G$11:$G$50)=40,"",MAX($G$11:$G$50))</f>
        <v>93</v>
      </c>
      <c r="L52" s="18"/>
      <c r="M52" s="18"/>
      <c r="N52" s="18"/>
      <c r="O52" s="37"/>
      <c r="P52" s="18"/>
      <c r="Q52" s="37" t="s">
        <v>107</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108</v>
      </c>
      <c r="D53" s="18"/>
      <c r="E53" s="18"/>
      <c r="F53" s="18" t="s">
        <v>109</v>
      </c>
      <c r="G53" s="18"/>
      <c r="H53" s="18"/>
      <c r="I53" s="38"/>
      <c r="J53" s="30"/>
      <c r="K53" s="18">
        <f>IF(COUNTBLANK($G$11:$G$50)=40,"",MIN($G$11:$G$50))</f>
        <v>76</v>
      </c>
      <c r="L53" s="18"/>
      <c r="M53" s="18"/>
      <c r="N53" s="18"/>
      <c r="O53" s="37"/>
      <c r="P53" s="18"/>
      <c r="Q53" s="37" t="s">
        <v>110</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111</v>
      </c>
      <c r="G54" s="18"/>
      <c r="H54" s="18"/>
      <c r="I54" s="38"/>
      <c r="J54" s="30"/>
      <c r="K54" s="18">
        <f>IF(COUNTBLANK($G$11:$G$50)=40,"",AVERAGE($G$11:$G$50))</f>
        <v>88.529411764705884</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112</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113</v>
      </c>
      <c r="D56" s="18"/>
      <c r="E56" s="18"/>
      <c r="F56" s="18"/>
      <c r="G56" s="18"/>
      <c r="H56" s="18"/>
      <c r="I56" s="37"/>
      <c r="J56" s="18"/>
      <c r="K56" s="18"/>
      <c r="L56" s="18"/>
      <c r="M56" s="18"/>
      <c r="N56" s="18"/>
      <c r="O56" s="37"/>
      <c r="P56" s="18"/>
      <c r="Q56" s="37" t="s">
        <v>114</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115</v>
      </c>
      <c r="D57" s="18"/>
      <c r="E57" s="18"/>
      <c r="F57" s="18"/>
      <c r="G57" s="18"/>
      <c r="H57" s="18"/>
      <c r="I57" s="37"/>
      <c r="J57" s="18"/>
      <c r="K57" s="18"/>
      <c r="L57" s="18"/>
      <c r="M57" s="18"/>
      <c r="N57" s="18"/>
      <c r="O57" s="37"/>
      <c r="P57" s="18"/>
      <c r="Q57" s="37" t="s">
        <v>116</v>
      </c>
      <c r="R57" s="37" t="s">
        <v>117</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AN11" activePane="bottomRight" state="frozen"/>
      <selection pane="topRight"/>
      <selection pane="bottomLeft"/>
      <selection pane="bottomRight" activeCell="FH13" sqref="FH13:FH20"/>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716</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118</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716</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167</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77878</v>
      </c>
      <c r="C11" s="19" t="s">
        <v>119</v>
      </c>
      <c r="D11" s="18"/>
      <c r="E11" s="28" t="str">
        <f t="shared" ref="E11:E50" si="0">IF((COUNTA(T11:AC11)&gt;0),(ROUND((AVERAGE(T11:AC11)),0)),"")</f>
        <v/>
      </c>
      <c r="F11" s="28" t="str">
        <f t="shared" ref="F11:F50" si="1">IF(AND(ISNUMBER(E11),E11&gt;=1),IF(E11&lt;=$FD$13,$FE$13,IF(E11&lt;=$FD$14,$FE$14,IF(E11&lt;=$FD$15,$FE$15,IF(E11&lt;=$FD$16,$FE$16,)))), "")</f>
        <v/>
      </c>
      <c r="G11" s="28" t="str">
        <f t="shared" ref="G11:G50" si="2">IF((COUNTA(T11:AD11)&gt;0),(ROUND((AVERAGE(T11:AD11)),0)),"")</f>
        <v/>
      </c>
      <c r="H11" s="28" t="str">
        <f t="shared" ref="H11:H50" si="3">IF(AND(ISNUMBER(G11),G11&gt;=1),IF(G11&lt;=$FD$13,$FE$13,IF(G11&lt;=$FD$14,$FE$14,IF(G11&lt;=$FD$15,$FE$15,IF(G11&lt;=$FD$16,$FE$16,)))), "")</f>
        <v/>
      </c>
      <c r="I11" s="36"/>
      <c r="J11" s="28" t="str">
        <f t="shared" ref="J11:J50" si="4">IF(I11=$FG$13,$FH$13,IF(I11=$FG$15,$FH$15,IF(I11=$FG$17,$FH$17,IF(I11=$FG$19,$FH$19,IF(I11=$FG$21,$FH$21,IF(I11=$FG$23,$FH$23,IF(I11=$FG$25,$FH$25,IF(I11=$FG$27,$FH$27,IF(I11=$FG$29,$FH$29,IF(I11=$FG$31,$FH$31,""))))))))))</f>
        <v/>
      </c>
      <c r="K11" s="28" t="str">
        <f t="shared" ref="K11:K50" si="5">IF((COUNTA(AF11:AO11)&gt;0),AVERAGE(AF11:AO11),"")</f>
        <v/>
      </c>
      <c r="L11" s="28" t="str">
        <f t="shared" ref="L11:L50" si="6">IF(AND(ISNUMBER(K11),K11&gt;=1), IF(K11&lt;=$FD$27,$FE$27,IF(K11&lt;=$FD$28,$FE$28,IF(K11&lt;=$FD$29,$FE$29,IF(K11&lt;=$FD$30,$FE$30,)))), "")</f>
        <v/>
      </c>
      <c r="M11" s="28" t="str">
        <f t="shared" ref="M11:M50" si="7">IF((COUNTA(AF11:AO11)&gt;0),AVERAGE(AF11:AO11),"")</f>
        <v/>
      </c>
      <c r="N11" s="28" t="str">
        <f t="shared" ref="N11:N50" si="8">IF(AND(ISNUMBER(M11),M11&gt;=1), IF(M11&lt;=$FD$27,$FE$27,IF(M11&lt;=$FD$28,$FE$28,IF(M11&lt;=$FD$29,$FE$29,IF(M11&lt;=$FD$30,$FE$30,)))), "")</f>
        <v/>
      </c>
      <c r="O11" s="36"/>
      <c r="P11" s="28" t="str">
        <f t="shared" ref="P11:P50" si="9">IF(O11=$FG$13,$FI$13,IF(O11=$FG$15,$FI$15,IF(O11=$FG$17,$FI$17,IF(O11=$FG$19,$FI$19,IF(O11=$FG$21,$FI$21,IF(O11=$FG$23,$FI$23,IF(O11=$FG$25,$FI$25,IF(O11=$FG$27,$FI$27,IF(O11=$FG$29,$FI$29,IF(O11=$FG$31,$FI$31,""))))))))))</f>
        <v/>
      </c>
      <c r="Q11" s="39"/>
      <c r="R11" s="39"/>
      <c r="S11" s="18"/>
      <c r="T11" s="1"/>
      <c r="U11" s="1"/>
      <c r="V11" s="1"/>
      <c r="W11" s="1"/>
      <c r="X11" s="1"/>
      <c r="Y11" s="1"/>
      <c r="Z11" s="1"/>
      <c r="AA11" s="1"/>
      <c r="AB11" s="1"/>
      <c r="AC11" s="1"/>
      <c r="AD11" s="1"/>
      <c r="AE11" s="18"/>
      <c r="AF11" s="1"/>
      <c r="AG11" s="1"/>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77893</v>
      </c>
      <c r="C12" s="19" t="s">
        <v>120</v>
      </c>
      <c r="D12" s="18"/>
      <c r="E12" s="28">
        <f t="shared" si="0"/>
        <v>91</v>
      </c>
      <c r="F12" s="28" t="str">
        <f t="shared" si="1"/>
        <v>A</v>
      </c>
      <c r="G12" s="28">
        <f t="shared" si="2"/>
        <v>91</v>
      </c>
      <c r="H12" s="28" t="str">
        <f t="shared" si="3"/>
        <v>A</v>
      </c>
      <c r="I12" s="36">
        <v>1</v>
      </c>
      <c r="J12" s="28" t="str">
        <f t="shared" si="4"/>
        <v>Memiliki kemampuan dalam mengidentifikasi guru gatra,guru lagu,guru wilangan teks serat wedhatama pupuh Pocung,struktur kaidah novel,struktur kaidah teks sesorah, memahami isi teks eksposisi adat tradisi mantu &amp; kaidah penulisan aksara Jawa</v>
      </c>
      <c r="K12" s="28">
        <f t="shared" si="5"/>
        <v>86</v>
      </c>
      <c r="L12" s="28" t="str">
        <f t="shared" si="6"/>
        <v>A</v>
      </c>
      <c r="M12" s="28">
        <f t="shared" si="7"/>
        <v>86</v>
      </c>
      <c r="N12" s="28" t="str">
        <f t="shared" si="8"/>
        <v>A</v>
      </c>
      <c r="O12" s="36">
        <v>1</v>
      </c>
      <c r="P12" s="28" t="str">
        <f t="shared" si="9"/>
        <v>Sangat terampil mengemukakan isi teks serat wedhatama pupuh pocung, membaca indah sesorah, dan membuat teks deskripsi budaya mantu</v>
      </c>
      <c r="Q12" s="39"/>
      <c r="R12" s="39" t="s">
        <v>8</v>
      </c>
      <c r="S12" s="18"/>
      <c r="T12" s="1">
        <v>85</v>
      </c>
      <c r="U12" s="1">
        <v>95</v>
      </c>
      <c r="V12" s="1">
        <v>92</v>
      </c>
      <c r="W12" s="1">
        <v>90</v>
      </c>
      <c r="X12" s="1"/>
      <c r="Y12" s="1"/>
      <c r="Z12" s="1"/>
      <c r="AA12" s="1"/>
      <c r="AB12" s="1"/>
      <c r="AC12" s="1"/>
      <c r="AD12" s="1"/>
      <c r="AE12" s="18"/>
      <c r="AF12" s="1">
        <v>82</v>
      </c>
      <c r="AG12" s="1">
        <v>90</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77908</v>
      </c>
      <c r="C13" s="19" t="s">
        <v>121</v>
      </c>
      <c r="D13" s="18"/>
      <c r="E13" s="28">
        <f t="shared" si="0"/>
        <v>89</v>
      </c>
      <c r="F13" s="28" t="str">
        <f t="shared" si="1"/>
        <v>A</v>
      </c>
      <c r="G13" s="28">
        <f t="shared" si="2"/>
        <v>89</v>
      </c>
      <c r="H13" s="28" t="str">
        <f t="shared" si="3"/>
        <v>A</v>
      </c>
      <c r="I13" s="36">
        <v>1</v>
      </c>
      <c r="J13" s="28" t="str">
        <f t="shared" si="4"/>
        <v>Memiliki kemampuan dalam mengidentifikasi guru gatra,guru lagu,guru wilangan teks serat wedhatama pupuh Pocung,struktur kaidah novel,struktur kaidah teks sesorah, memahami isi teks eksposisi adat tradisi mantu &amp; kaidah penulisan aksara Jawa</v>
      </c>
      <c r="K13" s="28">
        <f t="shared" si="5"/>
        <v>86</v>
      </c>
      <c r="L13" s="28" t="str">
        <f t="shared" si="6"/>
        <v>A</v>
      </c>
      <c r="M13" s="28">
        <f t="shared" si="7"/>
        <v>86</v>
      </c>
      <c r="N13" s="28" t="str">
        <f t="shared" si="8"/>
        <v>A</v>
      </c>
      <c r="O13" s="36">
        <v>1</v>
      </c>
      <c r="P13" s="28" t="str">
        <f t="shared" si="9"/>
        <v>Sangat terampil mengemukakan isi teks serat wedhatama pupuh pocung, membaca indah sesorah, dan membuat teks deskripsi budaya mantu</v>
      </c>
      <c r="Q13" s="39"/>
      <c r="R13" s="39" t="s">
        <v>8</v>
      </c>
      <c r="S13" s="18"/>
      <c r="T13" s="1">
        <v>85</v>
      </c>
      <c r="U13" s="1">
        <v>90</v>
      </c>
      <c r="V13" s="1">
        <v>90</v>
      </c>
      <c r="W13" s="1">
        <v>90</v>
      </c>
      <c r="X13" s="1"/>
      <c r="Y13" s="1"/>
      <c r="Z13" s="1"/>
      <c r="AA13" s="1"/>
      <c r="AB13" s="1"/>
      <c r="AC13" s="1"/>
      <c r="AD13" s="1"/>
      <c r="AE13" s="18"/>
      <c r="AF13" s="1">
        <v>82</v>
      </c>
      <c r="AG13" s="1">
        <v>90</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153</v>
      </c>
      <c r="FI13" s="43" t="s">
        <v>68</v>
      </c>
      <c r="FJ13" s="41">
        <v>30381</v>
      </c>
      <c r="FK13" s="41">
        <v>30391</v>
      </c>
    </row>
    <row r="14" spans="1:167" x14ac:dyDescent="0.25">
      <c r="A14" s="19">
        <v>4</v>
      </c>
      <c r="B14" s="19">
        <v>77923</v>
      </c>
      <c r="C14" s="19" t="s">
        <v>122</v>
      </c>
      <c r="D14" s="18"/>
      <c r="E14" s="28">
        <f t="shared" si="0"/>
        <v>93</v>
      </c>
      <c r="F14" s="28" t="str">
        <f t="shared" si="1"/>
        <v>A</v>
      </c>
      <c r="G14" s="28">
        <f t="shared" si="2"/>
        <v>93</v>
      </c>
      <c r="H14" s="28" t="str">
        <f t="shared" si="3"/>
        <v>A</v>
      </c>
      <c r="I14" s="36">
        <v>1</v>
      </c>
      <c r="J14" s="28" t="str">
        <f t="shared" si="4"/>
        <v>Memiliki kemampuan dalam mengidentifikasi guru gatra,guru lagu,guru wilangan teks serat wedhatama pupuh Pocung,struktur kaidah novel,struktur kaidah teks sesorah, memahami isi teks eksposisi adat tradisi mantu &amp; kaidah penulisan aksara Jawa</v>
      </c>
      <c r="K14" s="28">
        <f t="shared" si="5"/>
        <v>84.5</v>
      </c>
      <c r="L14" s="28" t="str">
        <f t="shared" si="6"/>
        <v>A</v>
      </c>
      <c r="M14" s="28">
        <f t="shared" si="7"/>
        <v>84.5</v>
      </c>
      <c r="N14" s="28" t="str">
        <f t="shared" si="8"/>
        <v>A</v>
      </c>
      <c r="O14" s="36">
        <v>1</v>
      </c>
      <c r="P14" s="28" t="str">
        <f t="shared" si="9"/>
        <v>Sangat terampil mengemukakan isi teks serat wedhatama pupuh pocung, membaca indah sesorah, dan membuat teks deskripsi budaya mantu</v>
      </c>
      <c r="Q14" s="39"/>
      <c r="R14" s="39" t="s">
        <v>8</v>
      </c>
      <c r="S14" s="18"/>
      <c r="T14" s="1">
        <v>85</v>
      </c>
      <c r="U14" s="1">
        <v>100</v>
      </c>
      <c r="V14" s="1">
        <v>92</v>
      </c>
      <c r="W14" s="1">
        <v>93</v>
      </c>
      <c r="X14" s="1"/>
      <c r="Y14" s="1"/>
      <c r="Z14" s="1"/>
      <c r="AA14" s="1"/>
      <c r="AB14" s="1"/>
      <c r="AC14" s="1"/>
      <c r="AD14" s="1"/>
      <c r="AE14" s="18"/>
      <c r="AF14" s="1">
        <v>83</v>
      </c>
      <c r="AG14" s="1">
        <v>86</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77938</v>
      </c>
      <c r="C15" s="19" t="s">
        <v>123</v>
      </c>
      <c r="D15" s="18"/>
      <c r="E15" s="28">
        <f t="shared" si="0"/>
        <v>91</v>
      </c>
      <c r="F15" s="28" t="str">
        <f t="shared" si="1"/>
        <v>A</v>
      </c>
      <c r="G15" s="28">
        <f t="shared" si="2"/>
        <v>91</v>
      </c>
      <c r="H15" s="28" t="str">
        <f t="shared" si="3"/>
        <v>A</v>
      </c>
      <c r="I15" s="36">
        <v>1</v>
      </c>
      <c r="J15" s="28" t="str">
        <f t="shared" si="4"/>
        <v>Memiliki kemampuan dalam mengidentifikasi guru gatra,guru lagu,guru wilangan teks serat wedhatama pupuh Pocung,struktur kaidah novel,struktur kaidah teks sesorah, memahami isi teks eksposisi adat tradisi mantu &amp; kaidah penulisan aksara Jawa</v>
      </c>
      <c r="K15" s="28">
        <f t="shared" si="5"/>
        <v>86.5</v>
      </c>
      <c r="L15" s="28" t="str">
        <f t="shared" si="6"/>
        <v>A</v>
      </c>
      <c r="M15" s="28">
        <f t="shared" si="7"/>
        <v>86.5</v>
      </c>
      <c r="N15" s="28" t="str">
        <f t="shared" si="8"/>
        <v>A</v>
      </c>
      <c r="O15" s="36">
        <v>1</v>
      </c>
      <c r="P15" s="28" t="str">
        <f t="shared" si="9"/>
        <v>Sangat terampil mengemukakan isi teks serat wedhatama pupuh pocung, membaca indah sesorah, dan membuat teks deskripsi budaya mantu</v>
      </c>
      <c r="Q15" s="39"/>
      <c r="R15" s="39" t="s">
        <v>8</v>
      </c>
      <c r="S15" s="18"/>
      <c r="T15" s="1">
        <v>85</v>
      </c>
      <c r="U15" s="1">
        <v>100</v>
      </c>
      <c r="V15" s="1">
        <v>92</v>
      </c>
      <c r="W15" s="1">
        <v>88</v>
      </c>
      <c r="X15" s="1"/>
      <c r="Y15" s="1"/>
      <c r="Z15" s="1"/>
      <c r="AA15" s="1"/>
      <c r="AB15" s="1"/>
      <c r="AC15" s="1"/>
      <c r="AD15" s="1"/>
      <c r="AE15" s="18"/>
      <c r="AF15" s="1">
        <v>85</v>
      </c>
      <c r="AG15" s="1">
        <v>88</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154</v>
      </c>
      <c r="FI15" s="43" t="s">
        <v>71</v>
      </c>
      <c r="FJ15" s="41">
        <v>30382</v>
      </c>
      <c r="FK15" s="41">
        <v>30392</v>
      </c>
    </row>
    <row r="16" spans="1:167" x14ac:dyDescent="0.25">
      <c r="A16" s="19">
        <v>6</v>
      </c>
      <c r="B16" s="19">
        <v>77953</v>
      </c>
      <c r="C16" s="19" t="s">
        <v>124</v>
      </c>
      <c r="D16" s="18"/>
      <c r="E16" s="28">
        <f t="shared" si="0"/>
        <v>86</v>
      </c>
      <c r="F16" s="28" t="str">
        <f t="shared" si="1"/>
        <v>A</v>
      </c>
      <c r="G16" s="28">
        <f t="shared" si="2"/>
        <v>86</v>
      </c>
      <c r="H16" s="28" t="str">
        <f t="shared" si="3"/>
        <v>A</v>
      </c>
      <c r="I16" s="36">
        <v>1</v>
      </c>
      <c r="J16" s="28" t="str">
        <f t="shared" si="4"/>
        <v>Memiliki kemampuan dalam mengidentifikasi guru gatra,guru lagu,guru wilangan teks serat wedhatama pupuh Pocung,struktur kaidah novel,struktur kaidah teks sesorah, memahami isi teks eksposisi adat tradisi mantu &amp; kaidah penulisan aksara Jawa</v>
      </c>
      <c r="K16" s="28">
        <f t="shared" si="5"/>
        <v>79</v>
      </c>
      <c r="L16" s="28" t="str">
        <f t="shared" si="6"/>
        <v>B</v>
      </c>
      <c r="M16" s="28">
        <f t="shared" si="7"/>
        <v>79</v>
      </c>
      <c r="N16" s="28" t="str">
        <f t="shared" si="8"/>
        <v>B</v>
      </c>
      <c r="O16" s="36">
        <v>2</v>
      </c>
      <c r="P16" s="28" t="str">
        <f t="shared" si="9"/>
        <v>Memiliki kemampuan dalam mengemukakan relevansi pitutur dalam teks membuat teks deskripsi budaya mantu</v>
      </c>
      <c r="Q16" s="39"/>
      <c r="R16" s="39" t="s">
        <v>8</v>
      </c>
      <c r="S16" s="18"/>
      <c r="T16" s="1">
        <v>85</v>
      </c>
      <c r="U16" s="1">
        <v>95</v>
      </c>
      <c r="V16" s="1">
        <v>80</v>
      </c>
      <c r="W16" s="1">
        <v>83</v>
      </c>
      <c r="X16" s="1"/>
      <c r="Y16" s="1"/>
      <c r="Z16" s="1"/>
      <c r="AA16" s="1"/>
      <c r="AB16" s="1"/>
      <c r="AC16" s="1"/>
      <c r="AD16" s="1"/>
      <c r="AE16" s="18"/>
      <c r="AF16" s="1">
        <v>83</v>
      </c>
      <c r="AG16" s="1">
        <v>75</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77968</v>
      </c>
      <c r="C17" s="19" t="s">
        <v>125</v>
      </c>
      <c r="D17" s="18"/>
      <c r="E17" s="28">
        <f t="shared" si="0"/>
        <v>93</v>
      </c>
      <c r="F17" s="28" t="str">
        <f t="shared" si="1"/>
        <v>A</v>
      </c>
      <c r="G17" s="28">
        <f t="shared" si="2"/>
        <v>93</v>
      </c>
      <c r="H17" s="28" t="str">
        <f t="shared" si="3"/>
        <v>A</v>
      </c>
      <c r="I17" s="36">
        <v>1</v>
      </c>
      <c r="J17" s="28" t="str">
        <f t="shared" si="4"/>
        <v>Memiliki kemampuan dalam mengidentifikasi guru gatra,guru lagu,guru wilangan teks serat wedhatama pupuh Pocung,struktur kaidah novel,struktur kaidah teks sesorah, memahami isi teks eksposisi adat tradisi mantu &amp; kaidah penulisan aksara Jawa</v>
      </c>
      <c r="K17" s="28">
        <f t="shared" si="5"/>
        <v>87.5</v>
      </c>
      <c r="L17" s="28" t="str">
        <f t="shared" si="6"/>
        <v>A</v>
      </c>
      <c r="M17" s="28">
        <f t="shared" si="7"/>
        <v>87.5</v>
      </c>
      <c r="N17" s="28" t="str">
        <f t="shared" si="8"/>
        <v>A</v>
      </c>
      <c r="O17" s="36">
        <v>1</v>
      </c>
      <c r="P17" s="28" t="str">
        <f t="shared" si="9"/>
        <v>Sangat terampil mengemukakan isi teks serat wedhatama pupuh pocung, membaca indah sesorah, dan membuat teks deskripsi budaya mantu</v>
      </c>
      <c r="Q17" s="39"/>
      <c r="R17" s="39" t="s">
        <v>8</v>
      </c>
      <c r="S17" s="18"/>
      <c r="T17" s="1">
        <v>85</v>
      </c>
      <c r="U17" s="1">
        <v>100</v>
      </c>
      <c r="V17" s="1">
        <v>92</v>
      </c>
      <c r="W17" s="1">
        <v>95</v>
      </c>
      <c r="X17" s="1"/>
      <c r="Y17" s="1"/>
      <c r="Z17" s="1"/>
      <c r="AA17" s="1"/>
      <c r="AB17" s="1"/>
      <c r="AC17" s="1"/>
      <c r="AD17" s="1"/>
      <c r="AE17" s="18"/>
      <c r="AF17" s="1">
        <v>85</v>
      </c>
      <c r="AG17" s="1">
        <v>90</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155</v>
      </c>
      <c r="FI17" s="43" t="s">
        <v>74</v>
      </c>
      <c r="FJ17" s="41">
        <v>30383</v>
      </c>
      <c r="FK17" s="41">
        <v>30393</v>
      </c>
    </row>
    <row r="18" spans="1:167" x14ac:dyDescent="0.25">
      <c r="A18" s="19">
        <v>8</v>
      </c>
      <c r="B18" s="19">
        <v>77983</v>
      </c>
      <c r="C18" s="19" t="s">
        <v>126</v>
      </c>
      <c r="D18" s="18"/>
      <c r="E18" s="28">
        <f t="shared" si="0"/>
        <v>87</v>
      </c>
      <c r="F18" s="28" t="str">
        <f t="shared" si="1"/>
        <v>A</v>
      </c>
      <c r="G18" s="28">
        <f t="shared" si="2"/>
        <v>87</v>
      </c>
      <c r="H18" s="28" t="str">
        <f t="shared" si="3"/>
        <v>A</v>
      </c>
      <c r="I18" s="36">
        <v>1</v>
      </c>
      <c r="J18" s="28" t="str">
        <f t="shared" si="4"/>
        <v>Memiliki kemampuan dalam mengidentifikasi guru gatra,guru lagu,guru wilangan teks serat wedhatama pupuh Pocung,struktur kaidah novel,struktur kaidah teks sesorah, memahami isi teks eksposisi adat tradisi mantu &amp; kaidah penulisan aksara Jawa</v>
      </c>
      <c r="K18" s="28">
        <f t="shared" si="5"/>
        <v>84.5</v>
      </c>
      <c r="L18" s="28" t="str">
        <f t="shared" si="6"/>
        <v>A</v>
      </c>
      <c r="M18" s="28">
        <f t="shared" si="7"/>
        <v>84.5</v>
      </c>
      <c r="N18" s="28" t="str">
        <f t="shared" si="8"/>
        <v>A</v>
      </c>
      <c r="O18" s="36">
        <v>1</v>
      </c>
      <c r="P18" s="28" t="str">
        <f t="shared" si="9"/>
        <v>Sangat terampil mengemukakan isi teks serat wedhatama pupuh pocung, membaca indah sesorah, dan membuat teks deskripsi budaya mantu</v>
      </c>
      <c r="Q18" s="39"/>
      <c r="R18" s="39" t="s">
        <v>8</v>
      </c>
      <c r="S18" s="18"/>
      <c r="T18" s="1">
        <v>85</v>
      </c>
      <c r="U18" s="1">
        <v>85</v>
      </c>
      <c r="V18" s="1">
        <v>90</v>
      </c>
      <c r="W18" s="1">
        <v>89</v>
      </c>
      <c r="X18" s="1"/>
      <c r="Y18" s="1"/>
      <c r="Z18" s="1"/>
      <c r="AA18" s="1"/>
      <c r="AB18" s="1"/>
      <c r="AC18" s="1"/>
      <c r="AD18" s="1"/>
      <c r="AE18" s="18"/>
      <c r="AF18" s="1">
        <v>83</v>
      </c>
      <c r="AG18" s="1">
        <v>86</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77998</v>
      </c>
      <c r="C19" s="19" t="s">
        <v>127</v>
      </c>
      <c r="D19" s="18"/>
      <c r="E19" s="28">
        <f t="shared" si="0"/>
        <v>89</v>
      </c>
      <c r="F19" s="28" t="str">
        <f t="shared" si="1"/>
        <v>A</v>
      </c>
      <c r="G19" s="28">
        <f t="shared" si="2"/>
        <v>89</v>
      </c>
      <c r="H19" s="28" t="str">
        <f t="shared" si="3"/>
        <v>A</v>
      </c>
      <c r="I19" s="36">
        <v>1</v>
      </c>
      <c r="J19" s="28" t="str">
        <f t="shared" si="4"/>
        <v>Memiliki kemampuan dalam mengidentifikasi guru gatra,guru lagu,guru wilangan teks serat wedhatama pupuh Pocung,struktur kaidah novel,struktur kaidah teks sesorah, memahami isi teks eksposisi adat tradisi mantu &amp; kaidah penulisan aksara Jawa</v>
      </c>
      <c r="K19" s="28">
        <f t="shared" si="5"/>
        <v>82</v>
      </c>
      <c r="L19" s="28" t="str">
        <f t="shared" si="6"/>
        <v>B</v>
      </c>
      <c r="M19" s="28">
        <f t="shared" si="7"/>
        <v>82</v>
      </c>
      <c r="N19" s="28" t="str">
        <f t="shared" si="8"/>
        <v>B</v>
      </c>
      <c r="O19" s="36">
        <v>2</v>
      </c>
      <c r="P19" s="28" t="str">
        <f t="shared" si="9"/>
        <v>Memiliki kemampuan dalam mengemukakan relevansi pitutur dalam teks membuat teks deskripsi budaya mantu</v>
      </c>
      <c r="Q19" s="39"/>
      <c r="R19" s="39" t="s">
        <v>8</v>
      </c>
      <c r="S19" s="18"/>
      <c r="T19" s="1">
        <v>85</v>
      </c>
      <c r="U19" s="1">
        <v>95</v>
      </c>
      <c r="V19" s="1">
        <v>90</v>
      </c>
      <c r="W19" s="1">
        <v>84</v>
      </c>
      <c r="X19" s="1"/>
      <c r="Y19" s="1"/>
      <c r="Z19" s="1"/>
      <c r="AA19" s="1"/>
      <c r="AB19" s="1"/>
      <c r="AC19" s="1"/>
      <c r="AD19" s="1"/>
      <c r="AE19" s="18"/>
      <c r="AF19" s="1">
        <v>80</v>
      </c>
      <c r="AG19" s="1">
        <v>84</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77</v>
      </c>
      <c r="FI19" s="43" t="s">
        <v>78</v>
      </c>
      <c r="FJ19" s="41">
        <v>30384</v>
      </c>
      <c r="FK19" s="41">
        <v>30394</v>
      </c>
    </row>
    <row r="20" spans="1:167" x14ac:dyDescent="0.25">
      <c r="A20" s="19">
        <v>10</v>
      </c>
      <c r="B20" s="19">
        <v>78013</v>
      </c>
      <c r="C20" s="19" t="s">
        <v>128</v>
      </c>
      <c r="D20" s="18"/>
      <c r="E20" s="28">
        <f t="shared" si="0"/>
        <v>89</v>
      </c>
      <c r="F20" s="28" t="str">
        <f t="shared" si="1"/>
        <v>A</v>
      </c>
      <c r="G20" s="28">
        <f t="shared" si="2"/>
        <v>89</v>
      </c>
      <c r="H20" s="28" t="str">
        <f t="shared" si="3"/>
        <v>A</v>
      </c>
      <c r="I20" s="36">
        <v>1</v>
      </c>
      <c r="J20" s="28" t="str">
        <f t="shared" si="4"/>
        <v>Memiliki kemampuan dalam mengidentifikasi guru gatra,guru lagu,guru wilangan teks serat wedhatama pupuh Pocung,struktur kaidah novel,struktur kaidah teks sesorah, memahami isi teks eksposisi adat tradisi mantu &amp; kaidah penulisan aksara Jawa</v>
      </c>
      <c r="K20" s="28">
        <f t="shared" si="5"/>
        <v>88.5</v>
      </c>
      <c r="L20" s="28" t="str">
        <f t="shared" si="6"/>
        <v>A</v>
      </c>
      <c r="M20" s="28">
        <f t="shared" si="7"/>
        <v>88.5</v>
      </c>
      <c r="N20" s="28" t="str">
        <f t="shared" si="8"/>
        <v>A</v>
      </c>
      <c r="O20" s="36">
        <v>1</v>
      </c>
      <c r="P20" s="28" t="str">
        <f t="shared" si="9"/>
        <v>Sangat terampil mengemukakan isi teks serat wedhatama pupuh pocung, membaca indah sesorah, dan membuat teks deskripsi budaya mantu</v>
      </c>
      <c r="Q20" s="39"/>
      <c r="R20" s="39" t="s">
        <v>8</v>
      </c>
      <c r="S20" s="18"/>
      <c r="T20" s="1">
        <v>85</v>
      </c>
      <c r="U20" s="1">
        <v>90</v>
      </c>
      <c r="V20" s="1">
        <v>92</v>
      </c>
      <c r="W20" s="1">
        <v>88</v>
      </c>
      <c r="X20" s="1"/>
      <c r="Y20" s="1"/>
      <c r="Z20" s="1"/>
      <c r="AA20" s="1"/>
      <c r="AB20" s="1"/>
      <c r="AC20" s="1"/>
      <c r="AD20" s="1"/>
      <c r="AE20" s="18"/>
      <c r="AF20" s="1">
        <v>84</v>
      </c>
      <c r="AG20" s="1">
        <v>93</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78028</v>
      </c>
      <c r="C21" s="19" t="s">
        <v>129</v>
      </c>
      <c r="D21" s="18"/>
      <c r="E21" s="28">
        <f t="shared" si="0"/>
        <v>88</v>
      </c>
      <c r="F21" s="28" t="str">
        <f t="shared" si="1"/>
        <v>A</v>
      </c>
      <c r="G21" s="28">
        <f t="shared" si="2"/>
        <v>88</v>
      </c>
      <c r="H21" s="28" t="str">
        <f t="shared" si="3"/>
        <v>A</v>
      </c>
      <c r="I21" s="36">
        <v>1</v>
      </c>
      <c r="J21" s="28" t="str">
        <f t="shared" si="4"/>
        <v>Memiliki kemampuan dalam mengidentifikasi guru gatra,guru lagu,guru wilangan teks serat wedhatama pupuh Pocung,struktur kaidah novel,struktur kaidah teks sesorah, memahami isi teks eksposisi adat tradisi mantu &amp; kaidah penulisan aksara Jawa</v>
      </c>
      <c r="K21" s="28">
        <f t="shared" si="5"/>
        <v>87.5</v>
      </c>
      <c r="L21" s="28" t="str">
        <f t="shared" si="6"/>
        <v>A</v>
      </c>
      <c r="M21" s="28">
        <f t="shared" si="7"/>
        <v>87.5</v>
      </c>
      <c r="N21" s="28" t="str">
        <f t="shared" si="8"/>
        <v>A</v>
      </c>
      <c r="O21" s="36">
        <v>1</v>
      </c>
      <c r="P21" s="28" t="str">
        <f t="shared" si="9"/>
        <v>Sangat terampil mengemukakan isi teks serat wedhatama pupuh pocung, membaca indah sesorah, dan membuat teks deskripsi budaya mantu</v>
      </c>
      <c r="Q21" s="39"/>
      <c r="R21" s="39" t="s">
        <v>8</v>
      </c>
      <c r="S21" s="18"/>
      <c r="T21" s="1">
        <v>85</v>
      </c>
      <c r="U21" s="1">
        <v>90</v>
      </c>
      <c r="V21" s="1">
        <v>90</v>
      </c>
      <c r="W21" s="1">
        <v>87</v>
      </c>
      <c r="X21" s="1"/>
      <c r="Y21" s="1"/>
      <c r="Z21" s="1"/>
      <c r="AA21" s="1"/>
      <c r="AB21" s="1"/>
      <c r="AC21" s="1"/>
      <c r="AD21" s="1"/>
      <c r="AE21" s="18"/>
      <c r="AF21" s="1">
        <v>83</v>
      </c>
      <c r="AG21" s="1">
        <v>92</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30385</v>
      </c>
      <c r="FK21" s="41">
        <v>30395</v>
      </c>
    </row>
    <row r="22" spans="1:167" x14ac:dyDescent="0.25">
      <c r="A22" s="19">
        <v>12</v>
      </c>
      <c r="B22" s="19">
        <v>78043</v>
      </c>
      <c r="C22" s="19" t="s">
        <v>130</v>
      </c>
      <c r="D22" s="18"/>
      <c r="E22" s="28">
        <f t="shared" si="0"/>
        <v>92</v>
      </c>
      <c r="F22" s="28" t="str">
        <f t="shared" si="1"/>
        <v>A</v>
      </c>
      <c r="G22" s="28">
        <f t="shared" si="2"/>
        <v>92</v>
      </c>
      <c r="H22" s="28" t="str">
        <f t="shared" si="3"/>
        <v>A</v>
      </c>
      <c r="I22" s="36">
        <v>1</v>
      </c>
      <c r="J22" s="28" t="str">
        <f t="shared" si="4"/>
        <v>Memiliki kemampuan dalam mengidentifikasi guru gatra,guru lagu,guru wilangan teks serat wedhatama pupuh Pocung,struktur kaidah novel,struktur kaidah teks sesorah, memahami isi teks eksposisi adat tradisi mantu &amp; kaidah penulisan aksara Jawa</v>
      </c>
      <c r="K22" s="28">
        <f t="shared" si="5"/>
        <v>91</v>
      </c>
      <c r="L22" s="28" t="str">
        <f t="shared" si="6"/>
        <v>A</v>
      </c>
      <c r="M22" s="28">
        <f t="shared" si="7"/>
        <v>91</v>
      </c>
      <c r="N22" s="28" t="str">
        <f t="shared" si="8"/>
        <v>A</v>
      </c>
      <c r="O22" s="36">
        <v>1</v>
      </c>
      <c r="P22" s="28" t="str">
        <f t="shared" si="9"/>
        <v>Sangat terampil mengemukakan isi teks serat wedhatama pupuh pocung, membaca indah sesorah, dan membuat teks deskripsi budaya mantu</v>
      </c>
      <c r="Q22" s="39"/>
      <c r="R22" s="39" t="s">
        <v>8</v>
      </c>
      <c r="S22" s="18"/>
      <c r="T22" s="1">
        <v>85</v>
      </c>
      <c r="U22" s="1">
        <v>100</v>
      </c>
      <c r="V22" s="1">
        <v>92</v>
      </c>
      <c r="W22" s="1">
        <v>89</v>
      </c>
      <c r="X22" s="1"/>
      <c r="Y22" s="1"/>
      <c r="Z22" s="1"/>
      <c r="AA22" s="1"/>
      <c r="AB22" s="1"/>
      <c r="AC22" s="1"/>
      <c r="AD22" s="1"/>
      <c r="AE22" s="18"/>
      <c r="AF22" s="1">
        <v>87</v>
      </c>
      <c r="AG22" s="1">
        <v>95</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78058</v>
      </c>
      <c r="C23" s="19" t="s">
        <v>131</v>
      </c>
      <c r="D23" s="18"/>
      <c r="E23" s="28">
        <f t="shared" si="0"/>
        <v>82</v>
      </c>
      <c r="F23" s="28" t="str">
        <f t="shared" si="1"/>
        <v>B</v>
      </c>
      <c r="G23" s="28">
        <f t="shared" si="2"/>
        <v>82</v>
      </c>
      <c r="H23" s="28" t="str">
        <f t="shared" si="3"/>
        <v>B</v>
      </c>
      <c r="I23" s="36">
        <v>2</v>
      </c>
      <c r="J23" s="28" t="str">
        <f t="shared" si="4"/>
        <v>Memiliki kemampuan dalam mengidentifikasi guru gatra,guru lagu,guru wilangan teks serat wedhatama pupuh Pocung,struktur kaidah novel,struktur kaidah teks sesorah, memahami isi teks eksposisi adat tradisi mantu,perlu peningkatan pemahaman kaidah penulisan aksara Jawa</v>
      </c>
      <c r="K23" s="28">
        <f t="shared" si="5"/>
        <v>78.5</v>
      </c>
      <c r="L23" s="28" t="str">
        <f t="shared" si="6"/>
        <v>B</v>
      </c>
      <c r="M23" s="28">
        <f t="shared" si="7"/>
        <v>78.5</v>
      </c>
      <c r="N23" s="28" t="str">
        <f t="shared" si="8"/>
        <v>B</v>
      </c>
      <c r="O23" s="36">
        <v>2</v>
      </c>
      <c r="P23" s="28" t="str">
        <f t="shared" si="9"/>
        <v>Memiliki kemampuan dalam mengemukakan relevansi pitutur dalam teks membuat teks deskripsi budaya mantu</v>
      </c>
      <c r="Q23" s="39"/>
      <c r="R23" s="39" t="s">
        <v>8</v>
      </c>
      <c r="S23" s="18"/>
      <c r="T23" s="1">
        <v>85</v>
      </c>
      <c r="U23" s="1">
        <v>100</v>
      </c>
      <c r="V23" s="1">
        <v>80</v>
      </c>
      <c r="W23" s="1">
        <v>63</v>
      </c>
      <c r="X23" s="1"/>
      <c r="Y23" s="1"/>
      <c r="Z23" s="1"/>
      <c r="AA23" s="1"/>
      <c r="AB23" s="1"/>
      <c r="AC23" s="1"/>
      <c r="AD23" s="1"/>
      <c r="AE23" s="18"/>
      <c r="AF23" s="1">
        <v>82</v>
      </c>
      <c r="AG23" s="1">
        <v>75</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30386</v>
      </c>
      <c r="FK23" s="41">
        <v>30396</v>
      </c>
    </row>
    <row r="24" spans="1:167" x14ac:dyDescent="0.25">
      <c r="A24" s="19">
        <v>14</v>
      </c>
      <c r="B24" s="19">
        <v>78073</v>
      </c>
      <c r="C24" s="19" t="s">
        <v>132</v>
      </c>
      <c r="D24" s="18"/>
      <c r="E24" s="28">
        <f t="shared" si="0"/>
        <v>90</v>
      </c>
      <c r="F24" s="28" t="str">
        <f t="shared" si="1"/>
        <v>A</v>
      </c>
      <c r="G24" s="28">
        <f t="shared" si="2"/>
        <v>90</v>
      </c>
      <c r="H24" s="28" t="str">
        <f t="shared" si="3"/>
        <v>A</v>
      </c>
      <c r="I24" s="36">
        <v>1</v>
      </c>
      <c r="J24" s="28" t="str">
        <f t="shared" si="4"/>
        <v>Memiliki kemampuan dalam mengidentifikasi guru gatra,guru lagu,guru wilangan teks serat wedhatama pupuh Pocung,struktur kaidah novel,struktur kaidah teks sesorah, memahami isi teks eksposisi adat tradisi mantu &amp; kaidah penulisan aksara Jawa</v>
      </c>
      <c r="K24" s="28">
        <f t="shared" si="5"/>
        <v>84</v>
      </c>
      <c r="L24" s="28" t="str">
        <f t="shared" si="6"/>
        <v>B</v>
      </c>
      <c r="M24" s="28">
        <f t="shared" si="7"/>
        <v>84</v>
      </c>
      <c r="N24" s="28" t="str">
        <f t="shared" si="8"/>
        <v>B</v>
      </c>
      <c r="O24" s="36">
        <v>2</v>
      </c>
      <c r="P24" s="28" t="str">
        <f t="shared" si="9"/>
        <v>Memiliki kemampuan dalam mengemukakan relevansi pitutur dalam teks membuat teks deskripsi budaya mantu</v>
      </c>
      <c r="Q24" s="39"/>
      <c r="R24" s="39" t="s">
        <v>8</v>
      </c>
      <c r="S24" s="18"/>
      <c r="T24" s="1">
        <v>85</v>
      </c>
      <c r="U24" s="1">
        <v>90</v>
      </c>
      <c r="V24" s="1">
        <v>92</v>
      </c>
      <c r="W24" s="1">
        <v>93</v>
      </c>
      <c r="X24" s="1"/>
      <c r="Y24" s="1"/>
      <c r="Z24" s="1"/>
      <c r="AA24" s="1"/>
      <c r="AB24" s="1"/>
      <c r="AC24" s="1"/>
      <c r="AD24" s="1"/>
      <c r="AE24" s="18"/>
      <c r="AF24" s="1">
        <v>81</v>
      </c>
      <c r="AG24" s="1">
        <v>87</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78088</v>
      </c>
      <c r="C25" s="19" t="s">
        <v>133</v>
      </c>
      <c r="D25" s="18"/>
      <c r="E25" s="28">
        <f t="shared" si="0"/>
        <v>88</v>
      </c>
      <c r="F25" s="28" t="str">
        <f t="shared" si="1"/>
        <v>A</v>
      </c>
      <c r="G25" s="28">
        <f t="shared" si="2"/>
        <v>88</v>
      </c>
      <c r="H25" s="28" t="str">
        <f t="shared" si="3"/>
        <v>A</v>
      </c>
      <c r="I25" s="36">
        <v>1</v>
      </c>
      <c r="J25" s="28" t="str">
        <f t="shared" si="4"/>
        <v>Memiliki kemampuan dalam mengidentifikasi guru gatra,guru lagu,guru wilangan teks serat wedhatama pupuh Pocung,struktur kaidah novel,struktur kaidah teks sesorah, memahami isi teks eksposisi adat tradisi mantu &amp; kaidah penulisan aksara Jawa</v>
      </c>
      <c r="K25" s="28">
        <f t="shared" si="5"/>
        <v>87.5</v>
      </c>
      <c r="L25" s="28" t="str">
        <f t="shared" si="6"/>
        <v>A</v>
      </c>
      <c r="M25" s="28">
        <f t="shared" si="7"/>
        <v>87.5</v>
      </c>
      <c r="N25" s="28" t="str">
        <f t="shared" si="8"/>
        <v>A</v>
      </c>
      <c r="O25" s="36">
        <v>1</v>
      </c>
      <c r="P25" s="28" t="str">
        <f t="shared" si="9"/>
        <v>Sangat terampil mengemukakan isi teks serat wedhatama pupuh pocung, membaca indah sesorah, dan membuat teks deskripsi budaya mantu</v>
      </c>
      <c r="Q25" s="39"/>
      <c r="R25" s="39" t="s">
        <v>8</v>
      </c>
      <c r="S25" s="18"/>
      <c r="T25" s="1">
        <v>85</v>
      </c>
      <c r="U25" s="1">
        <v>90</v>
      </c>
      <c r="V25" s="1">
        <v>92</v>
      </c>
      <c r="W25" s="1">
        <v>86</v>
      </c>
      <c r="X25" s="1"/>
      <c r="Y25" s="1"/>
      <c r="Z25" s="1"/>
      <c r="AA25" s="1"/>
      <c r="AB25" s="1"/>
      <c r="AC25" s="1"/>
      <c r="AD25" s="1"/>
      <c r="AE25" s="18"/>
      <c r="AF25" s="1">
        <v>85</v>
      </c>
      <c r="AG25" s="1">
        <v>90</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85</v>
      </c>
      <c r="FD25" s="68"/>
      <c r="FE25" s="68"/>
      <c r="FG25" s="42">
        <v>7</v>
      </c>
      <c r="FH25" s="43"/>
      <c r="FI25" s="43"/>
      <c r="FJ25" s="41">
        <v>30387</v>
      </c>
      <c r="FK25" s="41">
        <v>30397</v>
      </c>
    </row>
    <row r="26" spans="1:167" x14ac:dyDescent="0.25">
      <c r="A26" s="19">
        <v>16</v>
      </c>
      <c r="B26" s="19">
        <v>78103</v>
      </c>
      <c r="C26" s="19" t="s">
        <v>134</v>
      </c>
      <c r="D26" s="18"/>
      <c r="E26" s="28">
        <f t="shared" si="0"/>
        <v>86</v>
      </c>
      <c r="F26" s="28" t="str">
        <f t="shared" si="1"/>
        <v>A</v>
      </c>
      <c r="G26" s="28">
        <f t="shared" si="2"/>
        <v>86</v>
      </c>
      <c r="H26" s="28" t="str">
        <f t="shared" si="3"/>
        <v>A</v>
      </c>
      <c r="I26" s="36">
        <v>1</v>
      </c>
      <c r="J26" s="28" t="str">
        <f t="shared" si="4"/>
        <v>Memiliki kemampuan dalam mengidentifikasi guru gatra,guru lagu,guru wilangan teks serat wedhatama pupuh Pocung,struktur kaidah novel,struktur kaidah teks sesorah, memahami isi teks eksposisi adat tradisi mantu &amp; kaidah penulisan aksara Jawa</v>
      </c>
      <c r="K26" s="28">
        <f t="shared" si="5"/>
        <v>86.5</v>
      </c>
      <c r="L26" s="28" t="str">
        <f t="shared" si="6"/>
        <v>A</v>
      </c>
      <c r="M26" s="28">
        <f t="shared" si="7"/>
        <v>86.5</v>
      </c>
      <c r="N26" s="28" t="str">
        <f t="shared" si="8"/>
        <v>A</v>
      </c>
      <c r="O26" s="36">
        <v>1</v>
      </c>
      <c r="P26" s="28" t="str">
        <f t="shared" si="9"/>
        <v>Sangat terampil mengemukakan isi teks serat wedhatama pupuh pocung, membaca indah sesorah, dan membuat teks deskripsi budaya mantu</v>
      </c>
      <c r="Q26" s="39"/>
      <c r="R26" s="39" t="s">
        <v>8</v>
      </c>
      <c r="S26" s="18"/>
      <c r="T26" s="1">
        <v>85</v>
      </c>
      <c r="U26" s="1">
        <v>80</v>
      </c>
      <c r="V26" s="1">
        <v>92</v>
      </c>
      <c r="W26" s="1">
        <v>87</v>
      </c>
      <c r="X26" s="1"/>
      <c r="Y26" s="1"/>
      <c r="Z26" s="1"/>
      <c r="AA26" s="1"/>
      <c r="AB26" s="1"/>
      <c r="AC26" s="1"/>
      <c r="AD26" s="1"/>
      <c r="AE26" s="18"/>
      <c r="AF26" s="1">
        <v>84</v>
      </c>
      <c r="AG26" s="1">
        <v>89</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78118</v>
      </c>
      <c r="C27" s="19" t="s">
        <v>135</v>
      </c>
      <c r="D27" s="18"/>
      <c r="E27" s="28">
        <f t="shared" si="0"/>
        <v>92</v>
      </c>
      <c r="F27" s="28" t="str">
        <f t="shared" si="1"/>
        <v>A</v>
      </c>
      <c r="G27" s="28">
        <f t="shared" si="2"/>
        <v>92</v>
      </c>
      <c r="H27" s="28" t="str">
        <f t="shared" si="3"/>
        <v>A</v>
      </c>
      <c r="I27" s="36">
        <v>1</v>
      </c>
      <c r="J27" s="28" t="str">
        <f t="shared" si="4"/>
        <v>Memiliki kemampuan dalam mengidentifikasi guru gatra,guru lagu,guru wilangan teks serat wedhatama pupuh Pocung,struktur kaidah novel,struktur kaidah teks sesorah, memahami isi teks eksposisi adat tradisi mantu &amp; kaidah penulisan aksara Jawa</v>
      </c>
      <c r="K27" s="28">
        <f t="shared" si="5"/>
        <v>87.5</v>
      </c>
      <c r="L27" s="28" t="str">
        <f t="shared" si="6"/>
        <v>A</v>
      </c>
      <c r="M27" s="28">
        <f t="shared" si="7"/>
        <v>87.5</v>
      </c>
      <c r="N27" s="28" t="str">
        <f t="shared" si="8"/>
        <v>A</v>
      </c>
      <c r="O27" s="36">
        <v>1</v>
      </c>
      <c r="P27" s="28" t="str">
        <f t="shared" si="9"/>
        <v>Sangat terampil mengemukakan isi teks serat wedhatama pupuh pocung, membaca indah sesorah, dan membuat teks deskripsi budaya mantu</v>
      </c>
      <c r="Q27" s="39"/>
      <c r="R27" s="39" t="s">
        <v>8</v>
      </c>
      <c r="S27" s="18"/>
      <c r="T27" s="1">
        <v>85</v>
      </c>
      <c r="U27" s="1">
        <v>100</v>
      </c>
      <c r="V27" s="1">
        <v>90</v>
      </c>
      <c r="W27" s="1">
        <v>91</v>
      </c>
      <c r="X27" s="1"/>
      <c r="Y27" s="1"/>
      <c r="Z27" s="1"/>
      <c r="AA27" s="1"/>
      <c r="AB27" s="1"/>
      <c r="AC27" s="1"/>
      <c r="AD27" s="1"/>
      <c r="AE27" s="18"/>
      <c r="AF27" s="1">
        <v>85</v>
      </c>
      <c r="AG27" s="1">
        <v>90</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30388</v>
      </c>
      <c r="FK27" s="41">
        <v>30398</v>
      </c>
    </row>
    <row r="28" spans="1:167" x14ac:dyDescent="0.25">
      <c r="A28" s="19">
        <v>18</v>
      </c>
      <c r="B28" s="19">
        <v>78133</v>
      </c>
      <c r="C28" s="19" t="s">
        <v>136</v>
      </c>
      <c r="D28" s="18"/>
      <c r="E28" s="28">
        <f t="shared" si="0"/>
        <v>86</v>
      </c>
      <c r="F28" s="28" t="str">
        <f t="shared" si="1"/>
        <v>A</v>
      </c>
      <c r="G28" s="28">
        <f t="shared" si="2"/>
        <v>86</v>
      </c>
      <c r="H28" s="28" t="str">
        <f t="shared" si="3"/>
        <v>A</v>
      </c>
      <c r="I28" s="36">
        <v>1</v>
      </c>
      <c r="J28" s="28" t="str">
        <f t="shared" si="4"/>
        <v>Memiliki kemampuan dalam mengidentifikasi guru gatra,guru lagu,guru wilangan teks serat wedhatama pupuh Pocung,struktur kaidah novel,struktur kaidah teks sesorah, memahami isi teks eksposisi adat tradisi mantu &amp; kaidah penulisan aksara Jawa</v>
      </c>
      <c r="K28" s="28">
        <f t="shared" si="5"/>
        <v>86.5</v>
      </c>
      <c r="L28" s="28" t="str">
        <f t="shared" si="6"/>
        <v>A</v>
      </c>
      <c r="M28" s="28">
        <f t="shared" si="7"/>
        <v>86.5</v>
      </c>
      <c r="N28" s="28" t="str">
        <f t="shared" si="8"/>
        <v>A</v>
      </c>
      <c r="O28" s="36">
        <v>1</v>
      </c>
      <c r="P28" s="28" t="str">
        <f t="shared" si="9"/>
        <v>Sangat terampil mengemukakan isi teks serat wedhatama pupuh pocung, membaca indah sesorah, dan membuat teks deskripsi budaya mantu</v>
      </c>
      <c r="Q28" s="39"/>
      <c r="R28" s="39" t="s">
        <v>8</v>
      </c>
      <c r="S28" s="18"/>
      <c r="T28" s="1">
        <v>85</v>
      </c>
      <c r="U28" s="1">
        <v>80</v>
      </c>
      <c r="V28" s="1">
        <v>92</v>
      </c>
      <c r="W28" s="1">
        <v>86</v>
      </c>
      <c r="X28" s="1"/>
      <c r="Y28" s="1"/>
      <c r="Z28" s="1"/>
      <c r="AA28" s="1"/>
      <c r="AB28" s="1"/>
      <c r="AC28" s="1"/>
      <c r="AD28" s="1"/>
      <c r="AE28" s="18"/>
      <c r="AF28" s="1">
        <v>83</v>
      </c>
      <c r="AG28" s="1">
        <v>90</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78163</v>
      </c>
      <c r="C29" s="19" t="s">
        <v>137</v>
      </c>
      <c r="D29" s="18"/>
      <c r="E29" s="28">
        <f t="shared" si="0"/>
        <v>87</v>
      </c>
      <c r="F29" s="28" t="str">
        <f t="shared" si="1"/>
        <v>A</v>
      </c>
      <c r="G29" s="28">
        <f t="shared" si="2"/>
        <v>87</v>
      </c>
      <c r="H29" s="28" t="str">
        <f t="shared" si="3"/>
        <v>A</v>
      </c>
      <c r="I29" s="36">
        <v>1</v>
      </c>
      <c r="J29" s="28" t="str">
        <f t="shared" si="4"/>
        <v>Memiliki kemampuan dalam mengidentifikasi guru gatra,guru lagu,guru wilangan teks serat wedhatama pupuh Pocung,struktur kaidah novel,struktur kaidah teks sesorah, memahami isi teks eksposisi adat tradisi mantu &amp; kaidah penulisan aksara Jawa</v>
      </c>
      <c r="K29" s="28">
        <f t="shared" si="5"/>
        <v>87.5</v>
      </c>
      <c r="L29" s="28" t="str">
        <f t="shared" si="6"/>
        <v>A</v>
      </c>
      <c r="M29" s="28">
        <f t="shared" si="7"/>
        <v>87.5</v>
      </c>
      <c r="N29" s="28" t="str">
        <f t="shared" si="8"/>
        <v>A</v>
      </c>
      <c r="O29" s="36">
        <v>1</v>
      </c>
      <c r="P29" s="28" t="str">
        <f t="shared" si="9"/>
        <v>Sangat terampil mengemukakan isi teks serat wedhatama pupuh pocung, membaca indah sesorah, dan membuat teks deskripsi budaya mantu</v>
      </c>
      <c r="Q29" s="39"/>
      <c r="R29" s="39" t="s">
        <v>8</v>
      </c>
      <c r="S29" s="18"/>
      <c r="T29" s="1">
        <v>85</v>
      </c>
      <c r="U29" s="1">
        <v>80</v>
      </c>
      <c r="V29" s="1">
        <v>92</v>
      </c>
      <c r="W29" s="1">
        <v>91</v>
      </c>
      <c r="X29" s="1"/>
      <c r="Y29" s="1"/>
      <c r="Z29" s="1"/>
      <c r="AA29" s="1"/>
      <c r="AB29" s="1"/>
      <c r="AC29" s="1"/>
      <c r="AD29" s="1"/>
      <c r="AE29" s="18"/>
      <c r="AF29" s="1">
        <v>83</v>
      </c>
      <c r="AG29" s="1">
        <v>92</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30389</v>
      </c>
      <c r="FK29" s="41">
        <v>30399</v>
      </c>
    </row>
    <row r="30" spans="1:167" x14ac:dyDescent="0.25">
      <c r="A30" s="19">
        <v>20</v>
      </c>
      <c r="B30" s="19">
        <v>78148</v>
      </c>
      <c r="C30" s="19" t="s">
        <v>138</v>
      </c>
      <c r="D30" s="18"/>
      <c r="E30" s="28">
        <f t="shared" si="0"/>
        <v>88</v>
      </c>
      <c r="F30" s="28" t="str">
        <f t="shared" si="1"/>
        <v>A</v>
      </c>
      <c r="G30" s="28">
        <f t="shared" si="2"/>
        <v>88</v>
      </c>
      <c r="H30" s="28" t="str">
        <f t="shared" si="3"/>
        <v>A</v>
      </c>
      <c r="I30" s="36">
        <v>1</v>
      </c>
      <c r="J30" s="28" t="str">
        <f t="shared" si="4"/>
        <v>Memiliki kemampuan dalam mengidentifikasi guru gatra,guru lagu,guru wilangan teks serat wedhatama pupuh Pocung,struktur kaidah novel,struktur kaidah teks sesorah, memahami isi teks eksposisi adat tradisi mantu &amp; kaidah penulisan aksara Jawa</v>
      </c>
      <c r="K30" s="28">
        <f t="shared" si="5"/>
        <v>84.5</v>
      </c>
      <c r="L30" s="28" t="str">
        <f t="shared" si="6"/>
        <v>A</v>
      </c>
      <c r="M30" s="28">
        <f t="shared" si="7"/>
        <v>84.5</v>
      </c>
      <c r="N30" s="28" t="str">
        <f t="shared" si="8"/>
        <v>A</v>
      </c>
      <c r="O30" s="36">
        <v>1</v>
      </c>
      <c r="P30" s="28" t="str">
        <f t="shared" si="9"/>
        <v>Sangat terampil mengemukakan isi teks serat wedhatama pupuh pocung, membaca indah sesorah, dan membuat teks deskripsi budaya mantu</v>
      </c>
      <c r="Q30" s="39"/>
      <c r="R30" s="39" t="s">
        <v>8</v>
      </c>
      <c r="S30" s="18"/>
      <c r="T30" s="1">
        <v>85</v>
      </c>
      <c r="U30" s="1">
        <v>90</v>
      </c>
      <c r="V30" s="1">
        <v>90</v>
      </c>
      <c r="W30" s="1">
        <v>87</v>
      </c>
      <c r="X30" s="1"/>
      <c r="Y30" s="1"/>
      <c r="Z30" s="1"/>
      <c r="AA30" s="1"/>
      <c r="AB30" s="1"/>
      <c r="AC30" s="1"/>
      <c r="AD30" s="1"/>
      <c r="AE30" s="18"/>
      <c r="AF30" s="1">
        <v>82</v>
      </c>
      <c r="AG30" s="1">
        <v>87</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78178</v>
      </c>
      <c r="C31" s="19" t="s">
        <v>139</v>
      </c>
      <c r="D31" s="18"/>
      <c r="E31" s="28">
        <f t="shared" si="0"/>
        <v>88</v>
      </c>
      <c r="F31" s="28" t="str">
        <f t="shared" si="1"/>
        <v>A</v>
      </c>
      <c r="G31" s="28">
        <f t="shared" si="2"/>
        <v>88</v>
      </c>
      <c r="H31" s="28" t="str">
        <f t="shared" si="3"/>
        <v>A</v>
      </c>
      <c r="I31" s="36">
        <v>1</v>
      </c>
      <c r="J31" s="28" t="str">
        <f t="shared" si="4"/>
        <v>Memiliki kemampuan dalam mengidentifikasi guru gatra,guru lagu,guru wilangan teks serat wedhatama pupuh Pocung,struktur kaidah novel,struktur kaidah teks sesorah, memahami isi teks eksposisi adat tradisi mantu &amp; kaidah penulisan aksara Jawa</v>
      </c>
      <c r="K31" s="28">
        <f t="shared" si="5"/>
        <v>83.5</v>
      </c>
      <c r="L31" s="28" t="str">
        <f t="shared" si="6"/>
        <v>B</v>
      </c>
      <c r="M31" s="28">
        <f t="shared" si="7"/>
        <v>83.5</v>
      </c>
      <c r="N31" s="28" t="str">
        <f t="shared" si="8"/>
        <v>B</v>
      </c>
      <c r="O31" s="36">
        <v>2</v>
      </c>
      <c r="P31" s="28" t="str">
        <f t="shared" si="9"/>
        <v>Memiliki kemampuan dalam mengemukakan relevansi pitutur dalam teks membuat teks deskripsi budaya mantu</v>
      </c>
      <c r="Q31" s="39"/>
      <c r="R31" s="39" t="s">
        <v>8</v>
      </c>
      <c r="S31" s="18"/>
      <c r="T31" s="1">
        <v>85</v>
      </c>
      <c r="U31" s="1">
        <v>85</v>
      </c>
      <c r="V31" s="1">
        <v>90</v>
      </c>
      <c r="W31" s="1">
        <v>90</v>
      </c>
      <c r="X31" s="1"/>
      <c r="Y31" s="1"/>
      <c r="Z31" s="1"/>
      <c r="AA31" s="1"/>
      <c r="AB31" s="1"/>
      <c r="AC31" s="1"/>
      <c r="AD31" s="1"/>
      <c r="AE31" s="18"/>
      <c r="AF31" s="1">
        <v>82</v>
      </c>
      <c r="AG31" s="1">
        <v>85</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30390</v>
      </c>
      <c r="FK31" s="41">
        <v>30400</v>
      </c>
    </row>
    <row r="32" spans="1:167" x14ac:dyDescent="0.25">
      <c r="A32" s="19">
        <v>22</v>
      </c>
      <c r="B32" s="19">
        <v>78193</v>
      </c>
      <c r="C32" s="19" t="s">
        <v>140</v>
      </c>
      <c r="D32" s="18"/>
      <c r="E32" s="28">
        <f t="shared" si="0"/>
        <v>86</v>
      </c>
      <c r="F32" s="28" t="str">
        <f t="shared" si="1"/>
        <v>A</v>
      </c>
      <c r="G32" s="28">
        <f t="shared" si="2"/>
        <v>86</v>
      </c>
      <c r="H32" s="28" t="str">
        <f t="shared" si="3"/>
        <v>A</v>
      </c>
      <c r="I32" s="36">
        <v>1</v>
      </c>
      <c r="J32" s="28" t="str">
        <f t="shared" si="4"/>
        <v>Memiliki kemampuan dalam mengidentifikasi guru gatra,guru lagu,guru wilangan teks serat wedhatama pupuh Pocung,struktur kaidah novel,struktur kaidah teks sesorah, memahami isi teks eksposisi adat tradisi mantu &amp; kaidah penulisan aksara Jawa</v>
      </c>
      <c r="K32" s="28">
        <f t="shared" si="5"/>
        <v>83.5</v>
      </c>
      <c r="L32" s="28" t="str">
        <f t="shared" si="6"/>
        <v>B</v>
      </c>
      <c r="M32" s="28">
        <f t="shared" si="7"/>
        <v>83.5</v>
      </c>
      <c r="N32" s="28" t="str">
        <f t="shared" si="8"/>
        <v>B</v>
      </c>
      <c r="O32" s="36">
        <v>2</v>
      </c>
      <c r="P32" s="28" t="str">
        <f t="shared" si="9"/>
        <v>Memiliki kemampuan dalam mengemukakan relevansi pitutur dalam teks membuat teks deskripsi budaya mantu</v>
      </c>
      <c r="Q32" s="39"/>
      <c r="R32" s="39" t="s">
        <v>8</v>
      </c>
      <c r="S32" s="18"/>
      <c r="T32" s="1">
        <v>85</v>
      </c>
      <c r="U32" s="1">
        <v>85</v>
      </c>
      <c r="V32" s="1">
        <v>90</v>
      </c>
      <c r="W32" s="1">
        <v>83</v>
      </c>
      <c r="X32" s="1"/>
      <c r="Y32" s="1"/>
      <c r="Z32" s="1"/>
      <c r="AA32" s="1"/>
      <c r="AB32" s="1"/>
      <c r="AC32" s="1"/>
      <c r="AD32" s="1"/>
      <c r="AE32" s="18"/>
      <c r="AF32" s="1">
        <v>79</v>
      </c>
      <c r="AG32" s="1">
        <v>88</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80113</v>
      </c>
      <c r="C33" s="19" t="s">
        <v>141</v>
      </c>
      <c r="D33" s="18"/>
      <c r="E33" s="28">
        <f t="shared" si="0"/>
        <v>80</v>
      </c>
      <c r="F33" s="28" t="str">
        <f t="shared" si="1"/>
        <v>B</v>
      </c>
      <c r="G33" s="28">
        <f t="shared" si="2"/>
        <v>80</v>
      </c>
      <c r="H33" s="28" t="str">
        <f t="shared" si="3"/>
        <v>B</v>
      </c>
      <c r="I33" s="36">
        <v>2</v>
      </c>
      <c r="J33" s="28" t="str">
        <f t="shared" si="4"/>
        <v>Memiliki kemampuan dalam mengidentifikasi guru gatra,guru lagu,guru wilangan teks serat wedhatama pupuh Pocung,struktur kaidah novel,struktur kaidah teks sesorah, memahami isi teks eksposisi adat tradisi mantu,perlu peningkatan pemahaman kaidah penulisan aksara Jawa</v>
      </c>
      <c r="K33" s="28">
        <f t="shared" si="5"/>
        <v>86.5</v>
      </c>
      <c r="L33" s="28" t="str">
        <f t="shared" si="6"/>
        <v>A</v>
      </c>
      <c r="M33" s="28">
        <f t="shared" si="7"/>
        <v>86.5</v>
      </c>
      <c r="N33" s="28" t="str">
        <f t="shared" si="8"/>
        <v>A</v>
      </c>
      <c r="O33" s="36">
        <v>1</v>
      </c>
      <c r="P33" s="28" t="str">
        <f t="shared" si="9"/>
        <v>Sangat terampil mengemukakan isi teks serat wedhatama pupuh pocung, membaca indah sesorah, dan membuat teks deskripsi budaya mantu</v>
      </c>
      <c r="Q33" s="39"/>
      <c r="R33" s="39" t="s">
        <v>8</v>
      </c>
      <c r="S33" s="18"/>
      <c r="T33" s="1">
        <v>72</v>
      </c>
      <c r="U33" s="1">
        <v>70</v>
      </c>
      <c r="V33" s="1">
        <v>92</v>
      </c>
      <c r="W33" s="1">
        <v>87</v>
      </c>
      <c r="X33" s="1"/>
      <c r="Y33" s="1"/>
      <c r="Z33" s="1"/>
      <c r="AA33" s="1"/>
      <c r="AB33" s="1"/>
      <c r="AC33" s="1"/>
      <c r="AD33" s="1"/>
      <c r="AE33" s="18"/>
      <c r="AF33" s="1">
        <v>83</v>
      </c>
      <c r="AG33" s="1">
        <v>90</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78208</v>
      </c>
      <c r="C34" s="19" t="s">
        <v>142</v>
      </c>
      <c r="D34" s="18"/>
      <c r="E34" s="28">
        <f t="shared" si="0"/>
        <v>88</v>
      </c>
      <c r="F34" s="28" t="str">
        <f t="shared" si="1"/>
        <v>A</v>
      </c>
      <c r="G34" s="28">
        <f t="shared" si="2"/>
        <v>88</v>
      </c>
      <c r="H34" s="28" t="str">
        <f t="shared" si="3"/>
        <v>A</v>
      </c>
      <c r="I34" s="36">
        <v>1</v>
      </c>
      <c r="J34" s="28" t="str">
        <f t="shared" si="4"/>
        <v>Memiliki kemampuan dalam mengidentifikasi guru gatra,guru lagu,guru wilangan teks serat wedhatama pupuh Pocung,struktur kaidah novel,struktur kaidah teks sesorah, memahami isi teks eksposisi adat tradisi mantu &amp; kaidah penulisan aksara Jawa</v>
      </c>
      <c r="K34" s="28">
        <f t="shared" si="5"/>
        <v>85.5</v>
      </c>
      <c r="L34" s="28" t="str">
        <f t="shared" si="6"/>
        <v>A</v>
      </c>
      <c r="M34" s="28">
        <f t="shared" si="7"/>
        <v>85.5</v>
      </c>
      <c r="N34" s="28" t="str">
        <f t="shared" si="8"/>
        <v>A</v>
      </c>
      <c r="O34" s="36">
        <v>1</v>
      </c>
      <c r="P34" s="28" t="str">
        <f t="shared" si="9"/>
        <v>Sangat terampil mengemukakan isi teks serat wedhatama pupuh pocung, membaca indah sesorah, dan membuat teks deskripsi budaya mantu</v>
      </c>
      <c r="Q34" s="39"/>
      <c r="R34" s="39" t="s">
        <v>8</v>
      </c>
      <c r="S34" s="18"/>
      <c r="T34" s="1">
        <v>85</v>
      </c>
      <c r="U34" s="1">
        <v>85</v>
      </c>
      <c r="V34" s="1">
        <v>90</v>
      </c>
      <c r="W34" s="1">
        <v>92</v>
      </c>
      <c r="X34" s="1"/>
      <c r="Y34" s="1"/>
      <c r="Z34" s="1"/>
      <c r="AA34" s="1"/>
      <c r="AB34" s="1"/>
      <c r="AC34" s="1"/>
      <c r="AD34" s="1"/>
      <c r="AE34" s="18"/>
      <c r="AF34" s="1">
        <v>83</v>
      </c>
      <c r="AG34" s="1">
        <v>88</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78223</v>
      </c>
      <c r="C35" s="19" t="s">
        <v>143</v>
      </c>
      <c r="D35" s="18"/>
      <c r="E35" s="28">
        <f t="shared" si="0"/>
        <v>92</v>
      </c>
      <c r="F35" s="28" t="str">
        <f t="shared" si="1"/>
        <v>A</v>
      </c>
      <c r="G35" s="28">
        <f t="shared" si="2"/>
        <v>92</v>
      </c>
      <c r="H35" s="28" t="str">
        <f t="shared" si="3"/>
        <v>A</v>
      </c>
      <c r="I35" s="36">
        <v>1</v>
      </c>
      <c r="J35" s="28" t="str">
        <f t="shared" si="4"/>
        <v>Memiliki kemampuan dalam mengidentifikasi guru gatra,guru lagu,guru wilangan teks serat wedhatama pupuh Pocung,struktur kaidah novel,struktur kaidah teks sesorah, memahami isi teks eksposisi adat tradisi mantu &amp; kaidah penulisan aksara Jawa</v>
      </c>
      <c r="K35" s="28">
        <f t="shared" si="5"/>
        <v>90.5</v>
      </c>
      <c r="L35" s="28" t="str">
        <f t="shared" si="6"/>
        <v>A</v>
      </c>
      <c r="M35" s="28">
        <f t="shared" si="7"/>
        <v>90.5</v>
      </c>
      <c r="N35" s="28" t="str">
        <f t="shared" si="8"/>
        <v>A</v>
      </c>
      <c r="O35" s="36">
        <v>1</v>
      </c>
      <c r="P35" s="28" t="str">
        <f t="shared" si="9"/>
        <v>Sangat terampil mengemukakan isi teks serat wedhatama pupuh pocung, membaca indah sesorah, dan membuat teks deskripsi budaya mantu</v>
      </c>
      <c r="Q35" s="39"/>
      <c r="R35" s="39" t="s">
        <v>8</v>
      </c>
      <c r="S35" s="18"/>
      <c r="T35" s="1">
        <v>85</v>
      </c>
      <c r="U35" s="1">
        <v>100</v>
      </c>
      <c r="V35" s="1">
        <v>92</v>
      </c>
      <c r="W35" s="1">
        <v>89</v>
      </c>
      <c r="X35" s="1"/>
      <c r="Y35" s="1"/>
      <c r="Z35" s="1"/>
      <c r="AA35" s="1"/>
      <c r="AB35" s="1"/>
      <c r="AC35" s="1"/>
      <c r="AD35" s="1"/>
      <c r="AE35" s="18"/>
      <c r="AF35" s="1">
        <v>86</v>
      </c>
      <c r="AG35" s="1">
        <v>95</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78238</v>
      </c>
      <c r="C36" s="19" t="s">
        <v>144</v>
      </c>
      <c r="D36" s="18"/>
      <c r="E36" s="28">
        <f t="shared" si="0"/>
        <v>89</v>
      </c>
      <c r="F36" s="28" t="str">
        <f t="shared" si="1"/>
        <v>A</v>
      </c>
      <c r="G36" s="28">
        <f t="shared" si="2"/>
        <v>89</v>
      </c>
      <c r="H36" s="28" t="str">
        <f t="shared" si="3"/>
        <v>A</v>
      </c>
      <c r="I36" s="36">
        <v>1</v>
      </c>
      <c r="J36" s="28" t="str">
        <f t="shared" si="4"/>
        <v>Memiliki kemampuan dalam mengidentifikasi guru gatra,guru lagu,guru wilangan teks serat wedhatama pupuh Pocung,struktur kaidah novel,struktur kaidah teks sesorah, memahami isi teks eksposisi adat tradisi mantu &amp; kaidah penulisan aksara Jawa</v>
      </c>
      <c r="K36" s="28">
        <f t="shared" si="5"/>
        <v>88.5</v>
      </c>
      <c r="L36" s="28" t="str">
        <f t="shared" si="6"/>
        <v>A</v>
      </c>
      <c r="M36" s="28">
        <f t="shared" si="7"/>
        <v>88.5</v>
      </c>
      <c r="N36" s="28" t="str">
        <f t="shared" si="8"/>
        <v>A</v>
      </c>
      <c r="O36" s="36">
        <v>1</v>
      </c>
      <c r="P36" s="28" t="str">
        <f t="shared" si="9"/>
        <v>Sangat terampil mengemukakan isi teks serat wedhatama pupuh pocung, membaca indah sesorah, dan membuat teks deskripsi budaya mantu</v>
      </c>
      <c r="Q36" s="39"/>
      <c r="R36" s="39" t="s">
        <v>8</v>
      </c>
      <c r="S36" s="18"/>
      <c r="T36" s="1">
        <v>85</v>
      </c>
      <c r="U36" s="1">
        <v>90</v>
      </c>
      <c r="V36" s="1">
        <v>92</v>
      </c>
      <c r="W36" s="1">
        <v>90</v>
      </c>
      <c r="X36" s="1"/>
      <c r="Y36" s="1"/>
      <c r="Z36" s="1"/>
      <c r="AA36" s="1"/>
      <c r="AB36" s="1"/>
      <c r="AC36" s="1"/>
      <c r="AD36" s="1"/>
      <c r="AE36" s="18"/>
      <c r="AF36" s="1">
        <v>85</v>
      </c>
      <c r="AG36" s="1">
        <v>92</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78253</v>
      </c>
      <c r="C37" s="19" t="s">
        <v>145</v>
      </c>
      <c r="D37" s="18"/>
      <c r="E37" s="28">
        <f t="shared" si="0"/>
        <v>91</v>
      </c>
      <c r="F37" s="28" t="str">
        <f t="shared" si="1"/>
        <v>A</v>
      </c>
      <c r="G37" s="28">
        <f t="shared" si="2"/>
        <v>91</v>
      </c>
      <c r="H37" s="28" t="str">
        <f t="shared" si="3"/>
        <v>A</v>
      </c>
      <c r="I37" s="36">
        <v>1</v>
      </c>
      <c r="J37" s="28" t="str">
        <f t="shared" si="4"/>
        <v>Memiliki kemampuan dalam mengidentifikasi guru gatra,guru lagu,guru wilangan teks serat wedhatama pupuh Pocung,struktur kaidah novel,struktur kaidah teks sesorah, memahami isi teks eksposisi adat tradisi mantu &amp; kaidah penulisan aksara Jawa</v>
      </c>
      <c r="K37" s="28">
        <f t="shared" si="5"/>
        <v>83.5</v>
      </c>
      <c r="L37" s="28" t="str">
        <f t="shared" si="6"/>
        <v>B</v>
      </c>
      <c r="M37" s="28">
        <f t="shared" si="7"/>
        <v>83.5</v>
      </c>
      <c r="N37" s="28" t="str">
        <f t="shared" si="8"/>
        <v>B</v>
      </c>
      <c r="O37" s="36">
        <v>2</v>
      </c>
      <c r="P37" s="28" t="str">
        <f t="shared" si="9"/>
        <v>Memiliki kemampuan dalam mengemukakan relevansi pitutur dalam teks membuat teks deskripsi budaya mantu</v>
      </c>
      <c r="Q37" s="39"/>
      <c r="R37" s="39" t="s">
        <v>8</v>
      </c>
      <c r="S37" s="18"/>
      <c r="T37" s="1">
        <v>85</v>
      </c>
      <c r="U37" s="1">
        <v>90</v>
      </c>
      <c r="V37" s="1">
        <v>92</v>
      </c>
      <c r="W37" s="1">
        <v>96</v>
      </c>
      <c r="X37" s="1"/>
      <c r="Y37" s="1"/>
      <c r="Z37" s="1"/>
      <c r="AA37" s="1"/>
      <c r="AB37" s="1"/>
      <c r="AC37" s="1"/>
      <c r="AD37" s="1"/>
      <c r="AE37" s="18"/>
      <c r="AF37" s="1">
        <v>82</v>
      </c>
      <c r="AG37" s="1">
        <v>85</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78268</v>
      </c>
      <c r="C38" s="19" t="s">
        <v>146</v>
      </c>
      <c r="D38" s="18"/>
      <c r="E38" s="28">
        <f t="shared" si="0"/>
        <v>89</v>
      </c>
      <c r="F38" s="28" t="str">
        <f t="shared" si="1"/>
        <v>A</v>
      </c>
      <c r="G38" s="28">
        <f t="shared" si="2"/>
        <v>89</v>
      </c>
      <c r="H38" s="28" t="str">
        <f t="shared" si="3"/>
        <v>A</v>
      </c>
      <c r="I38" s="36">
        <v>1</v>
      </c>
      <c r="J38" s="28" t="str">
        <f t="shared" si="4"/>
        <v>Memiliki kemampuan dalam mengidentifikasi guru gatra,guru lagu,guru wilangan teks serat wedhatama pupuh Pocung,struktur kaidah novel,struktur kaidah teks sesorah, memahami isi teks eksposisi adat tradisi mantu &amp; kaidah penulisan aksara Jawa</v>
      </c>
      <c r="K38" s="28">
        <f t="shared" si="5"/>
        <v>85.5</v>
      </c>
      <c r="L38" s="28" t="str">
        <f t="shared" si="6"/>
        <v>A</v>
      </c>
      <c r="M38" s="28">
        <f t="shared" si="7"/>
        <v>85.5</v>
      </c>
      <c r="N38" s="28" t="str">
        <f t="shared" si="8"/>
        <v>A</v>
      </c>
      <c r="O38" s="36">
        <v>1</v>
      </c>
      <c r="P38" s="28" t="str">
        <f t="shared" si="9"/>
        <v>Sangat terampil mengemukakan isi teks serat wedhatama pupuh pocung, membaca indah sesorah, dan membuat teks deskripsi budaya mantu</v>
      </c>
      <c r="Q38" s="39"/>
      <c r="R38" s="39" t="s">
        <v>8</v>
      </c>
      <c r="S38" s="18"/>
      <c r="T38" s="1">
        <v>85</v>
      </c>
      <c r="U38" s="1">
        <v>85</v>
      </c>
      <c r="V38" s="1">
        <v>92</v>
      </c>
      <c r="W38" s="1">
        <v>92</v>
      </c>
      <c r="X38" s="1"/>
      <c r="Y38" s="1"/>
      <c r="Z38" s="1"/>
      <c r="AA38" s="1"/>
      <c r="AB38" s="1"/>
      <c r="AC38" s="1"/>
      <c r="AD38" s="1"/>
      <c r="AE38" s="18"/>
      <c r="AF38" s="1">
        <v>83</v>
      </c>
      <c r="AG38" s="1">
        <v>88</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78283</v>
      </c>
      <c r="C39" s="19" t="s">
        <v>147</v>
      </c>
      <c r="D39" s="18"/>
      <c r="E39" s="28">
        <f t="shared" si="0"/>
        <v>91</v>
      </c>
      <c r="F39" s="28" t="str">
        <f t="shared" si="1"/>
        <v>A</v>
      </c>
      <c r="G39" s="28">
        <f t="shared" si="2"/>
        <v>91</v>
      </c>
      <c r="H39" s="28" t="str">
        <f t="shared" si="3"/>
        <v>A</v>
      </c>
      <c r="I39" s="36">
        <v>1</v>
      </c>
      <c r="J39" s="28" t="str">
        <f t="shared" si="4"/>
        <v>Memiliki kemampuan dalam mengidentifikasi guru gatra,guru lagu,guru wilangan teks serat wedhatama pupuh Pocung,struktur kaidah novel,struktur kaidah teks sesorah, memahami isi teks eksposisi adat tradisi mantu &amp; kaidah penulisan aksara Jawa</v>
      </c>
      <c r="K39" s="28">
        <f t="shared" si="5"/>
        <v>86.5</v>
      </c>
      <c r="L39" s="28" t="str">
        <f t="shared" si="6"/>
        <v>A</v>
      </c>
      <c r="M39" s="28">
        <f t="shared" si="7"/>
        <v>86.5</v>
      </c>
      <c r="N39" s="28" t="str">
        <f t="shared" si="8"/>
        <v>A</v>
      </c>
      <c r="O39" s="36">
        <v>1</v>
      </c>
      <c r="P39" s="28" t="str">
        <f t="shared" si="9"/>
        <v>Sangat terampil mengemukakan isi teks serat wedhatama pupuh pocung, membaca indah sesorah, dan membuat teks deskripsi budaya mantu</v>
      </c>
      <c r="Q39" s="39"/>
      <c r="R39" s="39" t="s">
        <v>8</v>
      </c>
      <c r="S39" s="18"/>
      <c r="T39" s="1">
        <v>85</v>
      </c>
      <c r="U39" s="1">
        <v>100</v>
      </c>
      <c r="V39" s="1">
        <v>90</v>
      </c>
      <c r="W39" s="1">
        <v>88</v>
      </c>
      <c r="X39" s="1"/>
      <c r="Y39" s="1"/>
      <c r="Z39" s="1"/>
      <c r="AA39" s="1"/>
      <c r="AB39" s="1"/>
      <c r="AC39" s="1"/>
      <c r="AD39" s="1"/>
      <c r="AE39" s="18"/>
      <c r="AF39" s="1">
        <v>83</v>
      </c>
      <c r="AG39" s="1">
        <v>90</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78298</v>
      </c>
      <c r="C40" s="19" t="s">
        <v>148</v>
      </c>
      <c r="D40" s="18"/>
      <c r="E40" s="28">
        <f t="shared" si="0"/>
        <v>88</v>
      </c>
      <c r="F40" s="28" t="str">
        <f t="shared" si="1"/>
        <v>A</v>
      </c>
      <c r="G40" s="28">
        <f t="shared" si="2"/>
        <v>88</v>
      </c>
      <c r="H40" s="28" t="str">
        <f t="shared" si="3"/>
        <v>A</v>
      </c>
      <c r="I40" s="36">
        <v>1</v>
      </c>
      <c r="J40" s="28" t="str">
        <f t="shared" si="4"/>
        <v>Memiliki kemampuan dalam mengidentifikasi guru gatra,guru lagu,guru wilangan teks serat wedhatama pupuh Pocung,struktur kaidah novel,struktur kaidah teks sesorah, memahami isi teks eksposisi adat tradisi mantu &amp; kaidah penulisan aksara Jawa</v>
      </c>
      <c r="K40" s="28">
        <f t="shared" si="5"/>
        <v>87</v>
      </c>
      <c r="L40" s="28" t="str">
        <f t="shared" si="6"/>
        <v>A</v>
      </c>
      <c r="M40" s="28">
        <f t="shared" si="7"/>
        <v>87</v>
      </c>
      <c r="N40" s="28" t="str">
        <f t="shared" si="8"/>
        <v>A</v>
      </c>
      <c r="O40" s="36">
        <v>1</v>
      </c>
      <c r="P40" s="28" t="str">
        <f t="shared" si="9"/>
        <v>Sangat terampil mengemukakan isi teks serat wedhatama pupuh pocung, membaca indah sesorah, dan membuat teks deskripsi budaya mantu</v>
      </c>
      <c r="Q40" s="39"/>
      <c r="R40" s="39" t="s">
        <v>8</v>
      </c>
      <c r="S40" s="18"/>
      <c r="T40" s="1">
        <v>85</v>
      </c>
      <c r="U40" s="1">
        <v>90</v>
      </c>
      <c r="V40" s="1">
        <v>92</v>
      </c>
      <c r="W40" s="1">
        <v>86</v>
      </c>
      <c r="X40" s="1"/>
      <c r="Y40" s="1"/>
      <c r="Z40" s="1"/>
      <c r="AA40" s="1"/>
      <c r="AB40" s="1"/>
      <c r="AC40" s="1"/>
      <c r="AD40" s="1"/>
      <c r="AE40" s="18"/>
      <c r="AF40" s="1">
        <v>82</v>
      </c>
      <c r="AG40" s="1">
        <v>92</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78313</v>
      </c>
      <c r="C41" s="19" t="s">
        <v>149</v>
      </c>
      <c r="D41" s="18"/>
      <c r="E41" s="28">
        <f t="shared" si="0"/>
        <v>86</v>
      </c>
      <c r="F41" s="28" t="str">
        <f t="shared" si="1"/>
        <v>A</v>
      </c>
      <c r="G41" s="28">
        <f t="shared" si="2"/>
        <v>86</v>
      </c>
      <c r="H41" s="28" t="str">
        <f t="shared" si="3"/>
        <v>A</v>
      </c>
      <c r="I41" s="36">
        <v>1</v>
      </c>
      <c r="J41" s="28" t="str">
        <f t="shared" si="4"/>
        <v>Memiliki kemampuan dalam mengidentifikasi guru gatra,guru lagu,guru wilangan teks serat wedhatama pupuh Pocung,struktur kaidah novel,struktur kaidah teks sesorah, memahami isi teks eksposisi adat tradisi mantu &amp; kaidah penulisan aksara Jawa</v>
      </c>
      <c r="K41" s="28">
        <f t="shared" si="5"/>
        <v>89</v>
      </c>
      <c r="L41" s="28" t="str">
        <f t="shared" si="6"/>
        <v>A</v>
      </c>
      <c r="M41" s="28">
        <f t="shared" si="7"/>
        <v>89</v>
      </c>
      <c r="N41" s="28" t="str">
        <f t="shared" si="8"/>
        <v>A</v>
      </c>
      <c r="O41" s="36">
        <v>1</v>
      </c>
      <c r="P41" s="28" t="str">
        <f t="shared" si="9"/>
        <v>Sangat terampil mengemukakan isi teks serat wedhatama pupuh pocung, membaca indah sesorah, dan membuat teks deskripsi budaya mantu</v>
      </c>
      <c r="Q41" s="39"/>
      <c r="R41" s="39" t="s">
        <v>8</v>
      </c>
      <c r="S41" s="18"/>
      <c r="T41" s="1">
        <v>85</v>
      </c>
      <c r="U41" s="1">
        <v>80</v>
      </c>
      <c r="V41" s="1">
        <v>92</v>
      </c>
      <c r="W41" s="1">
        <v>85</v>
      </c>
      <c r="X41" s="1"/>
      <c r="Y41" s="1"/>
      <c r="Z41" s="1"/>
      <c r="AA41" s="1"/>
      <c r="AB41" s="1"/>
      <c r="AC41" s="1"/>
      <c r="AD41" s="1"/>
      <c r="AE41" s="18"/>
      <c r="AF41" s="1">
        <v>88</v>
      </c>
      <c r="AG41" s="1">
        <v>90</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78328</v>
      </c>
      <c r="C42" s="19" t="s">
        <v>150</v>
      </c>
      <c r="D42" s="18"/>
      <c r="E42" s="28">
        <f t="shared" si="0"/>
        <v>93</v>
      </c>
      <c r="F42" s="28" t="str">
        <f t="shared" si="1"/>
        <v>A</v>
      </c>
      <c r="G42" s="28">
        <f t="shared" si="2"/>
        <v>93</v>
      </c>
      <c r="H42" s="28" t="str">
        <f t="shared" si="3"/>
        <v>A</v>
      </c>
      <c r="I42" s="36">
        <v>1</v>
      </c>
      <c r="J42" s="28" t="str">
        <f t="shared" si="4"/>
        <v>Memiliki kemampuan dalam mengidentifikasi guru gatra,guru lagu,guru wilangan teks serat wedhatama pupuh Pocung,struktur kaidah novel,struktur kaidah teks sesorah, memahami isi teks eksposisi adat tradisi mantu &amp; kaidah penulisan aksara Jawa</v>
      </c>
      <c r="K42" s="28">
        <f t="shared" si="5"/>
        <v>85</v>
      </c>
      <c r="L42" s="28" t="str">
        <f t="shared" si="6"/>
        <v>A</v>
      </c>
      <c r="M42" s="28">
        <f t="shared" si="7"/>
        <v>85</v>
      </c>
      <c r="N42" s="28" t="str">
        <f t="shared" si="8"/>
        <v>A</v>
      </c>
      <c r="O42" s="36">
        <v>1</v>
      </c>
      <c r="P42" s="28" t="str">
        <f t="shared" si="9"/>
        <v>Sangat terampil mengemukakan isi teks serat wedhatama pupuh pocung, membaca indah sesorah, dan membuat teks deskripsi budaya mantu</v>
      </c>
      <c r="Q42" s="39"/>
      <c r="R42" s="39" t="s">
        <v>8</v>
      </c>
      <c r="S42" s="18"/>
      <c r="T42" s="1">
        <v>85</v>
      </c>
      <c r="U42" s="1">
        <v>100</v>
      </c>
      <c r="V42" s="1">
        <v>90</v>
      </c>
      <c r="W42" s="1">
        <v>95</v>
      </c>
      <c r="X42" s="1"/>
      <c r="Y42" s="1"/>
      <c r="Z42" s="1"/>
      <c r="AA42" s="1"/>
      <c r="AB42" s="1"/>
      <c r="AC42" s="1"/>
      <c r="AD42" s="1"/>
      <c r="AE42" s="18"/>
      <c r="AF42" s="1">
        <v>83</v>
      </c>
      <c r="AG42" s="1">
        <v>87</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78343</v>
      </c>
      <c r="C43" s="19" t="s">
        <v>151</v>
      </c>
      <c r="D43" s="18"/>
      <c r="E43" s="28">
        <f t="shared" si="0"/>
        <v>89</v>
      </c>
      <c r="F43" s="28" t="str">
        <f t="shared" si="1"/>
        <v>A</v>
      </c>
      <c r="G43" s="28">
        <f t="shared" si="2"/>
        <v>89</v>
      </c>
      <c r="H43" s="28" t="str">
        <f t="shared" si="3"/>
        <v>A</v>
      </c>
      <c r="I43" s="36">
        <v>1</v>
      </c>
      <c r="J43" s="28" t="str">
        <f t="shared" si="4"/>
        <v>Memiliki kemampuan dalam mengidentifikasi guru gatra,guru lagu,guru wilangan teks serat wedhatama pupuh Pocung,struktur kaidah novel,struktur kaidah teks sesorah, memahami isi teks eksposisi adat tradisi mantu &amp; kaidah penulisan aksara Jawa</v>
      </c>
      <c r="K43" s="28">
        <f t="shared" si="5"/>
        <v>88.5</v>
      </c>
      <c r="L43" s="28" t="str">
        <f t="shared" si="6"/>
        <v>A</v>
      </c>
      <c r="M43" s="28">
        <f t="shared" si="7"/>
        <v>88.5</v>
      </c>
      <c r="N43" s="28" t="str">
        <f t="shared" si="8"/>
        <v>A</v>
      </c>
      <c r="O43" s="36">
        <v>1</v>
      </c>
      <c r="P43" s="28" t="str">
        <f t="shared" si="9"/>
        <v>Sangat terampil mengemukakan isi teks serat wedhatama pupuh pocung, membaca indah sesorah, dan membuat teks deskripsi budaya mantu</v>
      </c>
      <c r="Q43" s="39"/>
      <c r="R43" s="39" t="s">
        <v>8</v>
      </c>
      <c r="S43" s="18"/>
      <c r="T43" s="1">
        <v>85</v>
      </c>
      <c r="U43" s="1">
        <v>90</v>
      </c>
      <c r="V43" s="1">
        <v>92</v>
      </c>
      <c r="W43" s="1">
        <v>90</v>
      </c>
      <c r="X43" s="1"/>
      <c r="Y43" s="1"/>
      <c r="Z43" s="1"/>
      <c r="AA43" s="1"/>
      <c r="AB43" s="1"/>
      <c r="AC43" s="1"/>
      <c r="AD43" s="1"/>
      <c r="AE43" s="18"/>
      <c r="AF43" s="1">
        <v>87</v>
      </c>
      <c r="AG43" s="1">
        <v>90</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89871</v>
      </c>
      <c r="C44" s="19" t="s">
        <v>152</v>
      </c>
      <c r="D44" s="18"/>
      <c r="E44" s="28">
        <f t="shared" si="0"/>
        <v>70</v>
      </c>
      <c r="F44" s="28" t="str">
        <f t="shared" si="1"/>
        <v>C</v>
      </c>
      <c r="G44" s="28">
        <f t="shared" si="2"/>
        <v>70</v>
      </c>
      <c r="H44" s="28" t="str">
        <f t="shared" si="3"/>
        <v>C</v>
      </c>
      <c r="I44" s="36">
        <v>3</v>
      </c>
      <c r="J44" s="28" t="str">
        <f t="shared" si="4"/>
        <v>Memiliki kemampuan dalam mengidentifikasi guru gatra,guru lagu,guru wilangan teks serat wedhatama pupuh Pocung,struktur kaidah novel,struktur kaidah teks sesorah, perlu pemahaman memahami isi teks eksposisi adat tradisi mantu &amp; kaidah penulisan aksara Jawa</v>
      </c>
      <c r="K44" s="28">
        <f t="shared" si="5"/>
        <v>70</v>
      </c>
      <c r="L44" s="28" t="str">
        <f t="shared" si="6"/>
        <v>C</v>
      </c>
      <c r="M44" s="28">
        <f t="shared" si="7"/>
        <v>70</v>
      </c>
      <c r="N44" s="28" t="str">
        <f t="shared" si="8"/>
        <v>C</v>
      </c>
      <c r="O44" s="36">
        <v>3</v>
      </c>
      <c r="P44" s="28" t="str">
        <f t="shared" si="9"/>
        <v>Memiliki kemampuan dalam membuat cakepan tembang Pocung</v>
      </c>
      <c r="Q44" s="39"/>
      <c r="R44" s="39" t="s">
        <v>8</v>
      </c>
      <c r="S44" s="18"/>
      <c r="T44" s="1">
        <v>70</v>
      </c>
      <c r="U44" s="1">
        <v>70</v>
      </c>
      <c r="V44" s="1">
        <v>70</v>
      </c>
      <c r="W44" s="1">
        <v>70</v>
      </c>
      <c r="X44" s="1"/>
      <c r="Y44" s="1"/>
      <c r="Z44" s="1"/>
      <c r="AA44" s="1"/>
      <c r="AB44" s="1"/>
      <c r="AC44" s="1"/>
      <c r="AD44" s="1"/>
      <c r="AE44" s="18"/>
      <c r="AF44" s="1">
        <v>70</v>
      </c>
      <c r="AG44" s="1">
        <v>70</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c r="B45" s="19"/>
      <c r="C45" s="19"/>
      <c r="D45" s="18"/>
      <c r="E45" s="28" t="str">
        <f t="shared" si="0"/>
        <v/>
      </c>
      <c r="F45" s="28" t="str">
        <f t="shared" si="1"/>
        <v/>
      </c>
      <c r="G45" s="28" t="str">
        <f t="shared" si="2"/>
        <v/>
      </c>
      <c r="H45" s="28" t="str">
        <f t="shared" si="3"/>
        <v/>
      </c>
      <c r="I45" s="36"/>
      <c r="J45" s="28" t="str">
        <f t="shared" si="4"/>
        <v/>
      </c>
      <c r="K45" s="28" t="str">
        <f t="shared" si="5"/>
        <v/>
      </c>
      <c r="L45" s="28" t="str">
        <f t="shared" si="6"/>
        <v/>
      </c>
      <c r="M45" s="28" t="str">
        <f t="shared" si="7"/>
        <v/>
      </c>
      <c r="N45" s="28" t="str">
        <f t="shared" si="8"/>
        <v/>
      </c>
      <c r="O45" s="36"/>
      <c r="P45" s="28" t="str">
        <f t="shared" si="9"/>
        <v/>
      </c>
      <c r="Q45" s="39"/>
      <c r="R45" s="39"/>
      <c r="S45" s="18"/>
      <c r="T45" s="1"/>
      <c r="U45" s="1"/>
      <c r="V45" s="1"/>
      <c r="W45" s="1"/>
      <c r="X45" s="1"/>
      <c r="Y45" s="1"/>
      <c r="Z45" s="1"/>
      <c r="AA45" s="1"/>
      <c r="AB45" s="1"/>
      <c r="AC45" s="1"/>
      <c r="AD45" s="1"/>
      <c r="AE45" s="18"/>
      <c r="AF45" s="1"/>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105</v>
      </c>
      <c r="D52" s="18"/>
      <c r="E52" s="18"/>
      <c r="F52" s="18" t="s">
        <v>106</v>
      </c>
      <c r="G52" s="18"/>
      <c r="H52" s="18"/>
      <c r="I52" s="38"/>
      <c r="J52" s="30"/>
      <c r="K52" s="18">
        <f>IF(COUNTBLANK($G$11:$G$50)=40,"",MAX($G$11:$G$50))</f>
        <v>93</v>
      </c>
      <c r="L52" s="18"/>
      <c r="M52" s="18"/>
      <c r="N52" s="18"/>
      <c r="O52" s="37"/>
      <c r="P52" s="18"/>
      <c r="Q52" s="37" t="s">
        <v>107</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108</v>
      </c>
      <c r="D53" s="18"/>
      <c r="E53" s="18"/>
      <c r="F53" s="18" t="s">
        <v>109</v>
      </c>
      <c r="G53" s="18"/>
      <c r="H53" s="18"/>
      <c r="I53" s="38"/>
      <c r="J53" s="30"/>
      <c r="K53" s="18">
        <f>IF(COUNTBLANK($G$11:$G$50)=40,"",MIN($G$11:$G$50))</f>
        <v>70</v>
      </c>
      <c r="L53" s="18"/>
      <c r="M53" s="18"/>
      <c r="N53" s="18"/>
      <c r="O53" s="37"/>
      <c r="P53" s="18"/>
      <c r="Q53" s="37" t="s">
        <v>110</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111</v>
      </c>
      <c r="G54" s="18"/>
      <c r="H54" s="18"/>
      <c r="I54" s="38"/>
      <c r="J54" s="30"/>
      <c r="K54" s="18">
        <f>IF(COUNTBLANK($G$11:$G$50)=40,"",AVERAGE($G$11:$G$50))</f>
        <v>88.090909090909093</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112</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113</v>
      </c>
      <c r="D56" s="18"/>
      <c r="E56" s="18"/>
      <c r="F56" s="18"/>
      <c r="G56" s="18"/>
      <c r="H56" s="18"/>
      <c r="I56" s="37"/>
      <c r="J56" s="18"/>
      <c r="K56" s="18"/>
      <c r="L56" s="18"/>
      <c r="M56" s="18"/>
      <c r="N56" s="18"/>
      <c r="O56" s="37"/>
      <c r="P56" s="18"/>
      <c r="Q56" s="37" t="s">
        <v>114</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115</v>
      </c>
      <c r="D57" s="18"/>
      <c r="E57" s="18"/>
      <c r="F57" s="18"/>
      <c r="G57" s="18"/>
      <c r="H57" s="18"/>
      <c r="I57" s="37"/>
      <c r="J57" s="18"/>
      <c r="K57" s="18"/>
      <c r="L57" s="18"/>
      <c r="M57" s="18"/>
      <c r="N57" s="18"/>
      <c r="O57" s="37"/>
      <c r="P57" s="18"/>
      <c r="Q57" s="37" t="s">
        <v>116</v>
      </c>
      <c r="R57" s="37" t="s">
        <v>117</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XI-MIPA 6</vt:lpstr>
      <vt:lpstr>XI-MIPA 7</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ismail - [2010]</cp:lastModifiedBy>
  <dcterms:created xsi:type="dcterms:W3CDTF">2015-09-01T09:01:01Z</dcterms:created>
  <dcterms:modified xsi:type="dcterms:W3CDTF">2018-12-11T03:54:14Z</dcterms:modified>
  <cp:category/>
</cp:coreProperties>
</file>