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SMA 9 SEMARANG\SISTEM PENILAIAN SMA 9\ADMIN 201819\GANJIL\PRESTO GANJIL 2018 FIX\"/>
    </mc:Choice>
  </mc:AlternateContent>
  <bookViews>
    <workbookView xWindow="0" yWindow="0" windowWidth="20490" windowHeight="7755" activeTab="1"/>
  </bookViews>
  <sheets>
    <sheet name="XII-MIPA 6" sheetId="1" r:id="rId1"/>
    <sheet name="XII-MIPA 7" sheetId="2" r:id="rId2"/>
  </sheets>
  <externalReferences>
    <externalReference r:id="rId3"/>
  </externalReferences>
  <calcPr calcId="152511"/>
</workbook>
</file>

<file path=xl/calcChain.xml><?xml version="1.0" encoding="utf-8"?>
<calcChain xmlns="http://schemas.openxmlformats.org/spreadsheetml/2006/main">
  <c r="FH13" i="1" l="1"/>
  <c r="FI13" i="1"/>
  <c r="FH15" i="1"/>
  <c r="FI15" i="1"/>
  <c r="FH17" i="1"/>
  <c r="FI17" i="1"/>
  <c r="FH13" i="2"/>
  <c r="FI13" i="2"/>
  <c r="FH15" i="2"/>
  <c r="FI15" i="2"/>
  <c r="FH17" i="2"/>
  <c r="FI17" i="2"/>
  <c r="K55" i="2" l="1"/>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N50" i="1"/>
  <c r="M50" i="1"/>
  <c r="L50" i="1"/>
  <c r="K50" i="1"/>
  <c r="J50" i="1"/>
  <c r="G50" i="1"/>
  <c r="H50" i="1" s="1"/>
  <c r="E50" i="1"/>
  <c r="F50" i="1" s="1"/>
  <c r="P49" i="1"/>
  <c r="N49" i="1"/>
  <c r="M49" i="1"/>
  <c r="L49" i="1"/>
  <c r="K49" i="1"/>
  <c r="J49" i="1"/>
  <c r="G49" i="1"/>
  <c r="H49" i="1" s="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H46" i="1"/>
  <c r="G46" i="1"/>
  <c r="F46" i="1"/>
  <c r="E46" i="1"/>
  <c r="P45" i="1"/>
  <c r="M45" i="1"/>
  <c r="N45" i="1" s="1"/>
  <c r="K45" i="1"/>
  <c r="L45" i="1" s="1"/>
  <c r="J45" i="1"/>
  <c r="H45" i="1"/>
  <c r="G45" i="1"/>
  <c r="F45" i="1"/>
  <c r="E45" i="1"/>
  <c r="P44" i="1"/>
  <c r="M44" i="1"/>
  <c r="N44" i="1" s="1"/>
  <c r="K44" i="1"/>
  <c r="L44" i="1" s="1"/>
  <c r="J44" i="1"/>
  <c r="H44" i="1"/>
  <c r="G44" i="1"/>
  <c r="F44" i="1"/>
  <c r="E44" i="1"/>
  <c r="P43" i="1"/>
  <c r="M43" i="1"/>
  <c r="N43" i="1" s="1"/>
  <c r="K43" i="1"/>
  <c r="L43" i="1" s="1"/>
  <c r="J43" i="1"/>
  <c r="G43" i="1"/>
  <c r="H43" i="1" s="1"/>
  <c r="E43" i="1"/>
  <c r="F43" i="1" s="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G35" i="1"/>
  <c r="H35" i="1" s="1"/>
  <c r="E35" i="1"/>
  <c r="F35" i="1" s="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G22" i="1"/>
  <c r="H22" i="1" s="1"/>
  <c r="E22" i="1"/>
  <c r="F22" i="1" s="1"/>
  <c r="P21" i="1"/>
  <c r="M21" i="1"/>
  <c r="N21" i="1" s="1"/>
  <c r="K21" i="1"/>
  <c r="L21" i="1" s="1"/>
  <c r="J21" i="1"/>
  <c r="H21" i="1"/>
  <c r="G21" i="1"/>
  <c r="F21" i="1"/>
  <c r="E21" i="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G14" i="1"/>
  <c r="H14" i="1" s="1"/>
  <c r="E14" i="1"/>
  <c r="F14" i="1" s="1"/>
  <c r="P13" i="1"/>
  <c r="M13" i="1"/>
  <c r="N13" i="1" s="1"/>
  <c r="K13" i="1"/>
  <c r="L13" i="1" s="1"/>
  <c r="J13" i="1"/>
  <c r="H13" i="1"/>
  <c r="G13" i="1"/>
  <c r="F13" i="1"/>
  <c r="E13" i="1"/>
  <c r="P12" i="1"/>
  <c r="M12" i="1"/>
  <c r="N12" i="1" s="1"/>
  <c r="K12" i="1"/>
  <c r="L12" i="1" s="1"/>
  <c r="J12" i="1"/>
  <c r="G12" i="1"/>
  <c r="E12" i="1"/>
  <c r="F12" i="1" s="1"/>
  <c r="P11" i="1"/>
  <c r="M11" i="1"/>
  <c r="N11" i="1" s="1"/>
  <c r="K11" i="1"/>
  <c r="L11" i="1" s="1"/>
  <c r="J11" i="1"/>
  <c r="G11" i="1"/>
  <c r="H11" i="1" s="1"/>
  <c r="E11" i="1"/>
  <c r="F11" i="1" s="1"/>
  <c r="K52" i="1" l="1"/>
  <c r="K53" i="1"/>
  <c r="H12" i="1"/>
  <c r="K53" i="2"/>
  <c r="H11" i="2"/>
  <c r="K54" i="2"/>
  <c r="K54" i="1"/>
  <c r="K52" i="2"/>
</calcChain>
</file>

<file path=xl/sharedStrings.xml><?xml version="1.0" encoding="utf-8"?>
<sst xmlns="http://schemas.openxmlformats.org/spreadsheetml/2006/main" count="433" uniqueCount="153">
  <si>
    <t>DAFTAR NILAI SISWA SMAN 9 SEMARANG SEMESTER GASAL TAHUN PELAJARAN 2018/2019</t>
  </si>
  <si>
    <t>Guru :</t>
  </si>
  <si>
    <t>Rosita Nurdiani S.Pd.</t>
  </si>
  <si>
    <t>Kelas XII-MIPA 6</t>
  </si>
  <si>
    <t>Mapel :</t>
  </si>
  <si>
    <t>Bahasa Jawa [ Kelompok B (Wajib) ]</t>
  </si>
  <si>
    <t>didownload 07/12/2018</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</si>
  <si>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</si>
  <si>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</si>
  <si>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</si>
  <si>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</si>
  <si>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</si>
  <si>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</si>
  <si>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</si>
  <si>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</si>
  <si>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</si>
  <si>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</si>
  <si>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</si>
  <si>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</si>
  <si>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</si>
  <si>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</si>
  <si>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</si>
  <si>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</si>
  <si>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</si>
  <si>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</si>
  <si>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</si>
  <si>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</si>
  <si>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</si>
  <si>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</si>
  <si>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</si>
  <si>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</si>
  <si>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</si>
  <si>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</si>
  <si>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</si>
  <si>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</si>
  <si>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</si>
  <si>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</si>
  <si>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</si>
  <si>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</si>
  <si>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</si>
  <si>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</si>
  <si>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</si>
  <si>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</si>
  <si>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</si>
  <si>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</si>
  <si>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</si>
  <si>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</si>
  <si>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</si>
  <si>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</si>
  <si>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</si>
  <si>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</si>
  <si>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</si>
  <si>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</si>
  <si>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</si>
  <si>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</si>
  <si>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AKBAR GILANG RAMADHAN</t>
  </si>
  <si>
    <t>Predikat &amp; Deskripsi Pengetahuan</t>
  </si>
  <si>
    <t>ACUAN MENGISI DESKRIPSI</t>
  </si>
  <si>
    <t>ANISA ANGGARI PUTRI DIANTI</t>
  </si>
  <si>
    <t>Minimal</t>
  </si>
  <si>
    <t>Maximal</t>
  </si>
  <si>
    <t>Predikat</t>
  </si>
  <si>
    <t xml:space="preserve">KODE </t>
  </si>
  <si>
    <t>PENGETAHUAN (SILAHKAN DI GANTI)</t>
  </si>
  <si>
    <t>KETRERAMPILAN (SILAHKAN DI GANTI)</t>
  </si>
  <si>
    <t>ID TEORI</t>
  </si>
  <si>
    <t>ID PRAKTEK</t>
  </si>
  <si>
    <t>ARDITO HAYU AMASTO</t>
  </si>
  <si>
    <t>ARUM PUSVITA SARI</t>
  </si>
  <si>
    <t>AULIA FARISA</t>
  </si>
  <si>
    <t>BAGUS RIZKY ARYA NUGROHO</t>
  </si>
  <si>
    <t>BRAM ADHIWENA HIMAWAN</t>
  </si>
  <si>
    <t>CARIN ANNUR AINI</t>
  </si>
  <si>
    <t>DELLA FEBRIANA PUTRI UTOMO</t>
  </si>
  <si>
    <t>DENNY SURYA NUGRAHA</t>
  </si>
  <si>
    <t>DHIYA`A OKTFIANINGSTYAS</t>
  </si>
  <si>
    <t>DIANA SISKADEWI</t>
  </si>
  <si>
    <t>DINDA NUR MESTYLERA KIRANA</t>
  </si>
  <si>
    <t>DIVA VALENSIA ICHSANTI</t>
  </si>
  <si>
    <t>EKO SUBIANTORO</t>
  </si>
  <si>
    <t>Predikat &amp; Deskripsi Keterampilan</t>
  </si>
  <si>
    <t>ESTU SATRIAWAN ASHARI</t>
  </si>
  <si>
    <t>FANDHI ANGGA HARRY PRASETYA</t>
  </si>
  <si>
    <t>FARREL REYHAN DYANANTAMA</t>
  </si>
  <si>
    <t>FATAH NUR ABDUL AZIZ</t>
  </si>
  <si>
    <t>FENDRIYANTO YUDHA LAKSANA</t>
  </si>
  <si>
    <t>GITA KRISTIA SALSABILLA</t>
  </si>
  <si>
    <t>JIHAN AYU FAUZIAH</t>
  </si>
  <si>
    <t>KEVIN ADITYA WEDHASMARA</t>
  </si>
  <si>
    <t>MOH SHAQUILLA ANFASA FAUZI</t>
  </si>
  <si>
    <t>MUHAMMAD ATTABANI FIRDAUS</t>
  </si>
  <si>
    <t>NAADIRA SAFIRA HARRIZTA</t>
  </si>
  <si>
    <t>NABILA SHAFA PARAMESTI</t>
  </si>
  <si>
    <t>NADIA ISNAENI</t>
  </si>
  <si>
    <t>NADIRA DHIYA IVANA</t>
  </si>
  <si>
    <t>NIA NUR FADHILAH</t>
  </si>
  <si>
    <t>PANDRYA SATRYA WIRAYUDHA PRAKOSO</t>
  </si>
  <si>
    <t>R. NANA RAVINSA ADIKARA</t>
  </si>
  <si>
    <t>SALFA DIAZ GHINANNAFSIWAFI PUTRI</t>
  </si>
  <si>
    <t>SALWA DARREL FABIANDA</t>
  </si>
  <si>
    <t>TUHFA TAMHIDATUNNISA RAHARJO</t>
  </si>
  <si>
    <t>VANIA AYU DIANNISA</t>
  </si>
  <si>
    <t>VENTIA NIKEN SANTOSO</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</si>
  <si>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</si>
  <si>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</si>
  <si>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</si>
  <si>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</si>
  <si>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</si>
  <si>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</si>
  <si>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</si>
  <si>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</si>
  <si>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</si>
  <si>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</si>
  <si>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</si>
  <si>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t>
  </si>
  <si>
    <t>Nip. 19870530</t>
  </si>
  <si>
    <t>Kelas XII-MIPA 7</t>
  </si>
  <si>
    <t>AKMAL GHAZA SAPUTRA</t>
  </si>
  <si>
    <t>ALDHIAFA ILMMASA</t>
  </si>
  <si>
    <t>AMAR TAUFIQUL FATAH</t>
  </si>
  <si>
    <t>ANNISA NURAINI OKTAVIA</t>
  </si>
  <si>
    <t>ANNISA PUSPITA DEWI</t>
  </si>
  <si>
    <t>ASHARINNISA SALSABILA</t>
  </si>
  <si>
    <t>BAGUS SURYA NUR ADITYA</t>
  </si>
  <si>
    <t>CAEZAR BRIAN RIDHO SWANDI</t>
  </si>
  <si>
    <t>DEWA MURTI NUGROHO</t>
  </si>
  <si>
    <t>DINDA CHAIRUNISYA</t>
  </si>
  <si>
    <t>DIVANANDYA ZAHRA RAMADHANA</t>
  </si>
  <si>
    <t>EKA HARIZKI RAHMAWATI</t>
  </si>
  <si>
    <t>EVA AMELIA NOVITASARI</t>
  </si>
  <si>
    <t>FADHIL ANUGRAH FIRDAUS</t>
  </si>
  <si>
    <t>HANUNG SALSABILA PRAMESTI</t>
  </si>
  <si>
    <t>HERDIN AMIRUL SALIHIN</t>
  </si>
  <si>
    <t>JANUARIZKY CAMILA PUTRI</t>
  </si>
  <si>
    <t>JIHAN SHOFA SALSABILA</t>
  </si>
  <si>
    <t>LISA FIBIANA</t>
  </si>
  <si>
    <t>LISA INDRIYANI</t>
  </si>
  <si>
    <t>LUTHFI HELMI PRATAMA</t>
  </si>
  <si>
    <t>MELA ISNASARI</t>
  </si>
  <si>
    <t>MOCHAMMAD RIZAL JULIAN DWI ADITYA</t>
  </si>
  <si>
    <t>MOUDY POERNOMO</t>
  </si>
  <si>
    <t>RICO WIJAYAKUSUMA LULLULANGI</t>
  </si>
  <si>
    <t>RIZALDY YUSUF SYAHPUTRA</t>
  </si>
  <si>
    <t>SABRINA FARA ARINDIA</t>
  </si>
  <si>
    <t>SALSABILLA DINTA AULIA AZZAHRA`</t>
  </si>
  <si>
    <t>SILVA FIRMAYANTI</t>
  </si>
  <si>
    <t>SITI MUTHMAINNAH</t>
  </si>
  <si>
    <t>SOMBITA RUMA ESTHYA HAYYU</t>
  </si>
  <si>
    <t>SULTAN ARIZAL HUDAZEN</t>
  </si>
  <si>
    <t>SYAHRENDRA ARIO BRAMANTYO</t>
  </si>
  <si>
    <t>TJIPTA MULIANI DEWI</t>
  </si>
  <si>
    <t>VICKA AZIZIAH MAULANI</t>
  </si>
  <si>
    <t>ZULFA RONA DHANIA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</si>
</sst>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80">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2" borderId="9" xfId="0" applyFill="1" applyBorder="1" applyAlignment="1" applyProtection="1">
      <alignment horizontal="center"/>
      <protection locked="0"/>
    </xf>
    <xf numFmtId="0" fontId="0" fillId="2" borderId="1" xfId="0" applyFill="1" applyBorder="1" applyAlignment="1" applyProtection="1">
      <alignment horizontal="center"/>
      <protection locked="0"/>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Jawa%20Rosita%20XII%20IPS%2018-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II-IPS 1"/>
      <sheetName val="XII-IPS 2"/>
      <sheetName val="XII-IPS 3"/>
    </sheetNames>
    <sheetDataSet>
      <sheetData sheetId="0"/>
      <sheetData sheetId="1"/>
      <sheetData sheetId="2">
        <row r="13">
          <cell r="FH13" t="str">
            <v>Memiliki kemampuan dalam menelaah teks serat Wedhatama pupuh Kinanthi, memahami teks geguritan, teks deskripsi busana adat jawa, teks eksposisi gamelan dan memahami kaidah penulisan aksara jawa.</v>
          </cell>
          <cell r="FI13" t="str">
            <v>Sangat terampil dalam menuliskan teks tembang Kinanthi, geguritan, meanyajikan teks deskripsi busana adat jawa dan teks eksposisi gamelan</v>
          </cell>
        </row>
        <row r="15">
          <cell r="FH15" t="str">
            <v>Memiliki kemampuan dalam menelaah teks serat Wedhatama pupuh Kinanthi, memahami teks geguritan, teks deskripsi busana adat jawa, teks eksposisi gamelan perlu peningkatan dalam pemahaman kaidah penulisan aksara jawa.</v>
          </cell>
          <cell r="FI15" t="str">
            <v>Terampil dalam menyajikan teks eksposisi gamelan</v>
          </cell>
        </row>
        <row r="17">
          <cell r="FH17" t="str">
            <v>Memiliki kemampuan dalam menelaah teks serat Wedhatama pupuh Kinanthi, memahami teks geguritan, teks deskripsi busana adat jawa, teks eksposisi gamelan perlu peningkatan dalam pemahaman teks eksposisi gamelan dan kaidah penulisan aksara jawa.</v>
          </cell>
          <cell r="FI17" t="str">
            <v>Terampil dalam menuliskan teks geguritan.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E35" activePane="bottomRight" state="frozen"/>
      <selection pane="topRight"/>
      <selection pane="bottomLeft"/>
      <selection pane="bottomRight" activeCell="O48" sqref="O4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4.85546875" customWidth="1"/>
    <col min="18" max="18" width="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722</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722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173</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71908</v>
      </c>
      <c r="C11" s="19" t="s">
        <v>55</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menelaah teks serat Wedhatama pupuh Kinanthi, memahami teks geguritan, teks deskripsi busana adat jawa, teks eksposisi gamelan dan memahami kaidah penulisan aksara jawa.</v>
      </c>
      <c r="K11" s="28">
        <f t="shared" ref="K11:K50" si="5">IF((COUNTA(AF11:AO11)&gt;0),AVERAGE(AF11:AO11),"")</f>
        <v>87.8</v>
      </c>
      <c r="L11" s="28" t="str">
        <f t="shared" ref="L11:L50" si="6">IF(AND(ISNUMBER(K11),K11&gt;=1), IF(K11&lt;=$FD$27,$FE$27,IF(K11&lt;=$FD$28,$FE$28,IF(K11&lt;=$FD$29,$FE$29,IF(K11&lt;=$FD$30,$FE$30,)))), "")</f>
        <v>A</v>
      </c>
      <c r="M11" s="28">
        <f t="shared" ref="M11:M50" si="7">IF((COUNTA(AF11:AO11)&gt;0),AVERAGE(AF11:AO11),"")</f>
        <v>87.8</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menuliskan teks tembang Kinanthi, geguritan, meanyajikan teks deskripsi busana adat jawa dan teks eksposisi gamelan</v>
      </c>
      <c r="Q11" s="39" t="s">
        <v>8</v>
      </c>
      <c r="R11" s="39" t="s">
        <v>8</v>
      </c>
      <c r="S11" s="18"/>
      <c r="T11" s="1">
        <v>86</v>
      </c>
      <c r="U11" s="1">
        <v>86</v>
      </c>
      <c r="V11" s="1">
        <v>86</v>
      </c>
      <c r="W11" s="1">
        <v>86</v>
      </c>
      <c r="X11" s="1">
        <v>82</v>
      </c>
      <c r="Y11" s="1"/>
      <c r="Z11" s="1"/>
      <c r="AA11" s="1"/>
      <c r="AB11" s="1"/>
      <c r="AC11" s="1"/>
      <c r="AD11" s="1"/>
      <c r="AE11" s="18"/>
      <c r="AF11" s="1">
        <v>86</v>
      </c>
      <c r="AG11" s="1">
        <v>88</v>
      </c>
      <c r="AH11" s="1">
        <v>89</v>
      </c>
      <c r="AI11" s="1">
        <v>89</v>
      </c>
      <c r="AJ11" s="1">
        <v>87</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71923</v>
      </c>
      <c r="C12" s="19" t="s">
        <v>58</v>
      </c>
      <c r="D12" s="18"/>
      <c r="E12" s="28">
        <f t="shared" si="0"/>
        <v>89</v>
      </c>
      <c r="F12" s="28" t="str">
        <f t="shared" si="1"/>
        <v>A</v>
      </c>
      <c r="G12" s="28">
        <f t="shared" si="2"/>
        <v>89</v>
      </c>
      <c r="H12" s="28" t="str">
        <f t="shared" si="3"/>
        <v>A</v>
      </c>
      <c r="I12" s="36">
        <v>1</v>
      </c>
      <c r="J12" s="28" t="str">
        <f t="shared" si="4"/>
        <v>Memiliki kemampuan dalam menelaah teks serat Wedhatama pupuh Kinanthi, memahami teks geguritan, teks deskripsi busana adat jawa, teks eksposisi gamelan dan memahami kaidah penulisan aksara jawa.</v>
      </c>
      <c r="K12" s="28">
        <f t="shared" si="5"/>
        <v>92.4</v>
      </c>
      <c r="L12" s="28" t="str">
        <f t="shared" si="6"/>
        <v>A</v>
      </c>
      <c r="M12" s="28">
        <f t="shared" si="7"/>
        <v>92.4</v>
      </c>
      <c r="N12" s="28" t="str">
        <f t="shared" si="8"/>
        <v>A</v>
      </c>
      <c r="O12" s="36">
        <v>1</v>
      </c>
      <c r="P12" s="28" t="str">
        <f t="shared" si="9"/>
        <v>Sangat terampil dalam menuliskan teks tembang Kinanthi, geguritan, meanyajikan teks deskripsi busana adat jawa dan teks eksposisi gamelan</v>
      </c>
      <c r="Q12" s="39" t="s">
        <v>8</v>
      </c>
      <c r="R12" s="39" t="s">
        <v>8</v>
      </c>
      <c r="S12" s="18"/>
      <c r="T12" s="1">
        <v>97</v>
      </c>
      <c r="U12" s="1">
        <v>99</v>
      </c>
      <c r="V12" s="1">
        <v>80</v>
      </c>
      <c r="W12" s="1">
        <v>84</v>
      </c>
      <c r="X12" s="1">
        <v>84</v>
      </c>
      <c r="Y12" s="1"/>
      <c r="Z12" s="1"/>
      <c r="AA12" s="1"/>
      <c r="AB12" s="1"/>
      <c r="AC12" s="1"/>
      <c r="AD12" s="1"/>
      <c r="AE12" s="18"/>
      <c r="AF12" s="1">
        <v>98</v>
      </c>
      <c r="AG12" s="1">
        <v>88</v>
      </c>
      <c r="AH12" s="1">
        <v>89</v>
      </c>
      <c r="AI12" s="1">
        <v>88</v>
      </c>
      <c r="AJ12" s="1">
        <v>99</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71938</v>
      </c>
      <c r="C13" s="19" t="s">
        <v>67</v>
      </c>
      <c r="D13" s="18"/>
      <c r="E13" s="28">
        <f t="shared" si="0"/>
        <v>84</v>
      </c>
      <c r="F13" s="28" t="str">
        <f t="shared" si="1"/>
        <v>B</v>
      </c>
      <c r="G13" s="28">
        <f t="shared" si="2"/>
        <v>84</v>
      </c>
      <c r="H13" s="28" t="str">
        <f t="shared" si="3"/>
        <v>B</v>
      </c>
      <c r="I13" s="36">
        <v>2</v>
      </c>
      <c r="J13" s="28" t="str">
        <f t="shared" si="4"/>
        <v>Memiliki kemampuan dalam menelaah teks serat Wedhatama pupuh Kinanthi, memahami teks geguritan, teks deskripsi busana adat jawa, teks eksposisi gamelan perlu peningkatan dalam pemahaman kaidah penulisan aksara jawa.</v>
      </c>
      <c r="K13" s="28">
        <f t="shared" si="5"/>
        <v>80</v>
      </c>
      <c r="L13" s="28" t="str">
        <f t="shared" si="6"/>
        <v>B</v>
      </c>
      <c r="M13" s="28">
        <f t="shared" si="7"/>
        <v>80</v>
      </c>
      <c r="N13" s="28" t="str">
        <f t="shared" si="8"/>
        <v>B</v>
      </c>
      <c r="O13" s="36">
        <v>2</v>
      </c>
      <c r="P13" s="28" t="str">
        <f t="shared" si="9"/>
        <v>Terampil dalam menyajikan teks eksposisi gamelan</v>
      </c>
      <c r="Q13" s="39" t="s">
        <v>8</v>
      </c>
      <c r="R13" s="39" t="s">
        <v>8</v>
      </c>
      <c r="S13" s="18"/>
      <c r="T13" s="1">
        <v>80</v>
      </c>
      <c r="U13" s="1">
        <v>83</v>
      </c>
      <c r="V13" s="1">
        <v>86</v>
      </c>
      <c r="W13" s="1">
        <v>84</v>
      </c>
      <c r="X13" s="1">
        <v>86</v>
      </c>
      <c r="Y13" s="1"/>
      <c r="Z13" s="1"/>
      <c r="AA13" s="1"/>
      <c r="AB13" s="1"/>
      <c r="AC13" s="1"/>
      <c r="AD13" s="1"/>
      <c r="AE13" s="18"/>
      <c r="AF13" s="1">
        <v>80</v>
      </c>
      <c r="AG13" s="1">
        <v>84</v>
      </c>
      <c r="AH13" s="1">
        <v>86</v>
      </c>
      <c r="AI13" s="1">
        <v>69</v>
      </c>
      <c r="AJ13" s="1">
        <v>81</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tr">
        <f>'[1]XII-IPS 3'!FH13</f>
        <v>Memiliki kemampuan dalam menelaah teks serat Wedhatama pupuh Kinanthi, memahami teks geguritan, teks deskripsi busana adat jawa, teks eksposisi gamelan dan memahami kaidah penulisan aksara jawa.</v>
      </c>
      <c r="FI13" s="43" t="str">
        <f>'[1]XII-IPS 3'!FI13</f>
        <v>Sangat terampil dalam menuliskan teks tembang Kinanthi, geguritan, meanyajikan teks deskripsi busana adat jawa dan teks eksposisi gamelan</v>
      </c>
      <c r="FJ13" s="41">
        <v>27301</v>
      </c>
      <c r="FK13" s="41">
        <v>27311</v>
      </c>
    </row>
    <row r="14" spans="1:167" x14ac:dyDescent="0.25">
      <c r="A14" s="19">
        <v>4</v>
      </c>
      <c r="B14" s="19">
        <v>71953</v>
      </c>
      <c r="C14" s="19" t="s">
        <v>68</v>
      </c>
      <c r="D14" s="18"/>
      <c r="E14" s="28">
        <f t="shared" si="0"/>
        <v>85</v>
      </c>
      <c r="F14" s="28" t="str">
        <f t="shared" si="1"/>
        <v>A</v>
      </c>
      <c r="G14" s="28">
        <f t="shared" si="2"/>
        <v>85</v>
      </c>
      <c r="H14" s="28" t="str">
        <f t="shared" si="3"/>
        <v>A</v>
      </c>
      <c r="I14" s="36">
        <v>1</v>
      </c>
      <c r="J14" s="28" t="str">
        <f t="shared" si="4"/>
        <v>Memiliki kemampuan dalam menelaah teks serat Wedhatama pupuh Kinanthi, memahami teks geguritan, teks deskripsi busana adat jawa, teks eksposisi gamelan dan memahami kaidah penulisan aksara jawa.</v>
      </c>
      <c r="K14" s="28">
        <f t="shared" si="5"/>
        <v>87.2</v>
      </c>
      <c r="L14" s="28" t="str">
        <f t="shared" si="6"/>
        <v>A</v>
      </c>
      <c r="M14" s="28">
        <f t="shared" si="7"/>
        <v>87.2</v>
      </c>
      <c r="N14" s="28" t="str">
        <f t="shared" si="8"/>
        <v>A</v>
      </c>
      <c r="O14" s="36">
        <v>1</v>
      </c>
      <c r="P14" s="28" t="str">
        <f t="shared" si="9"/>
        <v>Sangat terampil dalam menuliskan teks tembang Kinanthi, geguritan, meanyajikan teks deskripsi busana adat jawa dan teks eksposisi gamelan</v>
      </c>
      <c r="Q14" s="39" t="s">
        <v>8</v>
      </c>
      <c r="R14" s="39" t="s">
        <v>8</v>
      </c>
      <c r="S14" s="18"/>
      <c r="T14" s="1">
        <v>85</v>
      </c>
      <c r="U14" s="1">
        <v>84</v>
      </c>
      <c r="V14" s="1">
        <v>87</v>
      </c>
      <c r="W14" s="1">
        <v>85</v>
      </c>
      <c r="X14" s="1">
        <v>83</v>
      </c>
      <c r="Y14" s="1"/>
      <c r="Z14" s="1"/>
      <c r="AA14" s="1"/>
      <c r="AB14" s="1"/>
      <c r="AC14" s="1"/>
      <c r="AD14" s="1"/>
      <c r="AE14" s="18"/>
      <c r="AF14" s="1">
        <v>80</v>
      </c>
      <c r="AG14" s="1">
        <v>95</v>
      </c>
      <c r="AH14" s="1">
        <v>87</v>
      </c>
      <c r="AI14" s="1">
        <v>87</v>
      </c>
      <c r="AJ14" s="1">
        <v>87</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71968</v>
      </c>
      <c r="C15" s="19" t="s">
        <v>69</v>
      </c>
      <c r="D15" s="18"/>
      <c r="E15" s="28">
        <f t="shared" si="0"/>
        <v>83</v>
      </c>
      <c r="F15" s="28" t="str">
        <f t="shared" si="1"/>
        <v>B</v>
      </c>
      <c r="G15" s="28">
        <f t="shared" si="2"/>
        <v>83</v>
      </c>
      <c r="H15" s="28" t="str">
        <f t="shared" si="3"/>
        <v>B</v>
      </c>
      <c r="I15" s="36">
        <v>2</v>
      </c>
      <c r="J15" s="28" t="str">
        <f t="shared" si="4"/>
        <v>Memiliki kemampuan dalam menelaah teks serat Wedhatama pupuh Kinanthi, memahami teks geguritan, teks deskripsi busana adat jawa, teks eksposisi gamelan perlu peningkatan dalam pemahaman kaidah penulisan aksara jawa.</v>
      </c>
      <c r="K15" s="28">
        <f t="shared" si="5"/>
        <v>87.2</v>
      </c>
      <c r="L15" s="28" t="str">
        <f t="shared" si="6"/>
        <v>A</v>
      </c>
      <c r="M15" s="28">
        <f t="shared" si="7"/>
        <v>87.2</v>
      </c>
      <c r="N15" s="28" t="str">
        <f t="shared" si="8"/>
        <v>A</v>
      </c>
      <c r="O15" s="36">
        <v>1</v>
      </c>
      <c r="P15" s="28" t="str">
        <f t="shared" si="9"/>
        <v>Sangat terampil dalam menuliskan teks tembang Kinanthi, geguritan, meanyajikan teks deskripsi busana adat jawa dan teks eksposisi gamelan</v>
      </c>
      <c r="Q15" s="39" t="s">
        <v>8</v>
      </c>
      <c r="R15" s="39" t="s">
        <v>8</v>
      </c>
      <c r="S15" s="18"/>
      <c r="T15" s="1">
        <v>85</v>
      </c>
      <c r="U15" s="1">
        <v>88</v>
      </c>
      <c r="V15" s="1">
        <v>80</v>
      </c>
      <c r="W15" s="1">
        <v>80</v>
      </c>
      <c r="X15" s="1">
        <v>83</v>
      </c>
      <c r="Y15" s="1"/>
      <c r="Z15" s="1"/>
      <c r="AA15" s="1"/>
      <c r="AB15" s="1"/>
      <c r="AC15" s="1"/>
      <c r="AD15" s="1"/>
      <c r="AE15" s="18"/>
      <c r="AF15" s="1">
        <v>91</v>
      </c>
      <c r="AG15" s="1">
        <v>88</v>
      </c>
      <c r="AH15" s="1">
        <v>76</v>
      </c>
      <c r="AI15" s="1">
        <v>89</v>
      </c>
      <c r="AJ15" s="1">
        <v>92</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tr">
        <f>'[1]XII-IPS 3'!FH15</f>
        <v>Memiliki kemampuan dalam menelaah teks serat Wedhatama pupuh Kinanthi, memahami teks geguritan, teks deskripsi busana adat jawa, teks eksposisi gamelan perlu peningkatan dalam pemahaman kaidah penulisan aksara jawa.</v>
      </c>
      <c r="FI15" s="43" t="str">
        <f>'[1]XII-IPS 3'!FI15</f>
        <v>Terampil dalam menyajikan teks eksposisi gamelan</v>
      </c>
      <c r="FJ15" s="41">
        <v>27302</v>
      </c>
      <c r="FK15" s="41">
        <v>27312</v>
      </c>
    </row>
    <row r="16" spans="1:167" x14ac:dyDescent="0.25">
      <c r="A16" s="19">
        <v>6</v>
      </c>
      <c r="B16" s="19">
        <v>72418</v>
      </c>
      <c r="C16" s="19" t="s">
        <v>70</v>
      </c>
      <c r="D16" s="18"/>
      <c r="E16" s="28">
        <f t="shared" si="0"/>
        <v>84</v>
      </c>
      <c r="F16" s="28" t="str">
        <f t="shared" si="1"/>
        <v>B</v>
      </c>
      <c r="G16" s="28">
        <f t="shared" si="2"/>
        <v>84</v>
      </c>
      <c r="H16" s="28" t="str">
        <f t="shared" si="3"/>
        <v>B</v>
      </c>
      <c r="I16" s="36">
        <v>2</v>
      </c>
      <c r="J16" s="28" t="str">
        <f t="shared" si="4"/>
        <v>Memiliki kemampuan dalam menelaah teks serat Wedhatama pupuh Kinanthi, memahami teks geguritan, teks deskripsi busana adat jawa, teks eksposisi gamelan perlu peningkatan dalam pemahaman kaidah penulisan aksara jawa.</v>
      </c>
      <c r="K16" s="28">
        <f t="shared" si="5"/>
        <v>88.6</v>
      </c>
      <c r="L16" s="28" t="str">
        <f t="shared" si="6"/>
        <v>A</v>
      </c>
      <c r="M16" s="28">
        <f t="shared" si="7"/>
        <v>88.6</v>
      </c>
      <c r="N16" s="28" t="str">
        <f t="shared" si="8"/>
        <v>A</v>
      </c>
      <c r="O16" s="36">
        <v>1</v>
      </c>
      <c r="P16" s="28" t="str">
        <f t="shared" si="9"/>
        <v>Sangat terampil dalam menuliskan teks tembang Kinanthi, geguritan, meanyajikan teks deskripsi busana adat jawa dan teks eksposisi gamelan</v>
      </c>
      <c r="Q16" s="39" t="s">
        <v>8</v>
      </c>
      <c r="R16" s="39" t="s">
        <v>8</v>
      </c>
      <c r="S16" s="18"/>
      <c r="T16" s="1">
        <v>82</v>
      </c>
      <c r="U16" s="1">
        <v>84</v>
      </c>
      <c r="V16" s="1">
        <v>85</v>
      </c>
      <c r="W16" s="1">
        <v>88</v>
      </c>
      <c r="X16" s="1">
        <v>80</v>
      </c>
      <c r="Y16" s="1"/>
      <c r="Z16" s="1"/>
      <c r="AA16" s="1"/>
      <c r="AB16" s="1"/>
      <c r="AC16" s="1"/>
      <c r="AD16" s="1"/>
      <c r="AE16" s="18"/>
      <c r="AF16" s="1">
        <v>87</v>
      </c>
      <c r="AG16" s="1">
        <v>81</v>
      </c>
      <c r="AH16" s="1">
        <v>90</v>
      </c>
      <c r="AI16" s="1">
        <v>97</v>
      </c>
      <c r="AJ16" s="1">
        <v>88</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71983</v>
      </c>
      <c r="C17" s="19" t="s">
        <v>71</v>
      </c>
      <c r="D17" s="18"/>
      <c r="E17" s="28">
        <f t="shared" si="0"/>
        <v>83</v>
      </c>
      <c r="F17" s="28" t="str">
        <f t="shared" si="1"/>
        <v>B</v>
      </c>
      <c r="G17" s="28">
        <f t="shared" si="2"/>
        <v>83</v>
      </c>
      <c r="H17" s="28" t="str">
        <f t="shared" si="3"/>
        <v>B</v>
      </c>
      <c r="I17" s="36">
        <v>2</v>
      </c>
      <c r="J17" s="28" t="str">
        <f t="shared" si="4"/>
        <v>Memiliki kemampuan dalam menelaah teks serat Wedhatama pupuh Kinanthi, memahami teks geguritan, teks deskripsi busana adat jawa, teks eksposisi gamelan perlu peningkatan dalam pemahaman kaidah penulisan aksara jawa.</v>
      </c>
      <c r="K17" s="28">
        <f t="shared" si="5"/>
        <v>84.4</v>
      </c>
      <c r="L17" s="28" t="str">
        <f t="shared" si="6"/>
        <v>A</v>
      </c>
      <c r="M17" s="28">
        <f t="shared" si="7"/>
        <v>84.4</v>
      </c>
      <c r="N17" s="28" t="str">
        <f t="shared" si="8"/>
        <v>A</v>
      </c>
      <c r="O17" s="36">
        <v>1</v>
      </c>
      <c r="P17" s="28" t="str">
        <f t="shared" si="9"/>
        <v>Sangat terampil dalam menuliskan teks tembang Kinanthi, geguritan, meanyajikan teks deskripsi busana adat jawa dan teks eksposisi gamelan</v>
      </c>
      <c r="Q17" s="39" t="s">
        <v>8</v>
      </c>
      <c r="R17" s="39" t="s">
        <v>8</v>
      </c>
      <c r="S17" s="18"/>
      <c r="T17" s="1">
        <v>82</v>
      </c>
      <c r="U17" s="1">
        <v>84</v>
      </c>
      <c r="V17" s="1">
        <v>80</v>
      </c>
      <c r="W17" s="1">
        <v>85</v>
      </c>
      <c r="X17" s="1">
        <v>85</v>
      </c>
      <c r="Y17" s="1"/>
      <c r="Z17" s="1"/>
      <c r="AA17" s="1"/>
      <c r="AB17" s="1"/>
      <c r="AC17" s="1"/>
      <c r="AD17" s="1"/>
      <c r="AE17" s="18"/>
      <c r="AF17" s="1">
        <v>87</v>
      </c>
      <c r="AG17" s="1">
        <v>88</v>
      </c>
      <c r="AH17" s="1">
        <v>90</v>
      </c>
      <c r="AI17" s="1">
        <v>69</v>
      </c>
      <c r="AJ17" s="1">
        <v>88</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tr">
        <f>'[1]XII-IPS 3'!FH17</f>
        <v>Memiliki kemampuan dalam menelaah teks serat Wedhatama pupuh Kinanthi, memahami teks geguritan, teks deskripsi busana adat jawa, teks eksposisi gamelan perlu peningkatan dalam pemahaman teks eksposisi gamelan dan kaidah penulisan aksara jawa.</v>
      </c>
      <c r="FI17" s="43" t="str">
        <f>'[1]XII-IPS 3'!FI17</f>
        <v>Terampil dalam menuliskan teks geguritan.</v>
      </c>
      <c r="FJ17" s="41">
        <v>27303</v>
      </c>
      <c r="FK17" s="41">
        <v>27313</v>
      </c>
    </row>
    <row r="18" spans="1:167" x14ac:dyDescent="0.25">
      <c r="A18" s="19">
        <v>8</v>
      </c>
      <c r="B18" s="19">
        <v>71998</v>
      </c>
      <c r="C18" s="19" t="s">
        <v>72</v>
      </c>
      <c r="D18" s="18"/>
      <c r="E18" s="28">
        <f t="shared" si="0"/>
        <v>85</v>
      </c>
      <c r="F18" s="28" t="str">
        <f t="shared" si="1"/>
        <v>A</v>
      </c>
      <c r="G18" s="28">
        <f t="shared" si="2"/>
        <v>85</v>
      </c>
      <c r="H18" s="28" t="str">
        <f t="shared" si="3"/>
        <v>A</v>
      </c>
      <c r="I18" s="36">
        <v>1</v>
      </c>
      <c r="J18" s="28" t="str">
        <f t="shared" si="4"/>
        <v>Memiliki kemampuan dalam menelaah teks serat Wedhatama pupuh Kinanthi, memahami teks geguritan, teks deskripsi busana adat jawa, teks eksposisi gamelan dan memahami kaidah penulisan aksara jawa.</v>
      </c>
      <c r="K18" s="28">
        <f t="shared" si="5"/>
        <v>84.6</v>
      </c>
      <c r="L18" s="28" t="str">
        <f t="shared" si="6"/>
        <v>A</v>
      </c>
      <c r="M18" s="28">
        <f t="shared" si="7"/>
        <v>84.6</v>
      </c>
      <c r="N18" s="28" t="str">
        <f t="shared" si="8"/>
        <v>A</v>
      </c>
      <c r="O18" s="36">
        <v>1</v>
      </c>
      <c r="P18" s="28" t="str">
        <f t="shared" si="9"/>
        <v>Sangat terampil dalam menuliskan teks tembang Kinanthi, geguritan, meanyajikan teks deskripsi busana adat jawa dan teks eksposisi gamelan</v>
      </c>
      <c r="Q18" s="39" t="s">
        <v>8</v>
      </c>
      <c r="R18" s="39" t="s">
        <v>8</v>
      </c>
      <c r="S18" s="18"/>
      <c r="T18" s="1">
        <v>82</v>
      </c>
      <c r="U18" s="1">
        <v>85</v>
      </c>
      <c r="V18" s="1">
        <v>86</v>
      </c>
      <c r="W18" s="1">
        <v>86</v>
      </c>
      <c r="X18" s="1">
        <v>84</v>
      </c>
      <c r="Y18" s="1"/>
      <c r="Z18" s="1"/>
      <c r="AA18" s="1"/>
      <c r="AB18" s="1"/>
      <c r="AC18" s="1"/>
      <c r="AD18" s="1"/>
      <c r="AE18" s="18"/>
      <c r="AF18" s="1">
        <v>88</v>
      </c>
      <c r="AG18" s="1">
        <v>81</v>
      </c>
      <c r="AH18" s="1">
        <v>90</v>
      </c>
      <c r="AI18" s="1">
        <v>75</v>
      </c>
      <c r="AJ18" s="1">
        <v>89</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72013</v>
      </c>
      <c r="C19" s="19" t="s">
        <v>73</v>
      </c>
      <c r="D19" s="18"/>
      <c r="E19" s="28">
        <f t="shared" si="0"/>
        <v>91</v>
      </c>
      <c r="F19" s="28" t="str">
        <f t="shared" si="1"/>
        <v>A</v>
      </c>
      <c r="G19" s="28">
        <f t="shared" si="2"/>
        <v>91</v>
      </c>
      <c r="H19" s="28" t="str">
        <f t="shared" si="3"/>
        <v>A</v>
      </c>
      <c r="I19" s="36">
        <v>1</v>
      </c>
      <c r="J19" s="28" t="str">
        <f t="shared" si="4"/>
        <v>Memiliki kemampuan dalam menelaah teks serat Wedhatama pupuh Kinanthi, memahami teks geguritan, teks deskripsi busana adat jawa, teks eksposisi gamelan dan memahami kaidah penulisan aksara jawa.</v>
      </c>
      <c r="K19" s="28">
        <f t="shared" si="5"/>
        <v>91.2</v>
      </c>
      <c r="L19" s="28" t="str">
        <f t="shared" si="6"/>
        <v>A</v>
      </c>
      <c r="M19" s="28">
        <f t="shared" si="7"/>
        <v>91.2</v>
      </c>
      <c r="N19" s="28" t="str">
        <f t="shared" si="8"/>
        <v>A</v>
      </c>
      <c r="O19" s="36">
        <v>1</v>
      </c>
      <c r="P19" s="28" t="str">
        <f t="shared" si="9"/>
        <v>Sangat terampil dalam menuliskan teks tembang Kinanthi, geguritan, meanyajikan teks deskripsi busana adat jawa dan teks eksposisi gamelan</v>
      </c>
      <c r="Q19" s="39" t="s">
        <v>8</v>
      </c>
      <c r="R19" s="39" t="s">
        <v>8</v>
      </c>
      <c r="S19" s="18"/>
      <c r="T19" s="1">
        <v>93</v>
      </c>
      <c r="U19" s="1">
        <v>95</v>
      </c>
      <c r="V19" s="1">
        <v>93</v>
      </c>
      <c r="W19" s="1">
        <v>88</v>
      </c>
      <c r="X19" s="1">
        <v>85</v>
      </c>
      <c r="Y19" s="1"/>
      <c r="Z19" s="1"/>
      <c r="AA19" s="1"/>
      <c r="AB19" s="1"/>
      <c r="AC19" s="1"/>
      <c r="AD19" s="1"/>
      <c r="AE19" s="18"/>
      <c r="AF19" s="1">
        <v>98</v>
      </c>
      <c r="AG19" s="1">
        <v>89</v>
      </c>
      <c r="AH19" s="1">
        <v>88</v>
      </c>
      <c r="AI19" s="1">
        <v>82</v>
      </c>
      <c r="AJ19" s="1">
        <v>99</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27304</v>
      </c>
      <c r="FK19" s="41">
        <v>27314</v>
      </c>
    </row>
    <row r="20" spans="1:167" x14ac:dyDescent="0.25">
      <c r="A20" s="19">
        <v>10</v>
      </c>
      <c r="B20" s="19">
        <v>72028</v>
      </c>
      <c r="C20" s="19" t="s">
        <v>74</v>
      </c>
      <c r="D20" s="18"/>
      <c r="E20" s="28">
        <f t="shared" si="0"/>
        <v>89</v>
      </c>
      <c r="F20" s="28" t="str">
        <f t="shared" si="1"/>
        <v>A</v>
      </c>
      <c r="G20" s="28">
        <f t="shared" si="2"/>
        <v>89</v>
      </c>
      <c r="H20" s="28" t="str">
        <f t="shared" si="3"/>
        <v>A</v>
      </c>
      <c r="I20" s="36">
        <v>1</v>
      </c>
      <c r="J20" s="28" t="str">
        <f t="shared" si="4"/>
        <v>Memiliki kemampuan dalam menelaah teks serat Wedhatama pupuh Kinanthi, memahami teks geguritan, teks deskripsi busana adat jawa, teks eksposisi gamelan dan memahami kaidah penulisan aksara jawa.</v>
      </c>
      <c r="K20" s="28">
        <f t="shared" si="5"/>
        <v>82.6</v>
      </c>
      <c r="L20" s="28" t="str">
        <f t="shared" si="6"/>
        <v>B</v>
      </c>
      <c r="M20" s="28">
        <f t="shared" si="7"/>
        <v>82.6</v>
      </c>
      <c r="N20" s="28" t="str">
        <f t="shared" si="8"/>
        <v>B</v>
      </c>
      <c r="O20" s="36">
        <v>2</v>
      </c>
      <c r="P20" s="28" t="str">
        <f t="shared" si="9"/>
        <v>Terampil dalam menyajikan teks eksposisi gamelan</v>
      </c>
      <c r="Q20" s="39" t="s">
        <v>8</v>
      </c>
      <c r="R20" s="39" t="s">
        <v>8</v>
      </c>
      <c r="S20" s="18"/>
      <c r="T20" s="1">
        <v>98</v>
      </c>
      <c r="U20" s="1">
        <v>90</v>
      </c>
      <c r="V20" s="1">
        <v>86</v>
      </c>
      <c r="W20" s="1">
        <v>87</v>
      </c>
      <c r="X20" s="1">
        <v>86</v>
      </c>
      <c r="Y20" s="1"/>
      <c r="Z20" s="1"/>
      <c r="AA20" s="1"/>
      <c r="AB20" s="1"/>
      <c r="AC20" s="1"/>
      <c r="AD20" s="1"/>
      <c r="AE20" s="18"/>
      <c r="AF20" s="1">
        <v>93</v>
      </c>
      <c r="AG20" s="1">
        <v>68</v>
      </c>
      <c r="AH20" s="1">
        <v>89</v>
      </c>
      <c r="AI20" s="1">
        <v>69</v>
      </c>
      <c r="AJ20" s="1">
        <v>94</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72043</v>
      </c>
      <c r="C21" s="19" t="s">
        <v>75</v>
      </c>
      <c r="D21" s="18"/>
      <c r="E21" s="28">
        <f t="shared" si="0"/>
        <v>84</v>
      </c>
      <c r="F21" s="28" t="str">
        <f t="shared" si="1"/>
        <v>B</v>
      </c>
      <c r="G21" s="28">
        <f t="shared" si="2"/>
        <v>84</v>
      </c>
      <c r="H21" s="28" t="str">
        <f t="shared" si="3"/>
        <v>B</v>
      </c>
      <c r="I21" s="36">
        <v>2</v>
      </c>
      <c r="J21" s="28" t="str">
        <f t="shared" si="4"/>
        <v>Memiliki kemampuan dalam menelaah teks serat Wedhatama pupuh Kinanthi, memahami teks geguritan, teks deskripsi busana adat jawa, teks eksposisi gamelan perlu peningkatan dalam pemahaman kaidah penulisan aksara jawa.</v>
      </c>
      <c r="K21" s="28">
        <f t="shared" si="5"/>
        <v>78.599999999999994</v>
      </c>
      <c r="L21" s="28" t="str">
        <f t="shared" si="6"/>
        <v>B</v>
      </c>
      <c r="M21" s="28">
        <f t="shared" si="7"/>
        <v>78.599999999999994</v>
      </c>
      <c r="N21" s="28" t="str">
        <f t="shared" si="8"/>
        <v>B</v>
      </c>
      <c r="O21" s="36">
        <v>2</v>
      </c>
      <c r="P21" s="28" t="str">
        <f t="shared" si="9"/>
        <v>Terampil dalam menyajikan teks eksposisi gamelan</v>
      </c>
      <c r="Q21" s="39" t="s">
        <v>8</v>
      </c>
      <c r="R21" s="39" t="s">
        <v>8</v>
      </c>
      <c r="S21" s="18"/>
      <c r="T21" s="1">
        <v>84</v>
      </c>
      <c r="U21" s="1">
        <v>81</v>
      </c>
      <c r="V21" s="1">
        <v>85</v>
      </c>
      <c r="W21" s="1">
        <v>86</v>
      </c>
      <c r="X21" s="1">
        <v>86</v>
      </c>
      <c r="Y21" s="1"/>
      <c r="Z21" s="1"/>
      <c r="AA21" s="1"/>
      <c r="AB21" s="1"/>
      <c r="AC21" s="1"/>
      <c r="AD21" s="1"/>
      <c r="AE21" s="18"/>
      <c r="AF21" s="1">
        <v>84</v>
      </c>
      <c r="AG21" s="1">
        <v>68</v>
      </c>
      <c r="AH21" s="1">
        <v>87</v>
      </c>
      <c r="AI21" s="1">
        <v>69</v>
      </c>
      <c r="AJ21" s="1">
        <v>85</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27305</v>
      </c>
      <c r="FK21" s="41">
        <v>27315</v>
      </c>
    </row>
    <row r="22" spans="1:167" x14ac:dyDescent="0.25">
      <c r="A22" s="19">
        <v>12</v>
      </c>
      <c r="B22" s="19">
        <v>72058</v>
      </c>
      <c r="C22" s="19" t="s">
        <v>76</v>
      </c>
      <c r="D22" s="18"/>
      <c r="E22" s="28">
        <f t="shared" si="0"/>
        <v>88</v>
      </c>
      <c r="F22" s="28" t="str">
        <f t="shared" si="1"/>
        <v>A</v>
      </c>
      <c r="G22" s="28">
        <f t="shared" si="2"/>
        <v>88</v>
      </c>
      <c r="H22" s="28" t="str">
        <f t="shared" si="3"/>
        <v>A</v>
      </c>
      <c r="I22" s="36">
        <v>1</v>
      </c>
      <c r="J22" s="28" t="str">
        <f t="shared" si="4"/>
        <v>Memiliki kemampuan dalam menelaah teks serat Wedhatama pupuh Kinanthi, memahami teks geguritan, teks deskripsi busana adat jawa, teks eksposisi gamelan dan memahami kaidah penulisan aksara jawa.</v>
      </c>
      <c r="K22" s="28">
        <f t="shared" si="5"/>
        <v>86.4</v>
      </c>
      <c r="L22" s="28" t="str">
        <f t="shared" si="6"/>
        <v>A</v>
      </c>
      <c r="M22" s="28">
        <f t="shared" si="7"/>
        <v>86.4</v>
      </c>
      <c r="N22" s="28" t="str">
        <f t="shared" si="8"/>
        <v>A</v>
      </c>
      <c r="O22" s="36">
        <v>1</v>
      </c>
      <c r="P22" s="28" t="str">
        <f t="shared" si="9"/>
        <v>Sangat terampil dalam menuliskan teks tembang Kinanthi, geguritan, meanyajikan teks deskripsi busana adat jawa dan teks eksposisi gamelan</v>
      </c>
      <c r="Q22" s="39" t="s">
        <v>8</v>
      </c>
      <c r="R22" s="39" t="s">
        <v>8</v>
      </c>
      <c r="S22" s="18"/>
      <c r="T22" s="1">
        <v>89</v>
      </c>
      <c r="U22" s="1">
        <v>89</v>
      </c>
      <c r="V22" s="1">
        <v>86</v>
      </c>
      <c r="W22" s="1">
        <v>89</v>
      </c>
      <c r="X22" s="1">
        <v>85</v>
      </c>
      <c r="Y22" s="1"/>
      <c r="Z22" s="1"/>
      <c r="AA22" s="1"/>
      <c r="AB22" s="1"/>
      <c r="AC22" s="1"/>
      <c r="AD22" s="1"/>
      <c r="AE22" s="18"/>
      <c r="AF22" s="1">
        <v>86</v>
      </c>
      <c r="AG22" s="1">
        <v>85</v>
      </c>
      <c r="AH22" s="1">
        <v>87</v>
      </c>
      <c r="AI22" s="1">
        <v>89</v>
      </c>
      <c r="AJ22" s="1">
        <v>85</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72073</v>
      </c>
      <c r="C23" s="19" t="s">
        <v>77</v>
      </c>
      <c r="D23" s="18"/>
      <c r="E23" s="28">
        <f t="shared" si="0"/>
        <v>84</v>
      </c>
      <c r="F23" s="28" t="str">
        <f t="shared" si="1"/>
        <v>B</v>
      </c>
      <c r="G23" s="28">
        <f t="shared" si="2"/>
        <v>84</v>
      </c>
      <c r="H23" s="28" t="str">
        <f t="shared" si="3"/>
        <v>B</v>
      </c>
      <c r="I23" s="36">
        <v>2</v>
      </c>
      <c r="J23" s="28" t="str">
        <f t="shared" si="4"/>
        <v>Memiliki kemampuan dalam menelaah teks serat Wedhatama pupuh Kinanthi, memahami teks geguritan, teks deskripsi busana adat jawa, teks eksposisi gamelan perlu peningkatan dalam pemahaman kaidah penulisan aksara jawa.</v>
      </c>
      <c r="K23" s="28">
        <f t="shared" si="5"/>
        <v>81.599999999999994</v>
      </c>
      <c r="L23" s="28" t="str">
        <f t="shared" si="6"/>
        <v>B</v>
      </c>
      <c r="M23" s="28">
        <f t="shared" si="7"/>
        <v>81.599999999999994</v>
      </c>
      <c r="N23" s="28" t="str">
        <f t="shared" si="8"/>
        <v>B</v>
      </c>
      <c r="O23" s="36">
        <v>2</v>
      </c>
      <c r="P23" s="28" t="str">
        <f t="shared" si="9"/>
        <v>Terampil dalam menyajikan teks eksposisi gamelan</v>
      </c>
      <c r="Q23" s="39" t="s">
        <v>8</v>
      </c>
      <c r="R23" s="39" t="s">
        <v>8</v>
      </c>
      <c r="S23" s="18"/>
      <c r="T23" s="1">
        <v>84</v>
      </c>
      <c r="U23" s="1">
        <v>84</v>
      </c>
      <c r="V23" s="1">
        <v>80</v>
      </c>
      <c r="W23" s="1">
        <v>86</v>
      </c>
      <c r="X23" s="1">
        <v>88</v>
      </c>
      <c r="Y23" s="1"/>
      <c r="Z23" s="1"/>
      <c r="AA23" s="1"/>
      <c r="AB23" s="1"/>
      <c r="AC23" s="1"/>
      <c r="AD23" s="1"/>
      <c r="AE23" s="18"/>
      <c r="AF23" s="1">
        <v>80</v>
      </c>
      <c r="AG23" s="1">
        <v>88</v>
      </c>
      <c r="AH23" s="1">
        <v>77</v>
      </c>
      <c r="AI23" s="1">
        <v>82</v>
      </c>
      <c r="AJ23" s="1">
        <v>81</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27306</v>
      </c>
      <c r="FK23" s="41">
        <v>27316</v>
      </c>
    </row>
    <row r="24" spans="1:167" x14ac:dyDescent="0.25">
      <c r="A24" s="19">
        <v>14</v>
      </c>
      <c r="B24" s="19">
        <v>72088</v>
      </c>
      <c r="C24" s="19" t="s">
        <v>78</v>
      </c>
      <c r="D24" s="18"/>
      <c r="E24" s="28">
        <f t="shared" si="0"/>
        <v>84</v>
      </c>
      <c r="F24" s="28" t="str">
        <f t="shared" si="1"/>
        <v>B</v>
      </c>
      <c r="G24" s="28">
        <f t="shared" si="2"/>
        <v>84</v>
      </c>
      <c r="H24" s="28" t="str">
        <f t="shared" si="3"/>
        <v>B</v>
      </c>
      <c r="I24" s="36">
        <v>2</v>
      </c>
      <c r="J24" s="28" t="str">
        <f t="shared" si="4"/>
        <v>Memiliki kemampuan dalam menelaah teks serat Wedhatama pupuh Kinanthi, memahami teks geguritan, teks deskripsi busana adat jawa, teks eksposisi gamelan perlu peningkatan dalam pemahaman kaidah penulisan aksara jawa.</v>
      </c>
      <c r="K24" s="28">
        <f t="shared" si="5"/>
        <v>79.599999999999994</v>
      </c>
      <c r="L24" s="28" t="str">
        <f t="shared" si="6"/>
        <v>B</v>
      </c>
      <c r="M24" s="28">
        <f t="shared" si="7"/>
        <v>79.599999999999994</v>
      </c>
      <c r="N24" s="28" t="str">
        <f t="shared" si="8"/>
        <v>B</v>
      </c>
      <c r="O24" s="36">
        <v>2</v>
      </c>
      <c r="P24" s="28" t="str">
        <f t="shared" si="9"/>
        <v>Terampil dalam menyajikan teks eksposisi gamelan</v>
      </c>
      <c r="Q24" s="39" t="s">
        <v>8</v>
      </c>
      <c r="R24" s="39" t="s">
        <v>8</v>
      </c>
      <c r="S24" s="18"/>
      <c r="T24" s="1">
        <v>84</v>
      </c>
      <c r="U24" s="1">
        <v>85</v>
      </c>
      <c r="V24" s="1">
        <v>85</v>
      </c>
      <c r="W24" s="1">
        <v>86</v>
      </c>
      <c r="X24" s="1">
        <v>81</v>
      </c>
      <c r="Y24" s="1"/>
      <c r="Z24" s="1"/>
      <c r="AA24" s="1"/>
      <c r="AB24" s="1"/>
      <c r="AC24" s="1"/>
      <c r="AD24" s="1"/>
      <c r="AE24" s="18"/>
      <c r="AF24" s="1">
        <v>80</v>
      </c>
      <c r="AG24" s="1">
        <v>81</v>
      </c>
      <c r="AH24" s="1">
        <v>81</v>
      </c>
      <c r="AI24" s="1">
        <v>75</v>
      </c>
      <c r="AJ24" s="1">
        <v>81</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72103</v>
      </c>
      <c r="C25" s="19" t="s">
        <v>79</v>
      </c>
      <c r="D25" s="18"/>
      <c r="E25" s="28">
        <f t="shared" si="0"/>
        <v>85</v>
      </c>
      <c r="F25" s="28" t="str">
        <f t="shared" si="1"/>
        <v>A</v>
      </c>
      <c r="G25" s="28">
        <f t="shared" si="2"/>
        <v>85</v>
      </c>
      <c r="H25" s="28" t="str">
        <f t="shared" si="3"/>
        <v>A</v>
      </c>
      <c r="I25" s="36">
        <v>1</v>
      </c>
      <c r="J25" s="28" t="str">
        <f t="shared" si="4"/>
        <v>Memiliki kemampuan dalam menelaah teks serat Wedhatama pupuh Kinanthi, memahami teks geguritan, teks deskripsi busana adat jawa, teks eksposisi gamelan dan memahami kaidah penulisan aksara jawa.</v>
      </c>
      <c r="K25" s="28">
        <f t="shared" si="5"/>
        <v>78.400000000000006</v>
      </c>
      <c r="L25" s="28" t="str">
        <f t="shared" si="6"/>
        <v>B</v>
      </c>
      <c r="M25" s="28">
        <f t="shared" si="7"/>
        <v>78.400000000000006</v>
      </c>
      <c r="N25" s="28" t="str">
        <f t="shared" si="8"/>
        <v>B</v>
      </c>
      <c r="O25" s="36">
        <v>2</v>
      </c>
      <c r="P25" s="28" t="str">
        <f t="shared" si="9"/>
        <v>Terampil dalam menyajikan teks eksposisi gamelan</v>
      </c>
      <c r="Q25" s="39" t="s">
        <v>8</v>
      </c>
      <c r="R25" s="39" t="s">
        <v>8</v>
      </c>
      <c r="S25" s="18"/>
      <c r="T25" s="1">
        <v>80</v>
      </c>
      <c r="U25" s="1">
        <v>84</v>
      </c>
      <c r="V25" s="1">
        <v>87</v>
      </c>
      <c r="W25" s="1">
        <v>85</v>
      </c>
      <c r="X25" s="1">
        <v>87</v>
      </c>
      <c r="Y25" s="1"/>
      <c r="Z25" s="1"/>
      <c r="AA25" s="1"/>
      <c r="AB25" s="1"/>
      <c r="AC25" s="1"/>
      <c r="AD25" s="1"/>
      <c r="AE25" s="18"/>
      <c r="AF25" s="1">
        <v>80</v>
      </c>
      <c r="AG25" s="1">
        <v>74</v>
      </c>
      <c r="AH25" s="1">
        <v>88</v>
      </c>
      <c r="AI25" s="1">
        <v>69</v>
      </c>
      <c r="AJ25" s="1">
        <v>81</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27307</v>
      </c>
      <c r="FK25" s="41">
        <v>27317</v>
      </c>
    </row>
    <row r="26" spans="1:167" x14ac:dyDescent="0.25">
      <c r="A26" s="19">
        <v>16</v>
      </c>
      <c r="B26" s="19">
        <v>72118</v>
      </c>
      <c r="C26" s="19" t="s">
        <v>81</v>
      </c>
      <c r="D26" s="18"/>
      <c r="E26" s="28">
        <f t="shared" si="0"/>
        <v>83</v>
      </c>
      <c r="F26" s="28" t="str">
        <f t="shared" si="1"/>
        <v>B</v>
      </c>
      <c r="G26" s="28">
        <f t="shared" si="2"/>
        <v>83</v>
      </c>
      <c r="H26" s="28" t="str">
        <f t="shared" si="3"/>
        <v>B</v>
      </c>
      <c r="I26" s="36">
        <v>2</v>
      </c>
      <c r="J26" s="28" t="str">
        <f t="shared" si="4"/>
        <v>Memiliki kemampuan dalam menelaah teks serat Wedhatama pupuh Kinanthi, memahami teks geguritan, teks deskripsi busana adat jawa, teks eksposisi gamelan perlu peningkatan dalam pemahaman kaidah penulisan aksara jawa.</v>
      </c>
      <c r="K26" s="28">
        <f t="shared" si="5"/>
        <v>85.2</v>
      </c>
      <c r="L26" s="28" t="str">
        <f t="shared" si="6"/>
        <v>A</v>
      </c>
      <c r="M26" s="28">
        <f t="shared" si="7"/>
        <v>85.2</v>
      </c>
      <c r="N26" s="28" t="str">
        <f t="shared" si="8"/>
        <v>A</v>
      </c>
      <c r="O26" s="36">
        <v>1</v>
      </c>
      <c r="P26" s="28" t="str">
        <f t="shared" si="9"/>
        <v>Sangat terampil dalam menuliskan teks tembang Kinanthi, geguritan, meanyajikan teks deskripsi busana adat jawa dan teks eksposisi gamelan</v>
      </c>
      <c r="Q26" s="39" t="s">
        <v>8</v>
      </c>
      <c r="R26" s="39" t="s">
        <v>8</v>
      </c>
      <c r="S26" s="18"/>
      <c r="T26" s="1">
        <v>80</v>
      </c>
      <c r="U26" s="1">
        <v>88</v>
      </c>
      <c r="V26" s="1">
        <v>80</v>
      </c>
      <c r="W26" s="1">
        <v>80</v>
      </c>
      <c r="X26" s="1">
        <v>86</v>
      </c>
      <c r="Y26" s="1"/>
      <c r="Z26" s="1"/>
      <c r="AA26" s="1"/>
      <c r="AB26" s="1"/>
      <c r="AC26" s="1"/>
      <c r="AD26" s="1"/>
      <c r="AE26" s="18"/>
      <c r="AF26" s="1">
        <v>80</v>
      </c>
      <c r="AG26" s="1">
        <v>88</v>
      </c>
      <c r="AH26" s="1">
        <v>88</v>
      </c>
      <c r="AI26" s="1">
        <v>89</v>
      </c>
      <c r="AJ26" s="1">
        <v>81</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72133</v>
      </c>
      <c r="C27" s="19" t="s">
        <v>82</v>
      </c>
      <c r="D27" s="18"/>
      <c r="E27" s="28">
        <f t="shared" si="0"/>
        <v>90</v>
      </c>
      <c r="F27" s="28" t="str">
        <f t="shared" si="1"/>
        <v>A</v>
      </c>
      <c r="G27" s="28">
        <f t="shared" si="2"/>
        <v>90</v>
      </c>
      <c r="H27" s="28" t="str">
        <f t="shared" si="3"/>
        <v>A</v>
      </c>
      <c r="I27" s="36">
        <v>1</v>
      </c>
      <c r="J27" s="28" t="str">
        <f t="shared" si="4"/>
        <v>Memiliki kemampuan dalam menelaah teks serat Wedhatama pupuh Kinanthi, memahami teks geguritan, teks deskripsi busana adat jawa, teks eksposisi gamelan dan memahami kaidah penulisan aksara jawa.</v>
      </c>
      <c r="K27" s="28">
        <f t="shared" si="5"/>
        <v>91</v>
      </c>
      <c r="L27" s="28" t="str">
        <f t="shared" si="6"/>
        <v>A</v>
      </c>
      <c r="M27" s="28">
        <f t="shared" si="7"/>
        <v>91</v>
      </c>
      <c r="N27" s="28" t="str">
        <f t="shared" si="8"/>
        <v>A</v>
      </c>
      <c r="O27" s="36">
        <v>1</v>
      </c>
      <c r="P27" s="28" t="str">
        <f t="shared" si="9"/>
        <v>Sangat terampil dalam menuliskan teks tembang Kinanthi, geguritan, meanyajikan teks deskripsi busana adat jawa dan teks eksposisi gamelan</v>
      </c>
      <c r="Q27" s="39" t="s">
        <v>8</v>
      </c>
      <c r="R27" s="39" t="s">
        <v>8</v>
      </c>
      <c r="S27" s="18"/>
      <c r="T27" s="1">
        <v>89</v>
      </c>
      <c r="U27" s="1">
        <v>90</v>
      </c>
      <c r="V27" s="1">
        <v>90</v>
      </c>
      <c r="W27" s="1">
        <v>90</v>
      </c>
      <c r="X27" s="1">
        <v>90</v>
      </c>
      <c r="Y27" s="1"/>
      <c r="Z27" s="1"/>
      <c r="AA27" s="1"/>
      <c r="AB27" s="1"/>
      <c r="AC27" s="1"/>
      <c r="AD27" s="1"/>
      <c r="AE27" s="18"/>
      <c r="AF27" s="1">
        <v>93</v>
      </c>
      <c r="AG27" s="1">
        <v>86</v>
      </c>
      <c r="AH27" s="1">
        <v>96</v>
      </c>
      <c r="AI27" s="1">
        <v>86</v>
      </c>
      <c r="AJ27" s="1">
        <v>94</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27308</v>
      </c>
      <c r="FK27" s="41">
        <v>27318</v>
      </c>
    </row>
    <row r="28" spans="1:167" x14ac:dyDescent="0.25">
      <c r="A28" s="19">
        <v>18</v>
      </c>
      <c r="B28" s="19">
        <v>80038</v>
      </c>
      <c r="C28" s="19" t="s">
        <v>83</v>
      </c>
      <c r="D28" s="18"/>
      <c r="E28" s="28">
        <f t="shared" si="0"/>
        <v>84</v>
      </c>
      <c r="F28" s="28" t="str">
        <f t="shared" si="1"/>
        <v>B</v>
      </c>
      <c r="G28" s="28">
        <f t="shared" si="2"/>
        <v>84</v>
      </c>
      <c r="H28" s="28" t="str">
        <f t="shared" si="3"/>
        <v>B</v>
      </c>
      <c r="I28" s="36">
        <v>2</v>
      </c>
      <c r="J28" s="28" t="str">
        <f t="shared" si="4"/>
        <v>Memiliki kemampuan dalam menelaah teks serat Wedhatama pupuh Kinanthi, memahami teks geguritan, teks deskripsi busana adat jawa, teks eksposisi gamelan perlu peningkatan dalam pemahaman kaidah penulisan aksara jawa.</v>
      </c>
      <c r="K28" s="28">
        <f t="shared" si="5"/>
        <v>86.6</v>
      </c>
      <c r="L28" s="28" t="str">
        <f t="shared" si="6"/>
        <v>A</v>
      </c>
      <c r="M28" s="28">
        <f t="shared" si="7"/>
        <v>86.6</v>
      </c>
      <c r="N28" s="28" t="str">
        <f t="shared" si="8"/>
        <v>A</v>
      </c>
      <c r="O28" s="36">
        <v>1</v>
      </c>
      <c r="P28" s="28" t="str">
        <f t="shared" si="9"/>
        <v>Sangat terampil dalam menuliskan teks tembang Kinanthi, geguritan, meanyajikan teks deskripsi busana adat jawa dan teks eksposisi gamelan</v>
      </c>
      <c r="Q28" s="39" t="s">
        <v>8</v>
      </c>
      <c r="R28" s="39" t="s">
        <v>8</v>
      </c>
      <c r="S28" s="18"/>
      <c r="T28" s="1">
        <v>80</v>
      </c>
      <c r="U28" s="1">
        <v>85</v>
      </c>
      <c r="V28" s="1">
        <v>80</v>
      </c>
      <c r="W28" s="1">
        <v>87</v>
      </c>
      <c r="X28" s="1">
        <v>89</v>
      </c>
      <c r="Y28" s="1"/>
      <c r="Z28" s="1"/>
      <c r="AA28" s="1"/>
      <c r="AB28" s="1"/>
      <c r="AC28" s="1"/>
      <c r="AD28" s="1"/>
      <c r="AE28" s="18"/>
      <c r="AF28" s="1">
        <v>80</v>
      </c>
      <c r="AG28" s="1">
        <v>88</v>
      </c>
      <c r="AH28" s="1">
        <v>88</v>
      </c>
      <c r="AI28" s="1">
        <v>96</v>
      </c>
      <c r="AJ28" s="1">
        <v>81</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72148</v>
      </c>
      <c r="C29" s="19" t="s">
        <v>84</v>
      </c>
      <c r="D29" s="18"/>
      <c r="E29" s="28">
        <f t="shared" si="0"/>
        <v>85</v>
      </c>
      <c r="F29" s="28" t="str">
        <f t="shared" si="1"/>
        <v>A</v>
      </c>
      <c r="G29" s="28">
        <f t="shared" si="2"/>
        <v>85</v>
      </c>
      <c r="H29" s="28" t="str">
        <f t="shared" si="3"/>
        <v>A</v>
      </c>
      <c r="I29" s="36">
        <v>1</v>
      </c>
      <c r="J29" s="28" t="str">
        <f t="shared" si="4"/>
        <v>Memiliki kemampuan dalam menelaah teks serat Wedhatama pupuh Kinanthi, memahami teks geguritan, teks deskripsi busana adat jawa, teks eksposisi gamelan dan memahami kaidah penulisan aksara jawa.</v>
      </c>
      <c r="K29" s="28">
        <f t="shared" si="5"/>
        <v>82.4</v>
      </c>
      <c r="L29" s="28" t="str">
        <f t="shared" si="6"/>
        <v>B</v>
      </c>
      <c r="M29" s="28">
        <f t="shared" si="7"/>
        <v>82.4</v>
      </c>
      <c r="N29" s="28" t="str">
        <f t="shared" si="8"/>
        <v>B</v>
      </c>
      <c r="O29" s="36">
        <v>2</v>
      </c>
      <c r="P29" s="28" t="str">
        <f t="shared" si="9"/>
        <v>Terampil dalam menyajikan teks eksposisi gamelan</v>
      </c>
      <c r="Q29" s="39" t="s">
        <v>8</v>
      </c>
      <c r="R29" s="39" t="s">
        <v>8</v>
      </c>
      <c r="S29" s="18"/>
      <c r="T29" s="1">
        <v>80</v>
      </c>
      <c r="U29" s="1">
        <v>86</v>
      </c>
      <c r="V29" s="1">
        <v>80</v>
      </c>
      <c r="W29" s="1">
        <v>89</v>
      </c>
      <c r="X29" s="1">
        <v>88</v>
      </c>
      <c r="Y29" s="1"/>
      <c r="Z29" s="1"/>
      <c r="AA29" s="1"/>
      <c r="AB29" s="1"/>
      <c r="AC29" s="1"/>
      <c r="AD29" s="1"/>
      <c r="AE29" s="18"/>
      <c r="AF29" s="1">
        <v>80</v>
      </c>
      <c r="AG29" s="1">
        <v>88</v>
      </c>
      <c r="AH29" s="1">
        <v>88</v>
      </c>
      <c r="AI29" s="1">
        <v>75</v>
      </c>
      <c r="AJ29" s="1">
        <v>81</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27309</v>
      </c>
      <c r="FK29" s="41">
        <v>27319</v>
      </c>
    </row>
    <row r="30" spans="1:167" x14ac:dyDescent="0.25">
      <c r="A30" s="19">
        <v>20</v>
      </c>
      <c r="B30" s="19">
        <v>72163</v>
      </c>
      <c r="C30" s="19" t="s">
        <v>85</v>
      </c>
      <c r="D30" s="18"/>
      <c r="E30" s="28">
        <f t="shared" si="0"/>
        <v>85</v>
      </c>
      <c r="F30" s="28" t="str">
        <f t="shared" si="1"/>
        <v>A</v>
      </c>
      <c r="G30" s="28">
        <f t="shared" si="2"/>
        <v>85</v>
      </c>
      <c r="H30" s="28" t="str">
        <f t="shared" si="3"/>
        <v>A</v>
      </c>
      <c r="I30" s="36">
        <v>1</v>
      </c>
      <c r="J30" s="28" t="str">
        <f t="shared" si="4"/>
        <v>Memiliki kemampuan dalam menelaah teks serat Wedhatama pupuh Kinanthi, memahami teks geguritan, teks deskripsi busana adat jawa, teks eksposisi gamelan dan memahami kaidah penulisan aksara jawa.</v>
      </c>
      <c r="K30" s="28">
        <f t="shared" si="5"/>
        <v>79.8</v>
      </c>
      <c r="L30" s="28" t="str">
        <f t="shared" si="6"/>
        <v>B</v>
      </c>
      <c r="M30" s="28">
        <f t="shared" si="7"/>
        <v>79.8</v>
      </c>
      <c r="N30" s="28" t="str">
        <f t="shared" si="8"/>
        <v>B</v>
      </c>
      <c r="O30" s="36">
        <v>2</v>
      </c>
      <c r="P30" s="28" t="str">
        <f t="shared" si="9"/>
        <v>Terampil dalam menyajikan teks eksposisi gamelan</v>
      </c>
      <c r="Q30" s="39" t="s">
        <v>8</v>
      </c>
      <c r="R30" s="39" t="s">
        <v>8</v>
      </c>
      <c r="S30" s="18"/>
      <c r="T30" s="1">
        <v>80</v>
      </c>
      <c r="U30" s="1">
        <v>88</v>
      </c>
      <c r="V30" s="1">
        <v>86</v>
      </c>
      <c r="W30" s="1">
        <v>87</v>
      </c>
      <c r="X30" s="1">
        <v>86</v>
      </c>
      <c r="Y30" s="1"/>
      <c r="Z30" s="1"/>
      <c r="AA30" s="1"/>
      <c r="AB30" s="1"/>
      <c r="AC30" s="1"/>
      <c r="AD30" s="1"/>
      <c r="AE30" s="18"/>
      <c r="AF30" s="1">
        <v>80</v>
      </c>
      <c r="AG30" s="1">
        <v>68</v>
      </c>
      <c r="AH30" s="1">
        <v>88</v>
      </c>
      <c r="AI30" s="1">
        <v>82</v>
      </c>
      <c r="AJ30" s="1">
        <v>81</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72178</v>
      </c>
      <c r="C31" s="19" t="s">
        <v>86</v>
      </c>
      <c r="D31" s="18"/>
      <c r="E31" s="28">
        <f t="shared" si="0"/>
        <v>87</v>
      </c>
      <c r="F31" s="28" t="str">
        <f t="shared" si="1"/>
        <v>A</v>
      </c>
      <c r="G31" s="28">
        <f t="shared" si="2"/>
        <v>87</v>
      </c>
      <c r="H31" s="28" t="str">
        <f t="shared" si="3"/>
        <v>A</v>
      </c>
      <c r="I31" s="36">
        <v>1</v>
      </c>
      <c r="J31" s="28" t="str">
        <f t="shared" si="4"/>
        <v>Memiliki kemampuan dalam menelaah teks serat Wedhatama pupuh Kinanthi, memahami teks geguritan, teks deskripsi busana adat jawa, teks eksposisi gamelan dan memahami kaidah penulisan aksara jawa.</v>
      </c>
      <c r="K31" s="28">
        <f t="shared" si="5"/>
        <v>89.6</v>
      </c>
      <c r="L31" s="28" t="str">
        <f t="shared" si="6"/>
        <v>A</v>
      </c>
      <c r="M31" s="28">
        <f t="shared" si="7"/>
        <v>89.6</v>
      </c>
      <c r="N31" s="28" t="str">
        <f t="shared" si="8"/>
        <v>A</v>
      </c>
      <c r="O31" s="36">
        <v>1</v>
      </c>
      <c r="P31" s="28" t="str">
        <f t="shared" si="9"/>
        <v>Sangat terampil dalam menuliskan teks tembang Kinanthi, geguritan, meanyajikan teks deskripsi busana adat jawa dan teks eksposisi gamelan</v>
      </c>
      <c r="Q31" s="39" t="s">
        <v>8</v>
      </c>
      <c r="R31" s="39" t="s">
        <v>8</v>
      </c>
      <c r="S31" s="18"/>
      <c r="T31" s="1">
        <v>87</v>
      </c>
      <c r="U31" s="1">
        <v>85</v>
      </c>
      <c r="V31" s="1">
        <v>88</v>
      </c>
      <c r="W31" s="1">
        <v>88</v>
      </c>
      <c r="X31" s="1">
        <v>86</v>
      </c>
      <c r="Y31" s="1"/>
      <c r="Z31" s="1"/>
      <c r="AA31" s="1"/>
      <c r="AB31" s="1"/>
      <c r="AC31" s="1"/>
      <c r="AD31" s="1"/>
      <c r="AE31" s="18"/>
      <c r="AF31" s="1">
        <v>88</v>
      </c>
      <c r="AG31" s="1">
        <v>88</v>
      </c>
      <c r="AH31" s="1">
        <v>95</v>
      </c>
      <c r="AI31" s="1">
        <v>88</v>
      </c>
      <c r="AJ31" s="1">
        <v>89</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27310</v>
      </c>
      <c r="FK31" s="41">
        <v>27320</v>
      </c>
    </row>
    <row r="32" spans="1:167" x14ac:dyDescent="0.25">
      <c r="A32" s="19">
        <v>22</v>
      </c>
      <c r="B32" s="19">
        <v>72193</v>
      </c>
      <c r="C32" s="19" t="s">
        <v>87</v>
      </c>
      <c r="D32" s="18"/>
      <c r="E32" s="28">
        <f t="shared" si="0"/>
        <v>86</v>
      </c>
      <c r="F32" s="28" t="str">
        <f t="shared" si="1"/>
        <v>A</v>
      </c>
      <c r="G32" s="28">
        <f t="shared" si="2"/>
        <v>86</v>
      </c>
      <c r="H32" s="28" t="str">
        <f t="shared" si="3"/>
        <v>A</v>
      </c>
      <c r="I32" s="36">
        <v>1</v>
      </c>
      <c r="J32" s="28" t="str">
        <f t="shared" si="4"/>
        <v>Memiliki kemampuan dalam menelaah teks serat Wedhatama pupuh Kinanthi, memahami teks geguritan, teks deskripsi busana adat jawa, teks eksposisi gamelan dan memahami kaidah penulisan aksara jawa.</v>
      </c>
      <c r="K32" s="28">
        <f t="shared" si="5"/>
        <v>91</v>
      </c>
      <c r="L32" s="28" t="str">
        <f t="shared" si="6"/>
        <v>A</v>
      </c>
      <c r="M32" s="28">
        <f t="shared" si="7"/>
        <v>91</v>
      </c>
      <c r="N32" s="28" t="str">
        <f t="shared" si="8"/>
        <v>A</v>
      </c>
      <c r="O32" s="36">
        <v>1</v>
      </c>
      <c r="P32" s="28" t="str">
        <f t="shared" si="9"/>
        <v>Sangat terampil dalam menuliskan teks tembang Kinanthi, geguritan, meanyajikan teks deskripsi busana adat jawa dan teks eksposisi gamelan</v>
      </c>
      <c r="Q32" s="39" t="s">
        <v>8</v>
      </c>
      <c r="R32" s="39" t="s">
        <v>8</v>
      </c>
      <c r="S32" s="18"/>
      <c r="T32" s="1">
        <v>88</v>
      </c>
      <c r="U32" s="1">
        <v>88</v>
      </c>
      <c r="V32" s="1">
        <v>86</v>
      </c>
      <c r="W32" s="1">
        <v>87</v>
      </c>
      <c r="X32" s="1">
        <v>80</v>
      </c>
      <c r="Y32" s="1"/>
      <c r="Z32" s="1"/>
      <c r="AA32" s="1"/>
      <c r="AB32" s="1"/>
      <c r="AC32" s="1"/>
      <c r="AD32" s="1"/>
      <c r="AE32" s="18"/>
      <c r="AF32" s="1">
        <v>91</v>
      </c>
      <c r="AG32" s="1">
        <v>88</v>
      </c>
      <c r="AH32" s="1">
        <v>96</v>
      </c>
      <c r="AI32" s="1">
        <v>88</v>
      </c>
      <c r="AJ32" s="1">
        <v>92</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72208</v>
      </c>
      <c r="C33" s="19" t="s">
        <v>88</v>
      </c>
      <c r="D33" s="18"/>
      <c r="E33" s="28">
        <f t="shared" si="0"/>
        <v>88</v>
      </c>
      <c r="F33" s="28" t="str">
        <f t="shared" si="1"/>
        <v>A</v>
      </c>
      <c r="G33" s="28">
        <f t="shared" si="2"/>
        <v>88</v>
      </c>
      <c r="H33" s="28" t="str">
        <f t="shared" si="3"/>
        <v>A</v>
      </c>
      <c r="I33" s="36">
        <v>1</v>
      </c>
      <c r="J33" s="28" t="str">
        <f t="shared" si="4"/>
        <v>Memiliki kemampuan dalam menelaah teks serat Wedhatama pupuh Kinanthi, memahami teks geguritan, teks deskripsi busana adat jawa, teks eksposisi gamelan dan memahami kaidah penulisan aksara jawa.</v>
      </c>
      <c r="K33" s="28">
        <f t="shared" si="5"/>
        <v>86.6</v>
      </c>
      <c r="L33" s="28" t="str">
        <f t="shared" si="6"/>
        <v>A</v>
      </c>
      <c r="M33" s="28">
        <f t="shared" si="7"/>
        <v>86.6</v>
      </c>
      <c r="N33" s="28" t="str">
        <f t="shared" si="8"/>
        <v>A</v>
      </c>
      <c r="O33" s="36">
        <v>1</v>
      </c>
      <c r="P33" s="28" t="str">
        <f t="shared" si="9"/>
        <v>Sangat terampil dalam menuliskan teks tembang Kinanthi, geguritan, meanyajikan teks deskripsi busana adat jawa dan teks eksposisi gamelan</v>
      </c>
      <c r="Q33" s="39" t="s">
        <v>8</v>
      </c>
      <c r="R33" s="39" t="s">
        <v>8</v>
      </c>
      <c r="S33" s="18"/>
      <c r="T33" s="1">
        <v>90</v>
      </c>
      <c r="U33" s="1">
        <v>89</v>
      </c>
      <c r="V33" s="1">
        <v>87</v>
      </c>
      <c r="W33" s="1">
        <v>89</v>
      </c>
      <c r="X33" s="1">
        <v>87</v>
      </c>
      <c r="Y33" s="1"/>
      <c r="Z33" s="1"/>
      <c r="AA33" s="1"/>
      <c r="AB33" s="1"/>
      <c r="AC33" s="1"/>
      <c r="AD33" s="1"/>
      <c r="AE33" s="18"/>
      <c r="AF33" s="1">
        <v>92</v>
      </c>
      <c r="AG33" s="1">
        <v>68</v>
      </c>
      <c r="AH33" s="1">
        <v>98</v>
      </c>
      <c r="AI33" s="1">
        <v>82</v>
      </c>
      <c r="AJ33" s="1">
        <v>93</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72223</v>
      </c>
      <c r="C34" s="19" t="s">
        <v>89</v>
      </c>
      <c r="D34" s="18"/>
      <c r="E34" s="28">
        <f t="shared" si="0"/>
        <v>82</v>
      </c>
      <c r="F34" s="28" t="str">
        <f t="shared" si="1"/>
        <v>B</v>
      </c>
      <c r="G34" s="28">
        <f t="shared" si="2"/>
        <v>82</v>
      </c>
      <c r="H34" s="28" t="str">
        <f t="shared" si="3"/>
        <v>B</v>
      </c>
      <c r="I34" s="36">
        <v>2</v>
      </c>
      <c r="J34" s="28" t="str">
        <f t="shared" si="4"/>
        <v>Memiliki kemampuan dalam menelaah teks serat Wedhatama pupuh Kinanthi, memahami teks geguritan, teks deskripsi busana adat jawa, teks eksposisi gamelan perlu peningkatan dalam pemahaman kaidah penulisan aksara jawa.</v>
      </c>
      <c r="K34" s="28">
        <f t="shared" si="5"/>
        <v>85.2</v>
      </c>
      <c r="L34" s="28" t="str">
        <f t="shared" si="6"/>
        <v>A</v>
      </c>
      <c r="M34" s="28">
        <f t="shared" si="7"/>
        <v>85.2</v>
      </c>
      <c r="N34" s="28" t="str">
        <f t="shared" si="8"/>
        <v>A</v>
      </c>
      <c r="O34" s="36">
        <v>1</v>
      </c>
      <c r="P34" s="28" t="str">
        <f t="shared" si="9"/>
        <v>Sangat terampil dalam menuliskan teks tembang Kinanthi, geguritan, meanyajikan teks deskripsi busana adat jawa dan teks eksposisi gamelan</v>
      </c>
      <c r="Q34" s="39" t="s">
        <v>8</v>
      </c>
      <c r="R34" s="39" t="s">
        <v>8</v>
      </c>
      <c r="S34" s="18"/>
      <c r="T34" s="1">
        <v>80</v>
      </c>
      <c r="U34" s="1">
        <v>86</v>
      </c>
      <c r="V34" s="1">
        <v>80</v>
      </c>
      <c r="W34" s="1">
        <v>80</v>
      </c>
      <c r="X34" s="1">
        <v>86</v>
      </c>
      <c r="Y34" s="1"/>
      <c r="Z34" s="1"/>
      <c r="AA34" s="1"/>
      <c r="AB34" s="1"/>
      <c r="AC34" s="1"/>
      <c r="AD34" s="1"/>
      <c r="AE34" s="18"/>
      <c r="AF34" s="1">
        <v>80</v>
      </c>
      <c r="AG34" s="1">
        <v>88</v>
      </c>
      <c r="AH34" s="1">
        <v>88</v>
      </c>
      <c r="AI34" s="1">
        <v>89</v>
      </c>
      <c r="AJ34" s="1">
        <v>81</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72238</v>
      </c>
      <c r="C35" s="19" t="s">
        <v>90</v>
      </c>
      <c r="D35" s="18"/>
      <c r="E35" s="28">
        <f t="shared" si="0"/>
        <v>85</v>
      </c>
      <c r="F35" s="28" t="str">
        <f t="shared" si="1"/>
        <v>A</v>
      </c>
      <c r="G35" s="28">
        <f t="shared" si="2"/>
        <v>85</v>
      </c>
      <c r="H35" s="28" t="str">
        <f t="shared" si="3"/>
        <v>A</v>
      </c>
      <c r="I35" s="36">
        <v>1</v>
      </c>
      <c r="J35" s="28" t="str">
        <f t="shared" si="4"/>
        <v>Memiliki kemampuan dalam menelaah teks serat Wedhatama pupuh Kinanthi, memahami teks geguritan, teks deskripsi busana adat jawa, teks eksposisi gamelan dan memahami kaidah penulisan aksara jawa.</v>
      </c>
      <c r="K35" s="28">
        <f t="shared" si="5"/>
        <v>81</v>
      </c>
      <c r="L35" s="28" t="str">
        <f t="shared" si="6"/>
        <v>B</v>
      </c>
      <c r="M35" s="28">
        <f t="shared" si="7"/>
        <v>81</v>
      </c>
      <c r="N35" s="28" t="str">
        <f t="shared" si="8"/>
        <v>B</v>
      </c>
      <c r="O35" s="36">
        <v>2</v>
      </c>
      <c r="P35" s="28" t="str">
        <f t="shared" si="9"/>
        <v>Terampil dalam menyajikan teks eksposisi gamelan</v>
      </c>
      <c r="Q35" s="39" t="s">
        <v>8</v>
      </c>
      <c r="R35" s="39" t="s">
        <v>8</v>
      </c>
      <c r="S35" s="18"/>
      <c r="T35" s="1">
        <v>80</v>
      </c>
      <c r="U35" s="1">
        <v>85</v>
      </c>
      <c r="V35" s="1">
        <v>86</v>
      </c>
      <c r="W35" s="1">
        <v>88</v>
      </c>
      <c r="X35" s="1">
        <v>85</v>
      </c>
      <c r="Y35" s="1"/>
      <c r="Z35" s="1"/>
      <c r="AA35" s="1"/>
      <c r="AB35" s="1"/>
      <c r="AC35" s="1"/>
      <c r="AD35" s="1"/>
      <c r="AE35" s="18"/>
      <c r="AF35" s="1">
        <v>80</v>
      </c>
      <c r="AG35" s="1">
        <v>81</v>
      </c>
      <c r="AH35" s="1">
        <v>88</v>
      </c>
      <c r="AI35" s="1">
        <v>75</v>
      </c>
      <c r="AJ35" s="1">
        <v>81</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72253</v>
      </c>
      <c r="C36" s="19" t="s">
        <v>91</v>
      </c>
      <c r="D36" s="18"/>
      <c r="E36" s="28">
        <f t="shared" si="0"/>
        <v>84</v>
      </c>
      <c r="F36" s="28" t="str">
        <f t="shared" si="1"/>
        <v>B</v>
      </c>
      <c r="G36" s="28">
        <f t="shared" si="2"/>
        <v>84</v>
      </c>
      <c r="H36" s="28" t="str">
        <f t="shared" si="3"/>
        <v>B</v>
      </c>
      <c r="I36" s="36">
        <v>2</v>
      </c>
      <c r="J36" s="28" t="str">
        <f t="shared" si="4"/>
        <v>Memiliki kemampuan dalam menelaah teks serat Wedhatama pupuh Kinanthi, memahami teks geguritan, teks deskripsi busana adat jawa, teks eksposisi gamelan perlu peningkatan dalam pemahaman kaidah penulisan aksara jawa.</v>
      </c>
      <c r="K36" s="28">
        <f t="shared" si="5"/>
        <v>83.8</v>
      </c>
      <c r="L36" s="28" t="str">
        <f t="shared" si="6"/>
        <v>B</v>
      </c>
      <c r="M36" s="28">
        <f t="shared" si="7"/>
        <v>83.8</v>
      </c>
      <c r="N36" s="28" t="str">
        <f t="shared" si="8"/>
        <v>B</v>
      </c>
      <c r="O36" s="36">
        <v>2</v>
      </c>
      <c r="P36" s="28" t="str">
        <f t="shared" si="9"/>
        <v>Terampil dalam menyajikan teks eksposisi gamelan</v>
      </c>
      <c r="Q36" s="39" t="s">
        <v>8</v>
      </c>
      <c r="R36" s="39" t="s">
        <v>8</v>
      </c>
      <c r="S36" s="18"/>
      <c r="T36" s="1">
        <v>80</v>
      </c>
      <c r="U36" s="1">
        <v>86</v>
      </c>
      <c r="V36" s="1">
        <v>80</v>
      </c>
      <c r="W36" s="1">
        <v>86</v>
      </c>
      <c r="X36" s="1">
        <v>87</v>
      </c>
      <c r="Y36" s="1"/>
      <c r="Z36" s="1"/>
      <c r="AA36" s="1"/>
      <c r="AB36" s="1"/>
      <c r="AC36" s="1"/>
      <c r="AD36" s="1"/>
      <c r="AE36" s="18"/>
      <c r="AF36" s="1">
        <v>80</v>
      </c>
      <c r="AG36" s="1">
        <v>88</v>
      </c>
      <c r="AH36" s="1">
        <v>88</v>
      </c>
      <c r="AI36" s="1">
        <v>82</v>
      </c>
      <c r="AJ36" s="1">
        <v>81</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72268</v>
      </c>
      <c r="C37" s="19" t="s">
        <v>92</v>
      </c>
      <c r="D37" s="18"/>
      <c r="E37" s="28">
        <f t="shared" si="0"/>
        <v>84</v>
      </c>
      <c r="F37" s="28" t="str">
        <f t="shared" si="1"/>
        <v>B</v>
      </c>
      <c r="G37" s="28">
        <f t="shared" si="2"/>
        <v>84</v>
      </c>
      <c r="H37" s="28" t="str">
        <f t="shared" si="3"/>
        <v>B</v>
      </c>
      <c r="I37" s="36">
        <v>2</v>
      </c>
      <c r="J37" s="28" t="str">
        <f t="shared" si="4"/>
        <v>Memiliki kemampuan dalam menelaah teks serat Wedhatama pupuh Kinanthi, memahami teks geguritan, teks deskripsi busana adat jawa, teks eksposisi gamelan perlu peningkatan dalam pemahaman kaidah penulisan aksara jawa.</v>
      </c>
      <c r="K37" s="28">
        <f t="shared" si="5"/>
        <v>85.8</v>
      </c>
      <c r="L37" s="28" t="str">
        <f t="shared" si="6"/>
        <v>A</v>
      </c>
      <c r="M37" s="28">
        <f t="shared" si="7"/>
        <v>85.8</v>
      </c>
      <c r="N37" s="28" t="str">
        <f t="shared" si="8"/>
        <v>A</v>
      </c>
      <c r="O37" s="36">
        <v>1</v>
      </c>
      <c r="P37" s="28" t="str">
        <f t="shared" si="9"/>
        <v>Sangat terampil dalam menuliskan teks tembang Kinanthi, geguritan, meanyajikan teks deskripsi busana adat jawa dan teks eksposisi gamelan</v>
      </c>
      <c r="Q37" s="39" t="s">
        <v>8</v>
      </c>
      <c r="R37" s="39" t="s">
        <v>8</v>
      </c>
      <c r="S37" s="18"/>
      <c r="T37" s="1">
        <v>85</v>
      </c>
      <c r="U37" s="1">
        <v>83</v>
      </c>
      <c r="V37" s="1">
        <v>80</v>
      </c>
      <c r="W37" s="1">
        <v>89</v>
      </c>
      <c r="X37" s="1">
        <v>84</v>
      </c>
      <c r="Y37" s="1"/>
      <c r="Z37" s="1"/>
      <c r="AA37" s="1"/>
      <c r="AB37" s="1"/>
      <c r="AC37" s="1"/>
      <c r="AD37" s="1"/>
      <c r="AE37" s="18"/>
      <c r="AF37" s="1">
        <v>86</v>
      </c>
      <c r="AG37" s="1">
        <v>88</v>
      </c>
      <c r="AH37" s="1">
        <v>93</v>
      </c>
      <c r="AI37" s="1">
        <v>75</v>
      </c>
      <c r="AJ37" s="1">
        <v>87</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72283</v>
      </c>
      <c r="C38" s="19" t="s">
        <v>93</v>
      </c>
      <c r="D38" s="18"/>
      <c r="E38" s="28">
        <f t="shared" si="0"/>
        <v>86</v>
      </c>
      <c r="F38" s="28" t="str">
        <f t="shared" si="1"/>
        <v>A</v>
      </c>
      <c r="G38" s="28">
        <f t="shared" si="2"/>
        <v>86</v>
      </c>
      <c r="H38" s="28" t="str">
        <f t="shared" si="3"/>
        <v>A</v>
      </c>
      <c r="I38" s="36">
        <v>1</v>
      </c>
      <c r="J38" s="28" t="str">
        <f t="shared" si="4"/>
        <v>Memiliki kemampuan dalam menelaah teks serat Wedhatama pupuh Kinanthi, memahami teks geguritan, teks deskripsi busana adat jawa, teks eksposisi gamelan dan memahami kaidah penulisan aksara jawa.</v>
      </c>
      <c r="K38" s="28">
        <f t="shared" si="5"/>
        <v>89</v>
      </c>
      <c r="L38" s="28" t="str">
        <f t="shared" si="6"/>
        <v>A</v>
      </c>
      <c r="M38" s="28">
        <f t="shared" si="7"/>
        <v>89</v>
      </c>
      <c r="N38" s="28" t="str">
        <f t="shared" si="8"/>
        <v>A</v>
      </c>
      <c r="O38" s="36">
        <v>1</v>
      </c>
      <c r="P38" s="28" t="str">
        <f t="shared" si="9"/>
        <v>Sangat terampil dalam menuliskan teks tembang Kinanthi, geguritan, meanyajikan teks deskripsi busana adat jawa dan teks eksposisi gamelan</v>
      </c>
      <c r="Q38" s="39" t="s">
        <v>8</v>
      </c>
      <c r="R38" s="39" t="s">
        <v>8</v>
      </c>
      <c r="S38" s="18"/>
      <c r="T38" s="1">
        <v>87</v>
      </c>
      <c r="U38" s="1">
        <v>86</v>
      </c>
      <c r="V38" s="1">
        <v>87</v>
      </c>
      <c r="W38" s="1">
        <v>86</v>
      </c>
      <c r="X38" s="1">
        <v>85</v>
      </c>
      <c r="Y38" s="1"/>
      <c r="Z38" s="1"/>
      <c r="AA38" s="1"/>
      <c r="AB38" s="1"/>
      <c r="AC38" s="1"/>
      <c r="AD38" s="1"/>
      <c r="AE38" s="18"/>
      <c r="AF38" s="1">
        <v>89</v>
      </c>
      <c r="AG38" s="1">
        <v>95</v>
      </c>
      <c r="AH38" s="1">
        <v>95</v>
      </c>
      <c r="AI38" s="1">
        <v>76</v>
      </c>
      <c r="AJ38" s="1">
        <v>90</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72433</v>
      </c>
      <c r="C39" s="19" t="s">
        <v>94</v>
      </c>
      <c r="D39" s="18"/>
      <c r="E39" s="28">
        <f t="shared" si="0"/>
        <v>86</v>
      </c>
      <c r="F39" s="28" t="str">
        <f t="shared" si="1"/>
        <v>A</v>
      </c>
      <c r="G39" s="28">
        <f t="shared" si="2"/>
        <v>86</v>
      </c>
      <c r="H39" s="28" t="str">
        <f t="shared" si="3"/>
        <v>A</v>
      </c>
      <c r="I39" s="36">
        <v>1</v>
      </c>
      <c r="J39" s="28" t="str">
        <f t="shared" si="4"/>
        <v>Memiliki kemampuan dalam menelaah teks serat Wedhatama pupuh Kinanthi, memahami teks geguritan, teks deskripsi busana adat jawa, teks eksposisi gamelan dan memahami kaidah penulisan aksara jawa.</v>
      </c>
      <c r="K39" s="28">
        <f t="shared" si="5"/>
        <v>87.2</v>
      </c>
      <c r="L39" s="28" t="str">
        <f t="shared" si="6"/>
        <v>A</v>
      </c>
      <c r="M39" s="28">
        <f t="shared" si="7"/>
        <v>87.2</v>
      </c>
      <c r="N39" s="28" t="str">
        <f t="shared" si="8"/>
        <v>A</v>
      </c>
      <c r="O39" s="36">
        <v>1</v>
      </c>
      <c r="P39" s="28" t="str">
        <f t="shared" si="9"/>
        <v>Sangat terampil dalam menuliskan teks tembang Kinanthi, geguritan, meanyajikan teks deskripsi busana adat jawa dan teks eksposisi gamelan</v>
      </c>
      <c r="Q39" s="39" t="s">
        <v>8</v>
      </c>
      <c r="R39" s="39" t="s">
        <v>8</v>
      </c>
      <c r="S39" s="18"/>
      <c r="T39" s="1">
        <v>88</v>
      </c>
      <c r="U39" s="1">
        <v>85</v>
      </c>
      <c r="V39" s="1">
        <v>85</v>
      </c>
      <c r="W39" s="1">
        <v>89</v>
      </c>
      <c r="X39" s="1">
        <v>83</v>
      </c>
      <c r="Y39" s="1"/>
      <c r="Z39" s="1"/>
      <c r="AA39" s="1"/>
      <c r="AB39" s="1"/>
      <c r="AC39" s="1"/>
      <c r="AD39" s="1"/>
      <c r="AE39" s="18"/>
      <c r="AF39" s="1">
        <v>88</v>
      </c>
      <c r="AG39" s="1">
        <v>81</v>
      </c>
      <c r="AH39" s="1">
        <v>96</v>
      </c>
      <c r="AI39" s="1">
        <v>82</v>
      </c>
      <c r="AJ39" s="1">
        <v>89</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72298</v>
      </c>
      <c r="C40" s="19" t="s">
        <v>95</v>
      </c>
      <c r="D40" s="18"/>
      <c r="E40" s="28">
        <f t="shared" si="0"/>
        <v>84</v>
      </c>
      <c r="F40" s="28" t="str">
        <f t="shared" si="1"/>
        <v>B</v>
      </c>
      <c r="G40" s="28">
        <f t="shared" si="2"/>
        <v>84</v>
      </c>
      <c r="H40" s="28" t="str">
        <f t="shared" si="3"/>
        <v>B</v>
      </c>
      <c r="I40" s="36">
        <v>2</v>
      </c>
      <c r="J40" s="28" t="str">
        <f t="shared" si="4"/>
        <v>Memiliki kemampuan dalam menelaah teks serat Wedhatama pupuh Kinanthi, memahami teks geguritan, teks deskripsi busana adat jawa, teks eksposisi gamelan perlu peningkatan dalam pemahaman kaidah penulisan aksara jawa.</v>
      </c>
      <c r="K40" s="28">
        <f t="shared" si="5"/>
        <v>89.8</v>
      </c>
      <c r="L40" s="28" t="str">
        <f t="shared" si="6"/>
        <v>A</v>
      </c>
      <c r="M40" s="28">
        <f t="shared" si="7"/>
        <v>89.8</v>
      </c>
      <c r="N40" s="28" t="str">
        <f t="shared" si="8"/>
        <v>A</v>
      </c>
      <c r="O40" s="36">
        <v>1</v>
      </c>
      <c r="P40" s="28" t="str">
        <f t="shared" si="9"/>
        <v>Sangat terampil dalam menuliskan teks tembang Kinanthi, geguritan, meanyajikan teks deskripsi busana adat jawa dan teks eksposisi gamelan</v>
      </c>
      <c r="Q40" s="39" t="s">
        <v>8</v>
      </c>
      <c r="R40" s="39" t="s">
        <v>8</v>
      </c>
      <c r="S40" s="18"/>
      <c r="T40" s="1">
        <v>89</v>
      </c>
      <c r="U40" s="1">
        <v>84</v>
      </c>
      <c r="V40" s="1">
        <v>80</v>
      </c>
      <c r="W40" s="1">
        <v>80</v>
      </c>
      <c r="X40" s="1">
        <v>88</v>
      </c>
      <c r="Y40" s="1"/>
      <c r="Z40" s="1"/>
      <c r="AA40" s="1"/>
      <c r="AB40" s="1"/>
      <c r="AC40" s="1"/>
      <c r="AD40" s="1"/>
      <c r="AE40" s="18"/>
      <c r="AF40" s="1">
        <v>87</v>
      </c>
      <c r="AG40" s="1">
        <v>88</v>
      </c>
      <c r="AH40" s="1">
        <v>97</v>
      </c>
      <c r="AI40" s="1">
        <v>89</v>
      </c>
      <c r="AJ40" s="1">
        <v>88</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72313</v>
      </c>
      <c r="C41" s="19" t="s">
        <v>96</v>
      </c>
      <c r="D41" s="18"/>
      <c r="E41" s="28">
        <f t="shared" si="0"/>
        <v>83</v>
      </c>
      <c r="F41" s="28" t="str">
        <f t="shared" si="1"/>
        <v>B</v>
      </c>
      <c r="G41" s="28">
        <f t="shared" si="2"/>
        <v>83</v>
      </c>
      <c r="H41" s="28" t="str">
        <f t="shared" si="3"/>
        <v>B</v>
      </c>
      <c r="I41" s="36">
        <v>2</v>
      </c>
      <c r="J41" s="28" t="str">
        <f t="shared" si="4"/>
        <v>Memiliki kemampuan dalam menelaah teks serat Wedhatama pupuh Kinanthi, memahami teks geguritan, teks deskripsi busana adat jawa, teks eksposisi gamelan perlu peningkatan dalam pemahaman kaidah penulisan aksara jawa.</v>
      </c>
      <c r="K41" s="28">
        <f t="shared" si="5"/>
        <v>87.4</v>
      </c>
      <c r="L41" s="28" t="str">
        <f t="shared" si="6"/>
        <v>A</v>
      </c>
      <c r="M41" s="28">
        <f t="shared" si="7"/>
        <v>87.4</v>
      </c>
      <c r="N41" s="28" t="str">
        <f t="shared" si="8"/>
        <v>A</v>
      </c>
      <c r="O41" s="36">
        <v>1</v>
      </c>
      <c r="P41" s="28" t="str">
        <f t="shared" si="9"/>
        <v>Sangat terampil dalam menuliskan teks tembang Kinanthi, geguritan, meanyajikan teks deskripsi busana adat jawa dan teks eksposisi gamelan</v>
      </c>
      <c r="Q41" s="39" t="s">
        <v>8</v>
      </c>
      <c r="R41" s="39" t="s">
        <v>8</v>
      </c>
      <c r="S41" s="18"/>
      <c r="T41" s="1">
        <v>80</v>
      </c>
      <c r="U41" s="1">
        <v>85</v>
      </c>
      <c r="V41" s="1">
        <v>80</v>
      </c>
      <c r="W41" s="1">
        <v>85</v>
      </c>
      <c r="X41" s="1">
        <v>85</v>
      </c>
      <c r="Y41" s="1"/>
      <c r="Z41" s="1"/>
      <c r="AA41" s="1"/>
      <c r="AB41" s="1"/>
      <c r="AC41" s="1"/>
      <c r="AD41" s="1"/>
      <c r="AE41" s="18"/>
      <c r="AF41" s="1">
        <v>87</v>
      </c>
      <c r="AG41" s="1">
        <v>88</v>
      </c>
      <c r="AH41" s="1">
        <v>88</v>
      </c>
      <c r="AI41" s="1">
        <v>87</v>
      </c>
      <c r="AJ41" s="1">
        <v>87</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72328</v>
      </c>
      <c r="C42" s="19" t="s">
        <v>97</v>
      </c>
      <c r="D42" s="18"/>
      <c r="E42" s="28">
        <f t="shared" si="0"/>
        <v>86</v>
      </c>
      <c r="F42" s="28" t="str">
        <f t="shared" si="1"/>
        <v>A</v>
      </c>
      <c r="G42" s="28">
        <f t="shared" si="2"/>
        <v>86</v>
      </c>
      <c r="H42" s="28" t="str">
        <f t="shared" si="3"/>
        <v>A</v>
      </c>
      <c r="I42" s="36">
        <v>1</v>
      </c>
      <c r="J42" s="28" t="str">
        <f t="shared" si="4"/>
        <v>Memiliki kemampuan dalam menelaah teks serat Wedhatama pupuh Kinanthi, memahami teks geguritan, teks deskripsi busana adat jawa, teks eksposisi gamelan dan memahami kaidah penulisan aksara jawa.</v>
      </c>
      <c r="K42" s="28">
        <f t="shared" si="5"/>
        <v>80.599999999999994</v>
      </c>
      <c r="L42" s="28" t="str">
        <f t="shared" si="6"/>
        <v>B</v>
      </c>
      <c r="M42" s="28">
        <f t="shared" si="7"/>
        <v>80.599999999999994</v>
      </c>
      <c r="N42" s="28" t="str">
        <f t="shared" si="8"/>
        <v>B</v>
      </c>
      <c r="O42" s="36">
        <v>2</v>
      </c>
      <c r="P42" s="28" t="str">
        <f t="shared" si="9"/>
        <v>Terampil dalam menyajikan teks eksposisi gamelan</v>
      </c>
      <c r="Q42" s="39" t="s">
        <v>8</v>
      </c>
      <c r="R42" s="39" t="s">
        <v>8</v>
      </c>
      <c r="S42" s="18"/>
      <c r="T42" s="1">
        <v>84</v>
      </c>
      <c r="U42" s="1">
        <v>84</v>
      </c>
      <c r="V42" s="1">
        <v>86</v>
      </c>
      <c r="W42" s="1">
        <v>89</v>
      </c>
      <c r="X42" s="1">
        <v>85</v>
      </c>
      <c r="Y42" s="1"/>
      <c r="Z42" s="1"/>
      <c r="AA42" s="1"/>
      <c r="AB42" s="1"/>
      <c r="AC42" s="1"/>
      <c r="AD42" s="1"/>
      <c r="AE42" s="18"/>
      <c r="AF42" s="1">
        <v>80</v>
      </c>
      <c r="AG42" s="1">
        <v>68</v>
      </c>
      <c r="AH42" s="1">
        <v>92</v>
      </c>
      <c r="AI42" s="1">
        <v>82</v>
      </c>
      <c r="AJ42" s="1">
        <v>81</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72343</v>
      </c>
      <c r="C43" s="19" t="s">
        <v>98</v>
      </c>
      <c r="D43" s="18"/>
      <c r="E43" s="28">
        <f t="shared" si="0"/>
        <v>83</v>
      </c>
      <c r="F43" s="28" t="str">
        <f t="shared" si="1"/>
        <v>B</v>
      </c>
      <c r="G43" s="28">
        <f t="shared" si="2"/>
        <v>83</v>
      </c>
      <c r="H43" s="28" t="str">
        <f t="shared" si="3"/>
        <v>B</v>
      </c>
      <c r="I43" s="36">
        <v>2</v>
      </c>
      <c r="J43" s="28" t="str">
        <f t="shared" si="4"/>
        <v>Memiliki kemampuan dalam menelaah teks serat Wedhatama pupuh Kinanthi, memahami teks geguritan, teks deskripsi busana adat jawa, teks eksposisi gamelan perlu peningkatan dalam pemahaman kaidah penulisan aksara jawa.</v>
      </c>
      <c r="K43" s="28">
        <f t="shared" si="5"/>
        <v>89.6</v>
      </c>
      <c r="L43" s="28" t="str">
        <f t="shared" si="6"/>
        <v>A</v>
      </c>
      <c r="M43" s="28">
        <f t="shared" si="7"/>
        <v>89.6</v>
      </c>
      <c r="N43" s="28" t="str">
        <f t="shared" si="8"/>
        <v>A</v>
      </c>
      <c r="O43" s="36">
        <v>1</v>
      </c>
      <c r="P43" s="28" t="str">
        <f t="shared" si="9"/>
        <v>Sangat terampil dalam menuliskan teks tembang Kinanthi, geguritan, meanyajikan teks deskripsi busana adat jawa dan teks eksposisi gamelan</v>
      </c>
      <c r="Q43" s="39" t="s">
        <v>8</v>
      </c>
      <c r="R43" s="39" t="s">
        <v>8</v>
      </c>
      <c r="S43" s="18"/>
      <c r="T43" s="1">
        <v>86</v>
      </c>
      <c r="U43" s="1">
        <v>85</v>
      </c>
      <c r="V43" s="1">
        <v>80</v>
      </c>
      <c r="W43" s="1">
        <v>80</v>
      </c>
      <c r="X43" s="1">
        <v>84</v>
      </c>
      <c r="Y43" s="1"/>
      <c r="Z43" s="1"/>
      <c r="AA43" s="1"/>
      <c r="AB43" s="1"/>
      <c r="AC43" s="1"/>
      <c r="AD43" s="1"/>
      <c r="AE43" s="18"/>
      <c r="AF43" s="1">
        <v>88</v>
      </c>
      <c r="AG43" s="1">
        <v>89</v>
      </c>
      <c r="AH43" s="1">
        <v>94</v>
      </c>
      <c r="AI43" s="1">
        <v>88</v>
      </c>
      <c r="AJ43" s="1">
        <v>89</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72358</v>
      </c>
      <c r="C44" s="19" t="s">
        <v>99</v>
      </c>
      <c r="D44" s="18"/>
      <c r="E44" s="28">
        <f t="shared" si="0"/>
        <v>89</v>
      </c>
      <c r="F44" s="28" t="str">
        <f t="shared" si="1"/>
        <v>A</v>
      </c>
      <c r="G44" s="28">
        <f t="shared" si="2"/>
        <v>89</v>
      </c>
      <c r="H44" s="28" t="str">
        <f t="shared" si="3"/>
        <v>A</v>
      </c>
      <c r="I44" s="36">
        <v>1</v>
      </c>
      <c r="J44" s="28" t="str">
        <f t="shared" si="4"/>
        <v>Memiliki kemampuan dalam menelaah teks serat Wedhatama pupuh Kinanthi, memahami teks geguritan, teks deskripsi busana adat jawa, teks eksposisi gamelan dan memahami kaidah penulisan aksara jawa.</v>
      </c>
      <c r="K44" s="28">
        <f t="shared" si="5"/>
        <v>92.6</v>
      </c>
      <c r="L44" s="28" t="str">
        <f t="shared" si="6"/>
        <v>A</v>
      </c>
      <c r="M44" s="28">
        <f t="shared" si="7"/>
        <v>92.6</v>
      </c>
      <c r="N44" s="28" t="str">
        <f t="shared" si="8"/>
        <v>A</v>
      </c>
      <c r="O44" s="36">
        <v>1</v>
      </c>
      <c r="P44" s="28" t="str">
        <f t="shared" si="9"/>
        <v>Sangat terampil dalam menuliskan teks tembang Kinanthi, geguritan, meanyajikan teks deskripsi busana adat jawa dan teks eksposisi gamelan</v>
      </c>
      <c r="Q44" s="39" t="s">
        <v>8</v>
      </c>
      <c r="R44" s="39" t="s">
        <v>8</v>
      </c>
      <c r="S44" s="18"/>
      <c r="T44" s="1">
        <v>90</v>
      </c>
      <c r="U44" s="1">
        <v>91</v>
      </c>
      <c r="V44" s="1">
        <v>86</v>
      </c>
      <c r="W44" s="1">
        <v>88</v>
      </c>
      <c r="X44" s="1">
        <v>88</v>
      </c>
      <c r="Y44" s="1"/>
      <c r="Z44" s="1"/>
      <c r="AA44" s="1"/>
      <c r="AB44" s="1"/>
      <c r="AC44" s="1"/>
      <c r="AD44" s="1"/>
      <c r="AE44" s="18"/>
      <c r="AF44" s="1">
        <v>94</v>
      </c>
      <c r="AG44" s="1">
        <v>94</v>
      </c>
      <c r="AH44" s="1">
        <v>98</v>
      </c>
      <c r="AI44" s="1">
        <v>82</v>
      </c>
      <c r="AJ44" s="1">
        <v>95</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72373</v>
      </c>
      <c r="C45" s="19" t="s">
        <v>100</v>
      </c>
      <c r="D45" s="18"/>
      <c r="E45" s="28">
        <f t="shared" si="0"/>
        <v>88</v>
      </c>
      <c r="F45" s="28" t="str">
        <f t="shared" si="1"/>
        <v>A</v>
      </c>
      <c r="G45" s="28">
        <f t="shared" si="2"/>
        <v>88</v>
      </c>
      <c r="H45" s="28" t="str">
        <f t="shared" si="3"/>
        <v>A</v>
      </c>
      <c r="I45" s="36">
        <v>1</v>
      </c>
      <c r="J45" s="28" t="str">
        <f t="shared" si="4"/>
        <v>Memiliki kemampuan dalam menelaah teks serat Wedhatama pupuh Kinanthi, memahami teks geguritan, teks deskripsi busana adat jawa, teks eksposisi gamelan dan memahami kaidah penulisan aksara jawa.</v>
      </c>
      <c r="K45" s="28">
        <f t="shared" si="5"/>
        <v>89</v>
      </c>
      <c r="L45" s="28" t="str">
        <f t="shared" si="6"/>
        <v>A</v>
      </c>
      <c r="M45" s="28">
        <f t="shared" si="7"/>
        <v>89</v>
      </c>
      <c r="N45" s="28" t="str">
        <f t="shared" si="8"/>
        <v>A</v>
      </c>
      <c r="O45" s="36">
        <v>1</v>
      </c>
      <c r="P45" s="28" t="str">
        <f t="shared" si="9"/>
        <v>Sangat terampil dalam menuliskan teks tembang Kinanthi, geguritan, meanyajikan teks deskripsi busana adat jawa dan teks eksposisi gamelan</v>
      </c>
      <c r="Q45" s="39" t="s">
        <v>8</v>
      </c>
      <c r="R45" s="39" t="s">
        <v>8</v>
      </c>
      <c r="S45" s="18"/>
      <c r="T45" s="1">
        <v>88</v>
      </c>
      <c r="U45" s="1">
        <v>88</v>
      </c>
      <c r="V45" s="1">
        <v>88</v>
      </c>
      <c r="W45" s="1">
        <v>88</v>
      </c>
      <c r="X45" s="1">
        <v>88</v>
      </c>
      <c r="Y45" s="1"/>
      <c r="Z45" s="1"/>
      <c r="AA45" s="1"/>
      <c r="AB45" s="1"/>
      <c r="AC45" s="1"/>
      <c r="AD45" s="1"/>
      <c r="AE45" s="18"/>
      <c r="AF45" s="1">
        <v>89</v>
      </c>
      <c r="AG45" s="1">
        <v>86</v>
      </c>
      <c r="AH45" s="1">
        <v>94</v>
      </c>
      <c r="AI45" s="1">
        <v>86</v>
      </c>
      <c r="AJ45" s="1">
        <v>90</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72388</v>
      </c>
      <c r="C46" s="19" t="s">
        <v>101</v>
      </c>
      <c r="D46" s="18"/>
      <c r="E46" s="28">
        <f t="shared" si="0"/>
        <v>84</v>
      </c>
      <c r="F46" s="28" t="str">
        <f t="shared" si="1"/>
        <v>B</v>
      </c>
      <c r="G46" s="28">
        <f t="shared" si="2"/>
        <v>84</v>
      </c>
      <c r="H46" s="28" t="str">
        <f t="shared" si="3"/>
        <v>B</v>
      </c>
      <c r="I46" s="36">
        <v>2</v>
      </c>
      <c r="J46" s="28" t="str">
        <f t="shared" si="4"/>
        <v>Memiliki kemampuan dalam menelaah teks serat Wedhatama pupuh Kinanthi, memahami teks geguritan, teks deskripsi busana adat jawa, teks eksposisi gamelan perlu peningkatan dalam pemahaman kaidah penulisan aksara jawa.</v>
      </c>
      <c r="K46" s="28">
        <f t="shared" si="5"/>
        <v>87</v>
      </c>
      <c r="L46" s="28" t="str">
        <f t="shared" si="6"/>
        <v>A</v>
      </c>
      <c r="M46" s="28">
        <f t="shared" si="7"/>
        <v>87</v>
      </c>
      <c r="N46" s="28" t="str">
        <f t="shared" si="8"/>
        <v>A</v>
      </c>
      <c r="O46" s="36">
        <v>1</v>
      </c>
      <c r="P46" s="28" t="str">
        <f t="shared" si="9"/>
        <v>Sangat terampil dalam menuliskan teks tembang Kinanthi, geguritan, meanyajikan teks deskripsi busana adat jawa dan teks eksposisi gamelan</v>
      </c>
      <c r="Q46" s="39" t="s">
        <v>8</v>
      </c>
      <c r="R46" s="39" t="s">
        <v>8</v>
      </c>
      <c r="S46" s="18"/>
      <c r="T46" s="1">
        <v>85</v>
      </c>
      <c r="U46" s="1">
        <v>83</v>
      </c>
      <c r="V46" s="1">
        <v>86</v>
      </c>
      <c r="W46" s="1">
        <v>87</v>
      </c>
      <c r="X46" s="1">
        <v>80</v>
      </c>
      <c r="Y46" s="1"/>
      <c r="Z46" s="1"/>
      <c r="AA46" s="1"/>
      <c r="AB46" s="1"/>
      <c r="AC46" s="1"/>
      <c r="AD46" s="1"/>
      <c r="AE46" s="18"/>
      <c r="AF46" s="1">
        <v>86</v>
      </c>
      <c r="AG46" s="1">
        <v>94</v>
      </c>
      <c r="AH46" s="1">
        <v>93</v>
      </c>
      <c r="AI46" s="1">
        <v>75</v>
      </c>
      <c r="AJ46" s="1">
        <v>87</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v>37</v>
      </c>
      <c r="B47" s="19">
        <v>72403</v>
      </c>
      <c r="C47" s="19" t="s">
        <v>102</v>
      </c>
      <c r="D47" s="18"/>
      <c r="E47" s="28">
        <f t="shared" si="0"/>
        <v>85</v>
      </c>
      <c r="F47" s="28" t="str">
        <f t="shared" si="1"/>
        <v>A</v>
      </c>
      <c r="G47" s="28">
        <f t="shared" si="2"/>
        <v>85</v>
      </c>
      <c r="H47" s="28" t="str">
        <f t="shared" si="3"/>
        <v>A</v>
      </c>
      <c r="I47" s="36">
        <v>1</v>
      </c>
      <c r="J47" s="28" t="str">
        <f t="shared" si="4"/>
        <v>Memiliki kemampuan dalam menelaah teks serat Wedhatama pupuh Kinanthi, memahami teks geguritan, teks deskripsi busana adat jawa, teks eksposisi gamelan dan memahami kaidah penulisan aksara jawa.</v>
      </c>
      <c r="K47" s="28">
        <f t="shared" si="5"/>
        <v>88.2</v>
      </c>
      <c r="L47" s="28" t="str">
        <f t="shared" si="6"/>
        <v>A</v>
      </c>
      <c r="M47" s="28">
        <f t="shared" si="7"/>
        <v>88.2</v>
      </c>
      <c r="N47" s="28" t="str">
        <f t="shared" si="8"/>
        <v>A</v>
      </c>
      <c r="O47" s="36">
        <v>1</v>
      </c>
      <c r="P47" s="28" t="str">
        <f t="shared" si="9"/>
        <v>Sangat terampil dalam menuliskan teks tembang Kinanthi, geguritan, meanyajikan teks deskripsi busana adat jawa dan teks eksposisi gamelan</v>
      </c>
      <c r="Q47" s="39" t="s">
        <v>8</v>
      </c>
      <c r="R47" s="39" t="s">
        <v>8</v>
      </c>
      <c r="S47" s="18"/>
      <c r="T47" s="1">
        <v>82</v>
      </c>
      <c r="U47" s="1">
        <v>83</v>
      </c>
      <c r="V47" s="1">
        <v>93</v>
      </c>
      <c r="W47" s="1">
        <v>80</v>
      </c>
      <c r="X47" s="1">
        <v>89</v>
      </c>
      <c r="Y47" s="1"/>
      <c r="Z47" s="1"/>
      <c r="AA47" s="1"/>
      <c r="AB47" s="1"/>
      <c r="AC47" s="1"/>
      <c r="AD47" s="1"/>
      <c r="AE47" s="18"/>
      <c r="AF47" s="1">
        <v>86</v>
      </c>
      <c r="AG47" s="1">
        <v>89</v>
      </c>
      <c r="AH47" s="1">
        <v>90</v>
      </c>
      <c r="AI47" s="1">
        <v>89</v>
      </c>
      <c r="AJ47" s="1">
        <v>87</v>
      </c>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103</v>
      </c>
      <c r="D52" s="18"/>
      <c r="E52" s="18"/>
      <c r="F52" s="18" t="s">
        <v>104</v>
      </c>
      <c r="G52" s="18"/>
      <c r="H52" s="18"/>
      <c r="I52" s="38"/>
      <c r="J52" s="30"/>
      <c r="K52" s="18">
        <f>IF(COUNTBLANK($G$11:$G$50)=40,"",MAX($G$11:$G$50))</f>
        <v>91</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106</v>
      </c>
      <c r="D53" s="18"/>
      <c r="E53" s="18"/>
      <c r="F53" s="18" t="s">
        <v>107</v>
      </c>
      <c r="G53" s="18"/>
      <c r="H53" s="18"/>
      <c r="I53" s="38"/>
      <c r="J53" s="30"/>
      <c r="K53" s="18">
        <f>IF(COUNTBLANK($G$11:$G$50)=40,"",MIN($G$11:$G$50))</f>
        <v>82</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109</v>
      </c>
      <c r="G54" s="18"/>
      <c r="H54" s="18"/>
      <c r="I54" s="38"/>
      <c r="J54" s="30"/>
      <c r="K54" s="18">
        <f>IF(COUNTBLANK($G$11:$G$50)=40,"",AVERAGE($G$11:$G$50))</f>
        <v>85.405405405405403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110</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111</v>
      </c>
      <c r="D56" s="18"/>
      <c r="E56" s="18"/>
      <c r="F56" s="18"/>
      <c r="G56" s="18"/>
      <c r="H56" s="18"/>
      <c r="I56" s="37"/>
      <c r="J56" s="18"/>
      <c r="K56" s="18"/>
      <c r="L56" s="18"/>
      <c r="M56" s="18"/>
      <c r="N56" s="18"/>
      <c r="O56" s="37"/>
      <c r="P56" s="18"/>
      <c r="Q56" s="37" t="s">
        <v>112</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113</v>
      </c>
      <c r="D57" s="18"/>
      <c r="E57" s="18"/>
      <c r="F57" s="18"/>
      <c r="G57" s="18"/>
      <c r="H57" s="18"/>
      <c r="I57" s="37"/>
      <c r="J57" s="18"/>
      <c r="K57" s="18"/>
      <c r="L57" s="18"/>
      <c r="M57" s="18"/>
      <c r="N57" s="18"/>
      <c r="O57" s="37"/>
      <c r="P57" s="18"/>
      <c r="Q57" s="37" t="s">
        <v>114</v>
      </c>
      <c r="R57" s="37" t="s">
        <v>115</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F33" activePane="bottomRight" state="frozen"/>
      <selection pane="topRight"/>
      <selection pane="bottomLeft"/>
      <selection pane="bottomRight" activeCell="J46" sqref="J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5" customWidth="1"/>
    <col min="18" max="18" width="4.855468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722</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722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174</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72448</v>
      </c>
      <c r="C11" s="19" t="s">
        <v>117</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menelaah teks serat Wedhatama pupuh Kinanthi, memahami teks geguritan, teks deskripsi busana adat jawa, teks eksposisi gamelan dan memahami kaidah penulisan aksara jawa.</v>
      </c>
      <c r="K11" s="28">
        <f t="shared" ref="K11:K50" si="5">IF((COUNTA(AF11:AO11)&gt;0),AVERAGE(AF11:AO11),"")</f>
        <v>91.6</v>
      </c>
      <c r="L11" s="28" t="str">
        <f t="shared" ref="L11:L50" si="6">IF(AND(ISNUMBER(K11),K11&gt;=1), IF(K11&lt;=$FD$27,$FE$27,IF(K11&lt;=$FD$28,$FE$28,IF(K11&lt;=$FD$29,$FE$29,IF(K11&lt;=$FD$30,$FE$30,)))), "")</f>
        <v>A</v>
      </c>
      <c r="M11" s="28">
        <f t="shared" ref="M11:M50" si="7">IF((COUNTA(AF11:AO11)&gt;0),AVERAGE(AF11:AO11),"")</f>
        <v>91.6</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menuliskan teks tembang Kinanthi, geguritan, meanyajikan teks deskripsi busana adat jawa dan teks eksposisi gamelan</v>
      </c>
      <c r="Q11" s="39" t="s">
        <v>8</v>
      </c>
      <c r="R11" s="39" t="s">
        <v>8</v>
      </c>
      <c r="S11" s="18"/>
      <c r="T11" s="1">
        <v>89</v>
      </c>
      <c r="U11" s="1">
        <v>86</v>
      </c>
      <c r="V11" s="1">
        <v>86</v>
      </c>
      <c r="W11" s="1">
        <v>86</v>
      </c>
      <c r="X11" s="1">
        <v>86</v>
      </c>
      <c r="Y11" s="1"/>
      <c r="Z11" s="1"/>
      <c r="AA11" s="1"/>
      <c r="AB11" s="1"/>
      <c r="AC11" s="1"/>
      <c r="AD11" s="1"/>
      <c r="AE11" s="18"/>
      <c r="AF11" s="1">
        <v>84</v>
      </c>
      <c r="AG11" s="1">
        <v>98</v>
      </c>
      <c r="AH11" s="1">
        <v>89</v>
      </c>
      <c r="AI11" s="1">
        <v>89</v>
      </c>
      <c r="AJ11" s="1">
        <v>98</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72463</v>
      </c>
      <c r="C12" s="19" t="s">
        <v>118</v>
      </c>
      <c r="D12" s="18"/>
      <c r="E12" s="28">
        <f t="shared" si="0"/>
        <v>79</v>
      </c>
      <c r="F12" s="28" t="str">
        <f t="shared" si="1"/>
        <v>B</v>
      </c>
      <c r="G12" s="28">
        <f t="shared" si="2"/>
        <v>79</v>
      </c>
      <c r="H12" s="28" t="str">
        <f t="shared" si="3"/>
        <v>B</v>
      </c>
      <c r="I12" s="36">
        <v>2</v>
      </c>
      <c r="J12" s="28" t="str">
        <f t="shared" si="4"/>
        <v>Memiliki kemampuan dalam menelaah teks serat Wedhatama pupuh Kinanthi, memahami teks geguritan, teks deskripsi busana adat jawa, teks eksposisi gamelan perlu peningkatan dalam pemahaman kaidah penulisan aksara jawa.</v>
      </c>
      <c r="K12" s="28">
        <f t="shared" si="5"/>
        <v>87.4</v>
      </c>
      <c r="L12" s="28" t="str">
        <f t="shared" si="6"/>
        <v>A</v>
      </c>
      <c r="M12" s="28">
        <f t="shared" si="7"/>
        <v>87.4</v>
      </c>
      <c r="N12" s="28" t="str">
        <f t="shared" si="8"/>
        <v>A</v>
      </c>
      <c r="O12" s="36">
        <v>1</v>
      </c>
      <c r="P12" s="28" t="str">
        <f t="shared" si="9"/>
        <v>Sangat terampil dalam menuliskan teks tembang Kinanthi, geguritan, meanyajikan teks deskripsi busana adat jawa dan teks eksposisi gamelan</v>
      </c>
      <c r="Q12" s="39" t="s">
        <v>8</v>
      </c>
      <c r="R12" s="39" t="s">
        <v>8</v>
      </c>
      <c r="S12" s="18"/>
      <c r="T12" s="1">
        <v>86</v>
      </c>
      <c r="U12" s="1">
        <v>82</v>
      </c>
      <c r="V12" s="1">
        <v>73</v>
      </c>
      <c r="W12" s="1">
        <v>73</v>
      </c>
      <c r="X12" s="1">
        <v>79</v>
      </c>
      <c r="Y12" s="1"/>
      <c r="Z12" s="1"/>
      <c r="AA12" s="1"/>
      <c r="AB12" s="1"/>
      <c r="AC12" s="1"/>
      <c r="AD12" s="1"/>
      <c r="AE12" s="18"/>
      <c r="AF12" s="1">
        <v>85</v>
      </c>
      <c r="AG12" s="1">
        <v>92</v>
      </c>
      <c r="AH12" s="1">
        <v>83</v>
      </c>
      <c r="AI12" s="1">
        <v>90</v>
      </c>
      <c r="AJ12" s="1">
        <v>87</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72478</v>
      </c>
      <c r="C13" s="19" t="s">
        <v>119</v>
      </c>
      <c r="D13" s="18"/>
      <c r="E13" s="28">
        <f t="shared" si="0"/>
        <v>77</v>
      </c>
      <c r="F13" s="28" t="str">
        <f t="shared" si="1"/>
        <v>B</v>
      </c>
      <c r="G13" s="28">
        <f t="shared" si="2"/>
        <v>77</v>
      </c>
      <c r="H13" s="28" t="str">
        <f t="shared" si="3"/>
        <v>B</v>
      </c>
      <c r="I13" s="36">
        <v>2</v>
      </c>
      <c r="J13" s="28" t="str">
        <f t="shared" si="4"/>
        <v>Memiliki kemampuan dalam menelaah teks serat Wedhatama pupuh Kinanthi, memahami teks geguritan, teks deskripsi busana adat jawa, teks eksposisi gamelan perlu peningkatan dalam pemahaman kaidah penulisan aksara jawa.</v>
      </c>
      <c r="K13" s="28">
        <f t="shared" si="5"/>
        <v>90</v>
      </c>
      <c r="L13" s="28" t="str">
        <f t="shared" si="6"/>
        <v>A</v>
      </c>
      <c r="M13" s="28">
        <f t="shared" si="7"/>
        <v>90</v>
      </c>
      <c r="N13" s="28" t="str">
        <f t="shared" si="8"/>
        <v>A</v>
      </c>
      <c r="O13" s="36">
        <v>1</v>
      </c>
      <c r="P13" s="28" t="str">
        <f t="shared" si="9"/>
        <v>Sangat terampil dalam menuliskan teks tembang Kinanthi, geguritan, meanyajikan teks deskripsi busana adat jawa dan teks eksposisi gamelan</v>
      </c>
      <c r="Q13" s="39" t="s">
        <v>8</v>
      </c>
      <c r="R13" s="39" t="s">
        <v>8</v>
      </c>
      <c r="S13" s="18"/>
      <c r="T13" s="1">
        <v>89</v>
      </c>
      <c r="U13" s="1">
        <v>88</v>
      </c>
      <c r="V13" s="1">
        <v>66</v>
      </c>
      <c r="W13" s="1">
        <v>60</v>
      </c>
      <c r="X13" s="1">
        <v>81</v>
      </c>
      <c r="Y13" s="1"/>
      <c r="Z13" s="1"/>
      <c r="AA13" s="1"/>
      <c r="AB13" s="1"/>
      <c r="AC13" s="1"/>
      <c r="AD13" s="1"/>
      <c r="AE13" s="18"/>
      <c r="AF13" s="1">
        <v>91</v>
      </c>
      <c r="AG13" s="1">
        <v>92</v>
      </c>
      <c r="AH13" s="1">
        <v>83</v>
      </c>
      <c r="AI13" s="1">
        <v>96</v>
      </c>
      <c r="AJ13" s="1">
        <v>88</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78" t="str">
        <f>'[1]XII-IPS 3'!FH13</f>
        <v>Memiliki kemampuan dalam menelaah teks serat Wedhatama pupuh Kinanthi, memahami teks geguritan, teks deskripsi busana adat jawa, teks eksposisi gamelan dan memahami kaidah penulisan aksara jawa.</v>
      </c>
      <c r="FI13" s="78" t="str">
        <f>'[1]XII-IPS 3'!FI13</f>
        <v>Sangat terampil dalam menuliskan teks tembang Kinanthi, geguritan, meanyajikan teks deskripsi busana adat jawa dan teks eksposisi gamelan</v>
      </c>
      <c r="FJ13" s="41">
        <v>27321</v>
      </c>
      <c r="FK13" s="41">
        <v>27331</v>
      </c>
    </row>
    <row r="14" spans="1:167" x14ac:dyDescent="0.25">
      <c r="A14" s="19">
        <v>4</v>
      </c>
      <c r="B14" s="19">
        <v>72493</v>
      </c>
      <c r="C14" s="19" t="s">
        <v>120</v>
      </c>
      <c r="D14" s="18"/>
      <c r="E14" s="28">
        <f t="shared" si="0"/>
        <v>79</v>
      </c>
      <c r="F14" s="28" t="str">
        <f t="shared" si="1"/>
        <v>B</v>
      </c>
      <c r="G14" s="28">
        <f t="shared" si="2"/>
        <v>79</v>
      </c>
      <c r="H14" s="28" t="str">
        <f t="shared" si="3"/>
        <v>B</v>
      </c>
      <c r="I14" s="36">
        <v>2</v>
      </c>
      <c r="J14" s="28" t="str">
        <f t="shared" si="4"/>
        <v>Memiliki kemampuan dalam menelaah teks serat Wedhatama pupuh Kinanthi, memahami teks geguritan, teks deskripsi busana adat jawa, teks eksposisi gamelan perlu peningkatan dalam pemahaman kaidah penulisan aksara jawa.</v>
      </c>
      <c r="K14" s="28">
        <f t="shared" si="5"/>
        <v>89.2</v>
      </c>
      <c r="L14" s="28" t="str">
        <f t="shared" si="6"/>
        <v>A</v>
      </c>
      <c r="M14" s="28">
        <f t="shared" si="7"/>
        <v>89.2</v>
      </c>
      <c r="N14" s="28" t="str">
        <f t="shared" si="8"/>
        <v>A</v>
      </c>
      <c r="O14" s="36">
        <v>1</v>
      </c>
      <c r="P14" s="28" t="str">
        <f t="shared" si="9"/>
        <v>Sangat terampil dalam menuliskan teks tembang Kinanthi, geguritan, meanyajikan teks deskripsi busana adat jawa dan teks eksposisi gamelan</v>
      </c>
      <c r="Q14" s="39" t="s">
        <v>8</v>
      </c>
      <c r="R14" s="39" t="s">
        <v>8</v>
      </c>
      <c r="S14" s="18"/>
      <c r="T14" s="1">
        <v>88</v>
      </c>
      <c r="U14" s="1">
        <v>86</v>
      </c>
      <c r="V14" s="1">
        <v>73</v>
      </c>
      <c r="W14" s="1">
        <v>60</v>
      </c>
      <c r="X14" s="1">
        <v>88</v>
      </c>
      <c r="Y14" s="1"/>
      <c r="Z14" s="1"/>
      <c r="AA14" s="1"/>
      <c r="AB14" s="1"/>
      <c r="AC14" s="1"/>
      <c r="AD14" s="1"/>
      <c r="AE14" s="18"/>
      <c r="AF14" s="1">
        <v>89</v>
      </c>
      <c r="AG14" s="1">
        <v>92</v>
      </c>
      <c r="AH14" s="1">
        <v>83</v>
      </c>
      <c r="AI14" s="1">
        <v>94</v>
      </c>
      <c r="AJ14" s="1">
        <v>88</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79"/>
      <c r="FI14" s="79"/>
      <c r="FJ14" s="41"/>
      <c r="FK14" s="41"/>
    </row>
    <row r="15" spans="1:167" x14ac:dyDescent="0.25">
      <c r="A15" s="19">
        <v>5</v>
      </c>
      <c r="B15" s="19">
        <v>72508</v>
      </c>
      <c r="C15" s="19" t="s">
        <v>121</v>
      </c>
      <c r="D15" s="18"/>
      <c r="E15" s="28">
        <f t="shared" si="0"/>
        <v>83</v>
      </c>
      <c r="F15" s="28" t="str">
        <f t="shared" si="1"/>
        <v>B</v>
      </c>
      <c r="G15" s="28">
        <f t="shared" si="2"/>
        <v>83</v>
      </c>
      <c r="H15" s="28" t="str">
        <f t="shared" si="3"/>
        <v>B</v>
      </c>
      <c r="I15" s="36">
        <v>2</v>
      </c>
      <c r="J15" s="28" t="str">
        <f t="shared" si="4"/>
        <v>Memiliki kemampuan dalam menelaah teks serat Wedhatama pupuh Kinanthi, memahami teks geguritan, teks deskripsi busana adat jawa, teks eksposisi gamelan perlu peningkatan dalam pemahaman kaidah penulisan aksara jawa.</v>
      </c>
      <c r="K15" s="28">
        <f t="shared" si="5"/>
        <v>87.4</v>
      </c>
      <c r="L15" s="28" t="str">
        <f t="shared" si="6"/>
        <v>A</v>
      </c>
      <c r="M15" s="28">
        <f t="shared" si="7"/>
        <v>87.4</v>
      </c>
      <c r="N15" s="28" t="str">
        <f t="shared" si="8"/>
        <v>A</v>
      </c>
      <c r="O15" s="36">
        <v>1</v>
      </c>
      <c r="P15" s="28" t="str">
        <f t="shared" si="9"/>
        <v>Sangat terampil dalam menuliskan teks tembang Kinanthi, geguritan, meanyajikan teks deskripsi busana adat jawa dan teks eksposisi gamelan</v>
      </c>
      <c r="Q15" s="39" t="s">
        <v>8</v>
      </c>
      <c r="R15" s="39" t="s">
        <v>8</v>
      </c>
      <c r="S15" s="18"/>
      <c r="T15" s="1">
        <v>86</v>
      </c>
      <c r="U15" s="1">
        <v>82</v>
      </c>
      <c r="V15" s="1">
        <v>80</v>
      </c>
      <c r="W15" s="1">
        <v>73</v>
      </c>
      <c r="X15" s="1">
        <v>93</v>
      </c>
      <c r="Y15" s="1"/>
      <c r="Z15" s="1"/>
      <c r="AA15" s="1"/>
      <c r="AB15" s="1"/>
      <c r="AC15" s="1"/>
      <c r="AD15" s="1"/>
      <c r="AE15" s="18"/>
      <c r="AF15" s="1">
        <v>85</v>
      </c>
      <c r="AG15" s="1">
        <v>92</v>
      </c>
      <c r="AH15" s="1">
        <v>83</v>
      </c>
      <c r="AI15" s="1">
        <v>90</v>
      </c>
      <c r="AJ15" s="1">
        <v>87</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78" t="str">
        <f>'[1]XII-IPS 3'!FH15</f>
        <v>Memiliki kemampuan dalam menelaah teks serat Wedhatama pupuh Kinanthi, memahami teks geguritan, teks deskripsi busana adat jawa, teks eksposisi gamelan perlu peningkatan dalam pemahaman kaidah penulisan aksara jawa.</v>
      </c>
      <c r="FI15" s="78" t="str">
        <f>'[1]XII-IPS 3'!FI15</f>
        <v>Terampil dalam menyajikan teks eksposisi gamelan</v>
      </c>
      <c r="FJ15" s="41">
        <v>27322</v>
      </c>
      <c r="FK15" s="41">
        <v>27332</v>
      </c>
    </row>
    <row r="16" spans="1:167" x14ac:dyDescent="0.25">
      <c r="A16" s="19">
        <v>6</v>
      </c>
      <c r="B16" s="19">
        <v>72523</v>
      </c>
      <c r="C16" s="19" t="s">
        <v>122</v>
      </c>
      <c r="D16" s="18"/>
      <c r="E16" s="28">
        <f t="shared" si="0"/>
        <v>85</v>
      </c>
      <c r="F16" s="28" t="str">
        <f t="shared" si="1"/>
        <v>A</v>
      </c>
      <c r="G16" s="28">
        <f t="shared" si="2"/>
        <v>85</v>
      </c>
      <c r="H16" s="28" t="str">
        <f t="shared" si="3"/>
        <v>A</v>
      </c>
      <c r="I16" s="36">
        <v>1</v>
      </c>
      <c r="J16" s="28" t="str">
        <f t="shared" si="4"/>
        <v>Memiliki kemampuan dalam menelaah teks serat Wedhatama pupuh Kinanthi, memahami teks geguritan, teks deskripsi busana adat jawa, teks eksposisi gamelan dan memahami kaidah penulisan aksara jawa.</v>
      </c>
      <c r="K16" s="28">
        <f t="shared" si="5"/>
        <v>88.6</v>
      </c>
      <c r="L16" s="28" t="str">
        <f t="shared" si="6"/>
        <v>A</v>
      </c>
      <c r="M16" s="28">
        <f t="shared" si="7"/>
        <v>88.6</v>
      </c>
      <c r="N16" s="28" t="str">
        <f t="shared" si="8"/>
        <v>A</v>
      </c>
      <c r="O16" s="36">
        <v>1</v>
      </c>
      <c r="P16" s="28" t="str">
        <f t="shared" si="9"/>
        <v>Sangat terampil dalam menuliskan teks tembang Kinanthi, geguritan, meanyajikan teks deskripsi busana adat jawa dan teks eksposisi gamelan</v>
      </c>
      <c r="Q16" s="39" t="s">
        <v>8</v>
      </c>
      <c r="R16" s="39" t="s">
        <v>8</v>
      </c>
      <c r="S16" s="18"/>
      <c r="T16" s="1">
        <v>85</v>
      </c>
      <c r="U16" s="1">
        <v>85</v>
      </c>
      <c r="V16" s="1">
        <v>85</v>
      </c>
      <c r="W16" s="1">
        <v>85</v>
      </c>
      <c r="X16" s="1">
        <v>85</v>
      </c>
      <c r="Y16" s="1"/>
      <c r="Z16" s="1"/>
      <c r="AA16" s="1"/>
      <c r="AB16" s="1"/>
      <c r="AC16" s="1"/>
      <c r="AD16" s="1"/>
      <c r="AE16" s="18"/>
      <c r="AF16" s="1">
        <v>83</v>
      </c>
      <c r="AG16" s="1">
        <v>92</v>
      </c>
      <c r="AH16" s="1">
        <v>83</v>
      </c>
      <c r="AI16" s="1">
        <v>88</v>
      </c>
      <c r="AJ16" s="1">
        <v>97</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79"/>
      <c r="FI16" s="79"/>
      <c r="FJ16" s="41"/>
      <c r="FK16" s="41"/>
    </row>
    <row r="17" spans="1:167" x14ac:dyDescent="0.25">
      <c r="A17" s="19">
        <v>7</v>
      </c>
      <c r="B17" s="19">
        <v>72538</v>
      </c>
      <c r="C17" s="19" t="s">
        <v>123</v>
      </c>
      <c r="D17" s="18"/>
      <c r="E17" s="28">
        <f t="shared" si="0"/>
        <v>77</v>
      </c>
      <c r="F17" s="28" t="str">
        <f t="shared" si="1"/>
        <v>B</v>
      </c>
      <c r="G17" s="28">
        <f t="shared" si="2"/>
        <v>77</v>
      </c>
      <c r="H17" s="28" t="str">
        <f t="shared" si="3"/>
        <v>B</v>
      </c>
      <c r="I17" s="36">
        <v>2</v>
      </c>
      <c r="J17" s="28" t="str">
        <f t="shared" si="4"/>
        <v>Memiliki kemampuan dalam menelaah teks serat Wedhatama pupuh Kinanthi, memahami teks geguritan, teks deskripsi busana adat jawa, teks eksposisi gamelan perlu peningkatan dalam pemahaman kaidah penulisan aksara jawa.</v>
      </c>
      <c r="K17" s="28">
        <f t="shared" si="5"/>
        <v>84</v>
      </c>
      <c r="L17" s="28" t="str">
        <f t="shared" si="6"/>
        <v>B</v>
      </c>
      <c r="M17" s="28">
        <f t="shared" si="7"/>
        <v>84</v>
      </c>
      <c r="N17" s="28" t="str">
        <f t="shared" si="8"/>
        <v>B</v>
      </c>
      <c r="O17" s="36">
        <v>2</v>
      </c>
      <c r="P17" s="28" t="str">
        <f t="shared" si="9"/>
        <v>Terampil dalam menyajikan teks eksposisi gamelan</v>
      </c>
      <c r="Q17" s="39" t="s">
        <v>8</v>
      </c>
      <c r="R17" s="39" t="s">
        <v>8</v>
      </c>
      <c r="S17" s="18"/>
      <c r="T17" s="1">
        <v>84</v>
      </c>
      <c r="U17" s="1">
        <v>70</v>
      </c>
      <c r="V17" s="1">
        <v>80</v>
      </c>
      <c r="W17" s="1">
        <v>73</v>
      </c>
      <c r="X17" s="1">
        <v>78</v>
      </c>
      <c r="Y17" s="1"/>
      <c r="Z17" s="1"/>
      <c r="AA17" s="1"/>
      <c r="AB17" s="1"/>
      <c r="AC17" s="1"/>
      <c r="AD17" s="1"/>
      <c r="AE17" s="18"/>
      <c r="AF17" s="1">
        <v>80</v>
      </c>
      <c r="AG17" s="1">
        <v>92</v>
      </c>
      <c r="AH17" s="1">
        <v>83</v>
      </c>
      <c r="AI17" s="1">
        <v>78</v>
      </c>
      <c r="AJ17" s="1">
        <v>87</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78" t="str">
        <f>'[1]XII-IPS 3'!FH17</f>
        <v>Memiliki kemampuan dalam menelaah teks serat Wedhatama pupuh Kinanthi, memahami teks geguritan, teks deskripsi busana adat jawa, teks eksposisi gamelan perlu peningkatan dalam pemahaman teks eksposisi gamelan dan kaidah penulisan aksara jawa.</v>
      </c>
      <c r="FI17" s="78" t="str">
        <f>'[1]XII-IPS 3'!FI17</f>
        <v>Terampil dalam menuliskan teks geguritan.</v>
      </c>
      <c r="FJ17" s="41">
        <v>27323</v>
      </c>
      <c r="FK17" s="41">
        <v>27333</v>
      </c>
    </row>
    <row r="18" spans="1:167" x14ac:dyDescent="0.25">
      <c r="A18" s="19">
        <v>8</v>
      </c>
      <c r="B18" s="19">
        <v>72553</v>
      </c>
      <c r="C18" s="19" t="s">
        <v>124</v>
      </c>
      <c r="D18" s="18"/>
      <c r="E18" s="28">
        <f t="shared" si="0"/>
        <v>82</v>
      </c>
      <c r="F18" s="28" t="str">
        <f t="shared" si="1"/>
        <v>B</v>
      </c>
      <c r="G18" s="28">
        <f t="shared" si="2"/>
        <v>82</v>
      </c>
      <c r="H18" s="28" t="str">
        <f t="shared" si="3"/>
        <v>B</v>
      </c>
      <c r="I18" s="36">
        <v>2</v>
      </c>
      <c r="J18" s="28" t="str">
        <f t="shared" si="4"/>
        <v>Memiliki kemampuan dalam menelaah teks serat Wedhatama pupuh Kinanthi, memahami teks geguritan, teks deskripsi busana adat jawa, teks eksposisi gamelan perlu peningkatan dalam pemahaman kaidah penulisan aksara jawa.</v>
      </c>
      <c r="K18" s="28">
        <f t="shared" si="5"/>
        <v>89</v>
      </c>
      <c r="L18" s="28" t="str">
        <f t="shared" si="6"/>
        <v>A</v>
      </c>
      <c r="M18" s="28">
        <f t="shared" si="7"/>
        <v>89</v>
      </c>
      <c r="N18" s="28" t="str">
        <f t="shared" si="8"/>
        <v>A</v>
      </c>
      <c r="O18" s="36">
        <v>1</v>
      </c>
      <c r="P18" s="28" t="str">
        <f t="shared" si="9"/>
        <v>Sangat terampil dalam menuliskan teks tembang Kinanthi, geguritan, meanyajikan teks deskripsi busana adat jawa dan teks eksposisi gamelan</v>
      </c>
      <c r="Q18" s="39" t="s">
        <v>8</v>
      </c>
      <c r="R18" s="39" t="s">
        <v>8</v>
      </c>
      <c r="S18" s="18"/>
      <c r="T18" s="1">
        <v>87</v>
      </c>
      <c r="U18" s="1">
        <v>86</v>
      </c>
      <c r="V18" s="1">
        <v>80</v>
      </c>
      <c r="W18" s="1">
        <v>67</v>
      </c>
      <c r="X18" s="1">
        <v>88</v>
      </c>
      <c r="Y18" s="1"/>
      <c r="Z18" s="1"/>
      <c r="AA18" s="1"/>
      <c r="AB18" s="1"/>
      <c r="AC18" s="1"/>
      <c r="AD18" s="1"/>
      <c r="AE18" s="18"/>
      <c r="AF18" s="1">
        <v>89</v>
      </c>
      <c r="AG18" s="1">
        <v>92</v>
      </c>
      <c r="AH18" s="1">
        <v>83</v>
      </c>
      <c r="AI18" s="1">
        <v>94</v>
      </c>
      <c r="AJ18" s="1">
        <v>87</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79"/>
      <c r="FI18" s="79"/>
      <c r="FJ18" s="41"/>
      <c r="FK18" s="41"/>
    </row>
    <row r="19" spans="1:167" x14ac:dyDescent="0.25">
      <c r="A19" s="19">
        <v>9</v>
      </c>
      <c r="B19" s="19">
        <v>72568</v>
      </c>
      <c r="C19" s="19" t="s">
        <v>125</v>
      </c>
      <c r="D19" s="18"/>
      <c r="E19" s="28">
        <f t="shared" si="0"/>
        <v>82</v>
      </c>
      <c r="F19" s="28" t="str">
        <f t="shared" si="1"/>
        <v>B</v>
      </c>
      <c r="G19" s="28">
        <f t="shared" si="2"/>
        <v>82</v>
      </c>
      <c r="H19" s="28" t="str">
        <f t="shared" si="3"/>
        <v>B</v>
      </c>
      <c r="I19" s="36">
        <v>2</v>
      </c>
      <c r="J19" s="28" t="str">
        <f t="shared" si="4"/>
        <v>Memiliki kemampuan dalam menelaah teks serat Wedhatama pupuh Kinanthi, memahami teks geguritan, teks deskripsi busana adat jawa, teks eksposisi gamelan perlu peningkatan dalam pemahaman kaidah penulisan aksara jawa.</v>
      </c>
      <c r="K19" s="28">
        <f t="shared" si="5"/>
        <v>88.6</v>
      </c>
      <c r="L19" s="28" t="str">
        <f t="shared" si="6"/>
        <v>A</v>
      </c>
      <c r="M19" s="28">
        <f t="shared" si="7"/>
        <v>88.6</v>
      </c>
      <c r="N19" s="28" t="str">
        <f t="shared" si="8"/>
        <v>A</v>
      </c>
      <c r="O19" s="36">
        <v>1</v>
      </c>
      <c r="P19" s="28" t="str">
        <f t="shared" si="9"/>
        <v>Sangat terampil dalam menuliskan teks tembang Kinanthi, geguritan, meanyajikan teks deskripsi busana adat jawa dan teks eksposisi gamelan</v>
      </c>
      <c r="Q19" s="39" t="s">
        <v>8</v>
      </c>
      <c r="R19" s="39" t="s">
        <v>8</v>
      </c>
      <c r="S19" s="18"/>
      <c r="T19" s="1">
        <v>86</v>
      </c>
      <c r="U19" s="1">
        <v>84</v>
      </c>
      <c r="V19" s="1">
        <v>80</v>
      </c>
      <c r="W19" s="1">
        <v>77</v>
      </c>
      <c r="X19" s="1">
        <v>84</v>
      </c>
      <c r="Y19" s="1"/>
      <c r="Z19" s="1"/>
      <c r="AA19" s="1"/>
      <c r="AB19" s="1"/>
      <c r="AC19" s="1"/>
      <c r="AD19" s="1"/>
      <c r="AE19" s="18"/>
      <c r="AF19" s="1">
        <v>87</v>
      </c>
      <c r="AG19" s="1">
        <v>92</v>
      </c>
      <c r="AH19" s="1">
        <v>83</v>
      </c>
      <c r="AI19" s="1">
        <v>92</v>
      </c>
      <c r="AJ19" s="1">
        <v>89</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27324</v>
      </c>
      <c r="FK19" s="41">
        <v>27334</v>
      </c>
    </row>
    <row r="20" spans="1:167" x14ac:dyDescent="0.25">
      <c r="A20" s="19">
        <v>10</v>
      </c>
      <c r="B20" s="19">
        <v>74698</v>
      </c>
      <c r="C20" s="19" t="s">
        <v>126</v>
      </c>
      <c r="D20" s="18"/>
      <c r="E20" s="28">
        <f t="shared" si="0"/>
        <v>73</v>
      </c>
      <c r="F20" s="28" t="str">
        <f t="shared" si="1"/>
        <v>C</v>
      </c>
      <c r="G20" s="28">
        <f t="shared" si="2"/>
        <v>73</v>
      </c>
      <c r="H20" s="28" t="str">
        <f t="shared" si="3"/>
        <v>C</v>
      </c>
      <c r="I20" s="36">
        <v>3</v>
      </c>
      <c r="J20" s="28" t="str">
        <f t="shared" si="4"/>
        <v>Memiliki kemampuan dalam menelaah teks serat Wedhatama pupuh Kinanthi, memahami teks geguritan, teks deskripsi busana adat jawa, teks eksposisi gamelan perlu peningkatan dalam pemahaman teks eksposisi gamelan dan kaidah penulisan aksara jawa.</v>
      </c>
      <c r="K20" s="28">
        <f t="shared" si="5"/>
        <v>84</v>
      </c>
      <c r="L20" s="28" t="str">
        <f t="shared" si="6"/>
        <v>B</v>
      </c>
      <c r="M20" s="28">
        <f t="shared" si="7"/>
        <v>84</v>
      </c>
      <c r="N20" s="28" t="str">
        <f t="shared" si="8"/>
        <v>B</v>
      </c>
      <c r="O20" s="36">
        <v>2</v>
      </c>
      <c r="P20" s="28" t="str">
        <f t="shared" si="9"/>
        <v>Terampil dalam menyajikan teks eksposisi gamelan</v>
      </c>
      <c r="Q20" s="39" t="s">
        <v>8</v>
      </c>
      <c r="R20" s="39" t="s">
        <v>8</v>
      </c>
      <c r="S20" s="18"/>
      <c r="T20" s="1">
        <v>80</v>
      </c>
      <c r="U20" s="1">
        <v>70</v>
      </c>
      <c r="V20" s="1">
        <v>60</v>
      </c>
      <c r="W20" s="1">
        <v>80</v>
      </c>
      <c r="X20" s="1">
        <v>75</v>
      </c>
      <c r="Y20" s="1"/>
      <c r="Z20" s="1"/>
      <c r="AA20" s="1"/>
      <c r="AB20" s="1"/>
      <c r="AC20" s="1"/>
      <c r="AD20" s="1"/>
      <c r="AE20" s="18"/>
      <c r="AF20" s="1">
        <v>80</v>
      </c>
      <c r="AG20" s="1">
        <v>92</v>
      </c>
      <c r="AH20" s="1">
        <v>83</v>
      </c>
      <c r="AI20" s="1">
        <v>78</v>
      </c>
      <c r="AJ20" s="1">
        <v>87</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72583</v>
      </c>
      <c r="C21" s="19" t="s">
        <v>127</v>
      </c>
      <c r="D21" s="18"/>
      <c r="E21" s="28">
        <f t="shared" si="0"/>
        <v>87</v>
      </c>
      <c r="F21" s="28" t="str">
        <f t="shared" si="1"/>
        <v>A</v>
      </c>
      <c r="G21" s="28">
        <f t="shared" si="2"/>
        <v>87</v>
      </c>
      <c r="H21" s="28" t="str">
        <f t="shared" si="3"/>
        <v>A</v>
      </c>
      <c r="I21" s="36">
        <v>1</v>
      </c>
      <c r="J21" s="28" t="str">
        <f t="shared" si="4"/>
        <v>Memiliki kemampuan dalam menelaah teks serat Wedhatama pupuh Kinanthi, memahami teks geguritan, teks deskripsi busana adat jawa, teks eksposisi gamelan dan memahami kaidah penulisan aksara jawa.</v>
      </c>
      <c r="K21" s="28">
        <f t="shared" si="5"/>
        <v>89.8</v>
      </c>
      <c r="L21" s="28" t="str">
        <f t="shared" si="6"/>
        <v>A</v>
      </c>
      <c r="M21" s="28">
        <f t="shared" si="7"/>
        <v>89.8</v>
      </c>
      <c r="N21" s="28" t="str">
        <f t="shared" si="8"/>
        <v>A</v>
      </c>
      <c r="O21" s="36">
        <v>1</v>
      </c>
      <c r="P21" s="28" t="str">
        <f t="shared" si="9"/>
        <v>Sangat terampil dalam menuliskan teks tembang Kinanthi, geguritan, meanyajikan teks deskripsi busana adat jawa dan teks eksposisi gamelan</v>
      </c>
      <c r="Q21" s="39" t="s">
        <v>8</v>
      </c>
      <c r="R21" s="39" t="s">
        <v>8</v>
      </c>
      <c r="S21" s="18"/>
      <c r="T21" s="1">
        <v>87</v>
      </c>
      <c r="U21" s="1">
        <v>87</v>
      </c>
      <c r="V21" s="1">
        <v>87</v>
      </c>
      <c r="W21" s="1">
        <v>87</v>
      </c>
      <c r="X21" s="1">
        <v>88</v>
      </c>
      <c r="Y21" s="1"/>
      <c r="Z21" s="1"/>
      <c r="AA21" s="1"/>
      <c r="AB21" s="1"/>
      <c r="AC21" s="1"/>
      <c r="AD21" s="1"/>
      <c r="AE21" s="18"/>
      <c r="AF21" s="1">
        <v>85</v>
      </c>
      <c r="AG21" s="1">
        <v>98</v>
      </c>
      <c r="AH21" s="1">
        <v>89</v>
      </c>
      <c r="AI21" s="1">
        <v>90</v>
      </c>
      <c r="AJ21" s="1">
        <v>87</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27325</v>
      </c>
      <c r="FK21" s="41">
        <v>27335</v>
      </c>
    </row>
    <row r="22" spans="1:167" x14ac:dyDescent="0.25">
      <c r="A22" s="19">
        <v>12</v>
      </c>
      <c r="B22" s="19">
        <v>72598</v>
      </c>
      <c r="C22" s="19" t="s">
        <v>128</v>
      </c>
      <c r="D22" s="18"/>
      <c r="E22" s="28">
        <f t="shared" si="0"/>
        <v>89</v>
      </c>
      <c r="F22" s="28" t="str">
        <f t="shared" si="1"/>
        <v>A</v>
      </c>
      <c r="G22" s="28">
        <f t="shared" si="2"/>
        <v>89</v>
      </c>
      <c r="H22" s="28" t="str">
        <f t="shared" si="3"/>
        <v>A</v>
      </c>
      <c r="I22" s="36">
        <v>1</v>
      </c>
      <c r="J22" s="28" t="str">
        <f t="shared" si="4"/>
        <v>Memiliki kemampuan dalam menelaah teks serat Wedhatama pupuh Kinanthi, memahami teks geguritan, teks deskripsi busana adat jawa, teks eksposisi gamelan dan memahami kaidah penulisan aksara jawa.</v>
      </c>
      <c r="K22" s="28">
        <f t="shared" si="5"/>
        <v>92.4</v>
      </c>
      <c r="L22" s="28" t="str">
        <f t="shared" si="6"/>
        <v>A</v>
      </c>
      <c r="M22" s="28">
        <f t="shared" si="7"/>
        <v>92.4</v>
      </c>
      <c r="N22" s="28" t="str">
        <f t="shared" si="8"/>
        <v>A</v>
      </c>
      <c r="O22" s="36">
        <v>1</v>
      </c>
      <c r="P22" s="28" t="str">
        <f t="shared" si="9"/>
        <v>Sangat terampil dalam menuliskan teks tembang Kinanthi, geguritan, meanyajikan teks deskripsi busana adat jawa dan teks eksposisi gamelan</v>
      </c>
      <c r="Q22" s="39" t="s">
        <v>8</v>
      </c>
      <c r="R22" s="39" t="s">
        <v>8</v>
      </c>
      <c r="S22" s="18"/>
      <c r="T22" s="1">
        <v>90</v>
      </c>
      <c r="U22" s="1">
        <v>90</v>
      </c>
      <c r="V22" s="1">
        <v>90</v>
      </c>
      <c r="W22" s="1">
        <v>90</v>
      </c>
      <c r="X22" s="1">
        <v>85</v>
      </c>
      <c r="Y22" s="1"/>
      <c r="Z22" s="1"/>
      <c r="AA22" s="1"/>
      <c r="AB22" s="1"/>
      <c r="AC22" s="1"/>
      <c r="AD22" s="1"/>
      <c r="AE22" s="18"/>
      <c r="AF22" s="1">
        <v>90</v>
      </c>
      <c r="AG22" s="1">
        <v>99</v>
      </c>
      <c r="AH22" s="1">
        <v>90</v>
      </c>
      <c r="AI22" s="1">
        <v>95</v>
      </c>
      <c r="AJ22" s="1">
        <v>88</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72613</v>
      </c>
      <c r="C23" s="19" t="s">
        <v>129</v>
      </c>
      <c r="D23" s="18"/>
      <c r="E23" s="28">
        <f t="shared" si="0"/>
        <v>82</v>
      </c>
      <c r="F23" s="28" t="str">
        <f t="shared" si="1"/>
        <v>B</v>
      </c>
      <c r="G23" s="28">
        <f t="shared" si="2"/>
        <v>82</v>
      </c>
      <c r="H23" s="28" t="str">
        <f t="shared" si="3"/>
        <v>B</v>
      </c>
      <c r="I23" s="36">
        <v>2</v>
      </c>
      <c r="J23" s="28" t="str">
        <f t="shared" si="4"/>
        <v>Memiliki kemampuan dalam menelaah teks serat Wedhatama pupuh Kinanthi, memahami teks geguritan, teks deskripsi busana adat jawa, teks eksposisi gamelan perlu peningkatan dalam pemahaman kaidah penulisan aksara jawa.</v>
      </c>
      <c r="K23" s="28">
        <f t="shared" si="5"/>
        <v>90.6</v>
      </c>
      <c r="L23" s="28" t="str">
        <f t="shared" si="6"/>
        <v>A</v>
      </c>
      <c r="M23" s="28">
        <f t="shared" si="7"/>
        <v>90.6</v>
      </c>
      <c r="N23" s="28" t="str">
        <f t="shared" si="8"/>
        <v>A</v>
      </c>
      <c r="O23" s="36">
        <v>1</v>
      </c>
      <c r="P23" s="28" t="str">
        <f t="shared" si="9"/>
        <v>Sangat terampil dalam menuliskan teks tembang Kinanthi, geguritan, meanyajikan teks deskripsi busana adat jawa dan teks eksposisi gamelan</v>
      </c>
      <c r="Q23" s="39" t="s">
        <v>8</v>
      </c>
      <c r="R23" s="39" t="s">
        <v>8</v>
      </c>
      <c r="S23" s="18"/>
      <c r="T23" s="1">
        <v>89</v>
      </c>
      <c r="U23" s="1">
        <v>89</v>
      </c>
      <c r="V23" s="1">
        <v>73</v>
      </c>
      <c r="W23" s="1">
        <v>73</v>
      </c>
      <c r="X23" s="1">
        <v>86</v>
      </c>
      <c r="Y23" s="1"/>
      <c r="Z23" s="1"/>
      <c r="AA23" s="1"/>
      <c r="AB23" s="1"/>
      <c r="AC23" s="1"/>
      <c r="AD23" s="1"/>
      <c r="AE23" s="18"/>
      <c r="AF23" s="1">
        <v>92</v>
      </c>
      <c r="AG23" s="1">
        <v>92</v>
      </c>
      <c r="AH23" s="1">
        <v>83</v>
      </c>
      <c r="AI23" s="1">
        <v>97</v>
      </c>
      <c r="AJ23" s="1">
        <v>89</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27326</v>
      </c>
      <c r="FK23" s="41">
        <v>27336</v>
      </c>
    </row>
    <row r="24" spans="1:167" x14ac:dyDescent="0.25">
      <c r="A24" s="19">
        <v>14</v>
      </c>
      <c r="B24" s="19">
        <v>72628</v>
      </c>
      <c r="C24" s="19" t="s">
        <v>130</v>
      </c>
      <c r="D24" s="18"/>
      <c r="E24" s="28">
        <f t="shared" si="0"/>
        <v>79</v>
      </c>
      <c r="F24" s="28" t="str">
        <f t="shared" si="1"/>
        <v>B</v>
      </c>
      <c r="G24" s="28">
        <f t="shared" si="2"/>
        <v>79</v>
      </c>
      <c r="H24" s="28" t="str">
        <f t="shared" si="3"/>
        <v>B</v>
      </c>
      <c r="I24" s="36">
        <v>2</v>
      </c>
      <c r="J24" s="28" t="str">
        <f t="shared" si="4"/>
        <v>Memiliki kemampuan dalam menelaah teks serat Wedhatama pupuh Kinanthi, memahami teks geguritan, teks deskripsi busana adat jawa, teks eksposisi gamelan perlu peningkatan dalam pemahaman kaidah penulisan aksara jawa.</v>
      </c>
      <c r="K24" s="28">
        <f t="shared" si="5"/>
        <v>90.2</v>
      </c>
      <c r="L24" s="28" t="str">
        <f t="shared" si="6"/>
        <v>A</v>
      </c>
      <c r="M24" s="28">
        <f t="shared" si="7"/>
        <v>90.2</v>
      </c>
      <c r="N24" s="28" t="str">
        <f t="shared" si="8"/>
        <v>A</v>
      </c>
      <c r="O24" s="36">
        <v>1</v>
      </c>
      <c r="P24" s="28" t="str">
        <f t="shared" si="9"/>
        <v>Sangat terampil dalam menuliskan teks tembang Kinanthi, geguritan, meanyajikan teks deskripsi busana adat jawa dan teks eksposisi gamelan</v>
      </c>
      <c r="Q24" s="39" t="s">
        <v>8</v>
      </c>
      <c r="R24" s="39" t="s">
        <v>8</v>
      </c>
      <c r="S24" s="18"/>
      <c r="T24" s="1">
        <v>88</v>
      </c>
      <c r="U24" s="1">
        <v>88</v>
      </c>
      <c r="V24" s="1">
        <v>73</v>
      </c>
      <c r="W24" s="1">
        <v>60</v>
      </c>
      <c r="X24" s="1">
        <v>86</v>
      </c>
      <c r="Y24" s="1"/>
      <c r="Z24" s="1"/>
      <c r="AA24" s="1"/>
      <c r="AB24" s="1"/>
      <c r="AC24" s="1"/>
      <c r="AD24" s="1"/>
      <c r="AE24" s="18"/>
      <c r="AF24" s="1">
        <v>91</v>
      </c>
      <c r="AG24" s="1">
        <v>92</v>
      </c>
      <c r="AH24" s="1">
        <v>83</v>
      </c>
      <c r="AI24" s="1">
        <v>96</v>
      </c>
      <c r="AJ24" s="1">
        <v>89</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72643</v>
      </c>
      <c r="C25" s="19" t="s">
        <v>131</v>
      </c>
      <c r="D25" s="18"/>
      <c r="E25" s="28">
        <f t="shared" si="0"/>
        <v>89</v>
      </c>
      <c r="F25" s="28" t="str">
        <f t="shared" si="1"/>
        <v>A</v>
      </c>
      <c r="G25" s="28">
        <f t="shared" si="2"/>
        <v>89</v>
      </c>
      <c r="H25" s="28" t="str">
        <f t="shared" si="3"/>
        <v>A</v>
      </c>
      <c r="I25" s="36">
        <v>1</v>
      </c>
      <c r="J25" s="28" t="str">
        <f t="shared" si="4"/>
        <v>Memiliki kemampuan dalam menelaah teks serat Wedhatama pupuh Kinanthi, memahami teks geguritan, teks deskripsi busana adat jawa, teks eksposisi gamelan dan memahami kaidah penulisan aksara jawa.</v>
      </c>
      <c r="K25" s="28">
        <f t="shared" si="5"/>
        <v>92.4</v>
      </c>
      <c r="L25" s="28" t="str">
        <f t="shared" si="6"/>
        <v>A</v>
      </c>
      <c r="M25" s="28">
        <f t="shared" si="7"/>
        <v>92.4</v>
      </c>
      <c r="N25" s="28" t="str">
        <f t="shared" si="8"/>
        <v>A</v>
      </c>
      <c r="O25" s="36">
        <v>1</v>
      </c>
      <c r="P25" s="28" t="str">
        <f t="shared" si="9"/>
        <v>Sangat terampil dalam menuliskan teks tembang Kinanthi, geguritan, meanyajikan teks deskripsi busana adat jawa dan teks eksposisi gamelan</v>
      </c>
      <c r="Q25" s="39" t="s">
        <v>8</v>
      </c>
      <c r="R25" s="39" t="s">
        <v>8</v>
      </c>
      <c r="S25" s="18"/>
      <c r="T25" s="1">
        <v>89</v>
      </c>
      <c r="U25" s="1">
        <v>89</v>
      </c>
      <c r="V25" s="1">
        <v>89</v>
      </c>
      <c r="W25" s="1">
        <v>89</v>
      </c>
      <c r="X25" s="1">
        <v>89</v>
      </c>
      <c r="Y25" s="1"/>
      <c r="Z25" s="1"/>
      <c r="AA25" s="1"/>
      <c r="AB25" s="1"/>
      <c r="AC25" s="1"/>
      <c r="AD25" s="1"/>
      <c r="AE25" s="18"/>
      <c r="AF25" s="1">
        <v>91</v>
      </c>
      <c r="AG25" s="1">
        <v>98</v>
      </c>
      <c r="AH25" s="1">
        <v>89</v>
      </c>
      <c r="AI25" s="1">
        <v>96</v>
      </c>
      <c r="AJ25" s="1">
        <v>88</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80</v>
      </c>
      <c r="FD25" s="68"/>
      <c r="FE25" s="68"/>
      <c r="FG25" s="42">
        <v>7</v>
      </c>
      <c r="FH25" s="43"/>
      <c r="FI25" s="43"/>
      <c r="FJ25" s="41">
        <v>27327</v>
      </c>
      <c r="FK25" s="41">
        <v>27337</v>
      </c>
    </row>
    <row r="26" spans="1:167" x14ac:dyDescent="0.25">
      <c r="A26" s="19">
        <v>16</v>
      </c>
      <c r="B26" s="19">
        <v>72658</v>
      </c>
      <c r="C26" s="19" t="s">
        <v>132</v>
      </c>
      <c r="D26" s="18"/>
      <c r="E26" s="28">
        <f t="shared" si="0"/>
        <v>79</v>
      </c>
      <c r="F26" s="28" t="str">
        <f t="shared" si="1"/>
        <v>B</v>
      </c>
      <c r="G26" s="28">
        <f t="shared" si="2"/>
        <v>79</v>
      </c>
      <c r="H26" s="28" t="str">
        <f t="shared" si="3"/>
        <v>B</v>
      </c>
      <c r="I26" s="36">
        <v>2</v>
      </c>
      <c r="J26" s="28" t="str">
        <f t="shared" si="4"/>
        <v>Memiliki kemampuan dalam menelaah teks serat Wedhatama pupuh Kinanthi, memahami teks geguritan, teks deskripsi busana adat jawa, teks eksposisi gamelan perlu peningkatan dalam pemahaman kaidah penulisan aksara jawa.</v>
      </c>
      <c r="K26" s="28">
        <f t="shared" si="5"/>
        <v>91.8</v>
      </c>
      <c r="L26" s="28" t="str">
        <f t="shared" si="6"/>
        <v>A</v>
      </c>
      <c r="M26" s="28">
        <f t="shared" si="7"/>
        <v>91.8</v>
      </c>
      <c r="N26" s="28" t="str">
        <f t="shared" si="8"/>
        <v>A</v>
      </c>
      <c r="O26" s="36">
        <v>1</v>
      </c>
      <c r="P26" s="28" t="str">
        <f t="shared" si="9"/>
        <v>Sangat terampil dalam menuliskan teks tembang Kinanthi, geguritan, meanyajikan teks deskripsi busana adat jawa dan teks eksposisi gamelan</v>
      </c>
      <c r="Q26" s="39" t="s">
        <v>8</v>
      </c>
      <c r="R26" s="39" t="s">
        <v>8</v>
      </c>
      <c r="S26" s="18"/>
      <c r="T26" s="1">
        <v>88</v>
      </c>
      <c r="U26" s="1">
        <v>86</v>
      </c>
      <c r="V26" s="1">
        <v>73</v>
      </c>
      <c r="W26" s="1">
        <v>60</v>
      </c>
      <c r="X26" s="1">
        <v>87</v>
      </c>
      <c r="Y26" s="1"/>
      <c r="Z26" s="1"/>
      <c r="AA26" s="1"/>
      <c r="AB26" s="1"/>
      <c r="AC26" s="1"/>
      <c r="AD26" s="1"/>
      <c r="AE26" s="18"/>
      <c r="AF26" s="1">
        <v>89</v>
      </c>
      <c r="AG26" s="1">
        <v>98</v>
      </c>
      <c r="AH26" s="1">
        <v>89</v>
      </c>
      <c r="AI26" s="1">
        <v>94</v>
      </c>
      <c r="AJ26" s="1">
        <v>89</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72673</v>
      </c>
      <c r="C27" s="19" t="s">
        <v>133</v>
      </c>
      <c r="D27" s="18"/>
      <c r="E27" s="28">
        <f t="shared" si="0"/>
        <v>90</v>
      </c>
      <c r="F27" s="28" t="str">
        <f t="shared" si="1"/>
        <v>A</v>
      </c>
      <c r="G27" s="28">
        <f t="shared" si="2"/>
        <v>90</v>
      </c>
      <c r="H27" s="28" t="str">
        <f t="shared" si="3"/>
        <v>A</v>
      </c>
      <c r="I27" s="36">
        <v>1</v>
      </c>
      <c r="J27" s="28" t="str">
        <f t="shared" si="4"/>
        <v>Memiliki kemampuan dalam menelaah teks serat Wedhatama pupuh Kinanthi, memahami teks geguritan, teks deskripsi busana adat jawa, teks eksposisi gamelan dan memahami kaidah penulisan aksara jawa.</v>
      </c>
      <c r="K27" s="28">
        <f t="shared" si="5"/>
        <v>90.2</v>
      </c>
      <c r="L27" s="28" t="str">
        <f t="shared" si="6"/>
        <v>A</v>
      </c>
      <c r="M27" s="28">
        <f t="shared" si="7"/>
        <v>90.2</v>
      </c>
      <c r="N27" s="28" t="str">
        <f t="shared" si="8"/>
        <v>A</v>
      </c>
      <c r="O27" s="36">
        <v>1</v>
      </c>
      <c r="P27" s="28" t="str">
        <f t="shared" si="9"/>
        <v>Sangat terampil dalam menuliskan teks tembang Kinanthi, geguritan, meanyajikan teks deskripsi busana adat jawa dan teks eksposisi gamelan</v>
      </c>
      <c r="Q27" s="39" t="s">
        <v>8</v>
      </c>
      <c r="R27" s="39" t="s">
        <v>8</v>
      </c>
      <c r="S27" s="18"/>
      <c r="T27" s="1">
        <v>89</v>
      </c>
      <c r="U27" s="1">
        <v>90</v>
      </c>
      <c r="V27" s="1">
        <v>90</v>
      </c>
      <c r="W27" s="1">
        <v>90</v>
      </c>
      <c r="X27" s="1">
        <v>90</v>
      </c>
      <c r="Y27" s="1"/>
      <c r="Z27" s="1"/>
      <c r="AA27" s="1"/>
      <c r="AB27" s="1"/>
      <c r="AC27" s="1"/>
      <c r="AD27" s="1"/>
      <c r="AE27" s="18"/>
      <c r="AF27" s="1">
        <v>91</v>
      </c>
      <c r="AG27" s="1">
        <v>92</v>
      </c>
      <c r="AH27" s="1">
        <v>83</v>
      </c>
      <c r="AI27" s="1">
        <v>96</v>
      </c>
      <c r="AJ27" s="1">
        <v>89</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27328</v>
      </c>
      <c r="FK27" s="41">
        <v>27338</v>
      </c>
    </row>
    <row r="28" spans="1:167" x14ac:dyDescent="0.25">
      <c r="A28" s="19">
        <v>18</v>
      </c>
      <c r="B28" s="19">
        <v>72688</v>
      </c>
      <c r="C28" s="19" t="s">
        <v>134</v>
      </c>
      <c r="D28" s="18"/>
      <c r="E28" s="28">
        <f t="shared" si="0"/>
        <v>78</v>
      </c>
      <c r="F28" s="28" t="str">
        <f t="shared" si="1"/>
        <v>B</v>
      </c>
      <c r="G28" s="28">
        <f t="shared" si="2"/>
        <v>78</v>
      </c>
      <c r="H28" s="28" t="str">
        <f t="shared" si="3"/>
        <v>B</v>
      </c>
      <c r="I28" s="36">
        <v>2</v>
      </c>
      <c r="J28" s="28" t="str">
        <f t="shared" si="4"/>
        <v>Memiliki kemampuan dalam menelaah teks serat Wedhatama pupuh Kinanthi, memahami teks geguritan, teks deskripsi busana adat jawa, teks eksposisi gamelan perlu peningkatan dalam pemahaman kaidah penulisan aksara jawa.</v>
      </c>
      <c r="K28" s="28">
        <f t="shared" si="5"/>
        <v>87.8</v>
      </c>
      <c r="L28" s="28" t="str">
        <f t="shared" si="6"/>
        <v>A</v>
      </c>
      <c r="M28" s="28">
        <f t="shared" si="7"/>
        <v>87.8</v>
      </c>
      <c r="N28" s="28" t="str">
        <f t="shared" si="8"/>
        <v>A</v>
      </c>
      <c r="O28" s="36">
        <v>1</v>
      </c>
      <c r="P28" s="28" t="str">
        <f t="shared" si="9"/>
        <v>Sangat terampil dalam menuliskan teks tembang Kinanthi, geguritan, meanyajikan teks deskripsi busana adat jawa dan teks eksposisi gamelan</v>
      </c>
      <c r="Q28" s="39" t="s">
        <v>8</v>
      </c>
      <c r="R28" s="39" t="s">
        <v>8</v>
      </c>
      <c r="S28" s="18"/>
      <c r="T28" s="1">
        <v>86</v>
      </c>
      <c r="U28" s="1">
        <v>84</v>
      </c>
      <c r="V28" s="1">
        <v>73</v>
      </c>
      <c r="W28" s="1">
        <v>60</v>
      </c>
      <c r="X28" s="1">
        <v>87</v>
      </c>
      <c r="Y28" s="1"/>
      <c r="Z28" s="1"/>
      <c r="AA28" s="1"/>
      <c r="AB28" s="1"/>
      <c r="AC28" s="1"/>
      <c r="AD28" s="1"/>
      <c r="AE28" s="18"/>
      <c r="AF28" s="1">
        <v>87</v>
      </c>
      <c r="AG28" s="1">
        <v>92</v>
      </c>
      <c r="AH28" s="1">
        <v>83</v>
      </c>
      <c r="AI28" s="1">
        <v>92</v>
      </c>
      <c r="AJ28" s="1">
        <v>85</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72703</v>
      </c>
      <c r="C29" s="19" t="s">
        <v>135</v>
      </c>
      <c r="D29" s="18"/>
      <c r="E29" s="28">
        <f t="shared" si="0"/>
        <v>86</v>
      </c>
      <c r="F29" s="28" t="str">
        <f t="shared" si="1"/>
        <v>A</v>
      </c>
      <c r="G29" s="28">
        <f t="shared" si="2"/>
        <v>86</v>
      </c>
      <c r="H29" s="28" t="str">
        <f t="shared" si="3"/>
        <v>A</v>
      </c>
      <c r="I29" s="36">
        <v>1</v>
      </c>
      <c r="J29" s="28" t="str">
        <f t="shared" si="4"/>
        <v>Memiliki kemampuan dalam menelaah teks serat Wedhatama pupuh Kinanthi, memahami teks geguritan, teks deskripsi busana adat jawa, teks eksposisi gamelan dan memahami kaidah penulisan aksara jawa.</v>
      </c>
      <c r="K29" s="28">
        <f t="shared" si="5"/>
        <v>89</v>
      </c>
      <c r="L29" s="28" t="str">
        <f t="shared" si="6"/>
        <v>A</v>
      </c>
      <c r="M29" s="28">
        <f t="shared" si="7"/>
        <v>89</v>
      </c>
      <c r="N29" s="28" t="str">
        <f t="shared" si="8"/>
        <v>A</v>
      </c>
      <c r="O29" s="36">
        <v>1</v>
      </c>
      <c r="P29" s="28" t="str">
        <f t="shared" si="9"/>
        <v>Sangat terampil dalam menuliskan teks tembang Kinanthi, geguritan, meanyajikan teks deskripsi busana adat jawa dan teks eksposisi gamelan</v>
      </c>
      <c r="Q29" s="39" t="s">
        <v>8</v>
      </c>
      <c r="R29" s="39" t="s">
        <v>8</v>
      </c>
      <c r="S29" s="18"/>
      <c r="T29" s="1">
        <v>85</v>
      </c>
      <c r="U29" s="1">
        <v>85</v>
      </c>
      <c r="V29" s="1">
        <v>86</v>
      </c>
      <c r="W29" s="1">
        <v>86</v>
      </c>
      <c r="X29" s="1">
        <v>89</v>
      </c>
      <c r="Y29" s="1"/>
      <c r="Z29" s="1"/>
      <c r="AA29" s="1"/>
      <c r="AB29" s="1"/>
      <c r="AC29" s="1"/>
      <c r="AD29" s="1"/>
      <c r="AE29" s="18"/>
      <c r="AF29" s="1">
        <v>88</v>
      </c>
      <c r="AG29" s="1">
        <v>92</v>
      </c>
      <c r="AH29" s="1">
        <v>83</v>
      </c>
      <c r="AI29" s="1">
        <v>93</v>
      </c>
      <c r="AJ29" s="1">
        <v>89</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27329</v>
      </c>
      <c r="FK29" s="41">
        <v>27339</v>
      </c>
    </row>
    <row r="30" spans="1:167" x14ac:dyDescent="0.25">
      <c r="A30" s="19">
        <v>20</v>
      </c>
      <c r="B30" s="19">
        <v>72718</v>
      </c>
      <c r="C30" s="19" t="s">
        <v>136</v>
      </c>
      <c r="D30" s="18"/>
      <c r="E30" s="28">
        <f t="shared" si="0"/>
        <v>89</v>
      </c>
      <c r="F30" s="28" t="str">
        <f t="shared" si="1"/>
        <v>A</v>
      </c>
      <c r="G30" s="28">
        <f t="shared" si="2"/>
        <v>89</v>
      </c>
      <c r="H30" s="28" t="str">
        <f t="shared" si="3"/>
        <v>A</v>
      </c>
      <c r="I30" s="36">
        <v>1</v>
      </c>
      <c r="J30" s="28" t="str">
        <f t="shared" si="4"/>
        <v>Memiliki kemampuan dalam menelaah teks serat Wedhatama pupuh Kinanthi, memahami teks geguritan, teks deskripsi busana adat jawa, teks eksposisi gamelan dan memahami kaidah penulisan aksara jawa.</v>
      </c>
      <c r="K30" s="28">
        <f t="shared" si="5"/>
        <v>93</v>
      </c>
      <c r="L30" s="28" t="str">
        <f t="shared" si="6"/>
        <v>A</v>
      </c>
      <c r="M30" s="28">
        <f t="shared" si="7"/>
        <v>93</v>
      </c>
      <c r="N30" s="28" t="str">
        <f t="shared" si="8"/>
        <v>A</v>
      </c>
      <c r="O30" s="36">
        <v>1</v>
      </c>
      <c r="P30" s="28" t="str">
        <f t="shared" si="9"/>
        <v>Sangat terampil dalam menuliskan teks tembang Kinanthi, geguritan, meanyajikan teks deskripsi busana adat jawa dan teks eksposisi gamelan</v>
      </c>
      <c r="Q30" s="39" t="s">
        <v>8</v>
      </c>
      <c r="R30" s="39" t="s">
        <v>8</v>
      </c>
      <c r="S30" s="18"/>
      <c r="T30" s="1">
        <v>89</v>
      </c>
      <c r="U30" s="1">
        <v>90</v>
      </c>
      <c r="V30" s="1">
        <v>88</v>
      </c>
      <c r="W30" s="1">
        <v>88</v>
      </c>
      <c r="X30" s="1">
        <v>88</v>
      </c>
      <c r="Y30" s="1"/>
      <c r="Z30" s="1"/>
      <c r="AA30" s="1"/>
      <c r="AB30" s="1"/>
      <c r="AC30" s="1"/>
      <c r="AD30" s="1"/>
      <c r="AE30" s="18"/>
      <c r="AF30" s="1">
        <v>93</v>
      </c>
      <c r="AG30" s="1">
        <v>97</v>
      </c>
      <c r="AH30" s="1">
        <v>88</v>
      </c>
      <c r="AI30" s="1">
        <v>98</v>
      </c>
      <c r="AJ30" s="1">
        <v>89</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72733</v>
      </c>
      <c r="C31" s="19" t="s">
        <v>137</v>
      </c>
      <c r="D31" s="18"/>
      <c r="E31" s="28">
        <f t="shared" si="0"/>
        <v>87</v>
      </c>
      <c r="F31" s="28" t="str">
        <f t="shared" si="1"/>
        <v>A</v>
      </c>
      <c r="G31" s="28">
        <f t="shared" si="2"/>
        <v>87</v>
      </c>
      <c r="H31" s="28" t="str">
        <f t="shared" si="3"/>
        <v>A</v>
      </c>
      <c r="I31" s="36">
        <v>1</v>
      </c>
      <c r="J31" s="28" t="str">
        <f t="shared" si="4"/>
        <v>Memiliki kemampuan dalam menelaah teks serat Wedhatama pupuh Kinanthi, memahami teks geguritan, teks deskripsi busana adat jawa, teks eksposisi gamelan dan memahami kaidah penulisan aksara jawa.</v>
      </c>
      <c r="K31" s="28">
        <f t="shared" si="5"/>
        <v>93.8</v>
      </c>
      <c r="L31" s="28" t="str">
        <f t="shared" si="6"/>
        <v>A</v>
      </c>
      <c r="M31" s="28">
        <f t="shared" si="7"/>
        <v>93.8</v>
      </c>
      <c r="N31" s="28" t="str">
        <f t="shared" si="8"/>
        <v>A</v>
      </c>
      <c r="O31" s="36">
        <v>1</v>
      </c>
      <c r="P31" s="28" t="str">
        <f t="shared" si="9"/>
        <v>Sangat terampil dalam menuliskan teks tembang Kinanthi, geguritan, meanyajikan teks deskripsi busana adat jawa dan teks eksposisi gamelan</v>
      </c>
      <c r="Q31" s="39" t="s">
        <v>8</v>
      </c>
      <c r="R31" s="39" t="s">
        <v>8</v>
      </c>
      <c r="S31" s="18"/>
      <c r="T31" s="1">
        <v>90</v>
      </c>
      <c r="U31" s="1">
        <v>90</v>
      </c>
      <c r="V31" s="1">
        <v>84</v>
      </c>
      <c r="W31" s="1">
        <v>84</v>
      </c>
      <c r="X31" s="1">
        <v>85</v>
      </c>
      <c r="Y31" s="1"/>
      <c r="Z31" s="1"/>
      <c r="AA31" s="1"/>
      <c r="AB31" s="1"/>
      <c r="AC31" s="1"/>
      <c r="AD31" s="1"/>
      <c r="AE31" s="18"/>
      <c r="AF31" s="1">
        <v>93</v>
      </c>
      <c r="AG31" s="1">
        <v>99</v>
      </c>
      <c r="AH31" s="1">
        <v>90</v>
      </c>
      <c r="AI31" s="1">
        <v>98</v>
      </c>
      <c r="AJ31" s="1">
        <v>89</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27330</v>
      </c>
      <c r="FK31" s="41">
        <v>27340</v>
      </c>
    </row>
    <row r="32" spans="1:167" x14ac:dyDescent="0.25">
      <c r="A32" s="19">
        <v>22</v>
      </c>
      <c r="B32" s="19">
        <v>72748</v>
      </c>
      <c r="C32" s="19" t="s">
        <v>138</v>
      </c>
      <c r="D32" s="18"/>
      <c r="E32" s="28">
        <f t="shared" si="0"/>
        <v>88</v>
      </c>
      <c r="F32" s="28" t="str">
        <f t="shared" si="1"/>
        <v>A</v>
      </c>
      <c r="G32" s="28">
        <f t="shared" si="2"/>
        <v>88</v>
      </c>
      <c r="H32" s="28" t="str">
        <f t="shared" si="3"/>
        <v>A</v>
      </c>
      <c r="I32" s="36">
        <v>1</v>
      </c>
      <c r="J32" s="28" t="str">
        <f t="shared" si="4"/>
        <v>Memiliki kemampuan dalam menelaah teks serat Wedhatama pupuh Kinanthi, memahami teks geguritan, teks deskripsi busana adat jawa, teks eksposisi gamelan dan memahami kaidah penulisan aksara jawa.</v>
      </c>
      <c r="K32" s="28">
        <f t="shared" si="5"/>
        <v>90.8</v>
      </c>
      <c r="L32" s="28" t="str">
        <f t="shared" si="6"/>
        <v>A</v>
      </c>
      <c r="M32" s="28">
        <f t="shared" si="7"/>
        <v>90.8</v>
      </c>
      <c r="N32" s="28" t="str">
        <f t="shared" si="8"/>
        <v>A</v>
      </c>
      <c r="O32" s="36">
        <v>1</v>
      </c>
      <c r="P32" s="28" t="str">
        <f t="shared" si="9"/>
        <v>Sangat terampil dalam menuliskan teks tembang Kinanthi, geguritan, meanyajikan teks deskripsi busana adat jawa dan teks eksposisi gamelan</v>
      </c>
      <c r="Q32" s="39" t="s">
        <v>8</v>
      </c>
      <c r="R32" s="39" t="s">
        <v>8</v>
      </c>
      <c r="S32" s="18"/>
      <c r="T32" s="1">
        <v>89</v>
      </c>
      <c r="U32" s="1">
        <v>90</v>
      </c>
      <c r="V32" s="1">
        <v>88</v>
      </c>
      <c r="W32" s="1">
        <v>88</v>
      </c>
      <c r="X32" s="1">
        <v>86</v>
      </c>
      <c r="Y32" s="1"/>
      <c r="Z32" s="1"/>
      <c r="AA32" s="1"/>
      <c r="AB32" s="1"/>
      <c r="AC32" s="1"/>
      <c r="AD32" s="1"/>
      <c r="AE32" s="18"/>
      <c r="AF32" s="1">
        <v>93</v>
      </c>
      <c r="AG32" s="1">
        <v>92</v>
      </c>
      <c r="AH32" s="1">
        <v>83</v>
      </c>
      <c r="AI32" s="1">
        <v>98</v>
      </c>
      <c r="AJ32" s="1">
        <v>88</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72763</v>
      </c>
      <c r="C33" s="19" t="s">
        <v>139</v>
      </c>
      <c r="D33" s="18"/>
      <c r="E33" s="28">
        <f t="shared" si="0"/>
        <v>79</v>
      </c>
      <c r="F33" s="28" t="str">
        <f t="shared" si="1"/>
        <v>B</v>
      </c>
      <c r="G33" s="28">
        <f t="shared" si="2"/>
        <v>79</v>
      </c>
      <c r="H33" s="28" t="str">
        <f t="shared" si="3"/>
        <v>B</v>
      </c>
      <c r="I33" s="36">
        <v>2</v>
      </c>
      <c r="J33" s="28" t="str">
        <f t="shared" si="4"/>
        <v>Memiliki kemampuan dalam menelaah teks serat Wedhatama pupuh Kinanthi, memahami teks geguritan, teks deskripsi busana adat jawa, teks eksposisi gamelan perlu peningkatan dalam pemahaman kaidah penulisan aksara jawa.</v>
      </c>
      <c r="K33" s="28">
        <f t="shared" si="5"/>
        <v>90.4</v>
      </c>
      <c r="L33" s="28" t="str">
        <f t="shared" si="6"/>
        <v>A</v>
      </c>
      <c r="M33" s="28">
        <f t="shared" si="7"/>
        <v>90.4</v>
      </c>
      <c r="N33" s="28" t="str">
        <f t="shared" si="8"/>
        <v>A</v>
      </c>
      <c r="O33" s="36">
        <v>1</v>
      </c>
      <c r="P33" s="28" t="str">
        <f t="shared" si="9"/>
        <v>Sangat terampil dalam menuliskan teks tembang Kinanthi, geguritan, meanyajikan teks deskripsi busana adat jawa dan teks eksposisi gamelan</v>
      </c>
      <c r="Q33" s="39" t="s">
        <v>8</v>
      </c>
      <c r="R33" s="39" t="s">
        <v>8</v>
      </c>
      <c r="S33" s="18"/>
      <c r="T33" s="1">
        <v>89</v>
      </c>
      <c r="U33" s="1">
        <v>89</v>
      </c>
      <c r="V33" s="1">
        <v>73</v>
      </c>
      <c r="W33" s="1">
        <v>60</v>
      </c>
      <c r="X33" s="1">
        <v>86</v>
      </c>
      <c r="Y33" s="1"/>
      <c r="Z33" s="1"/>
      <c r="AA33" s="1"/>
      <c r="AB33" s="1"/>
      <c r="AC33" s="1"/>
      <c r="AD33" s="1"/>
      <c r="AE33" s="18"/>
      <c r="AF33" s="1">
        <v>92</v>
      </c>
      <c r="AG33" s="1">
        <v>92</v>
      </c>
      <c r="AH33" s="1">
        <v>83</v>
      </c>
      <c r="AI33" s="1">
        <v>97</v>
      </c>
      <c r="AJ33" s="1">
        <v>88</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72778</v>
      </c>
      <c r="C34" s="19" t="s">
        <v>140</v>
      </c>
      <c r="D34" s="18"/>
      <c r="E34" s="28">
        <f t="shared" si="0"/>
        <v>77</v>
      </c>
      <c r="F34" s="28" t="str">
        <f t="shared" si="1"/>
        <v>B</v>
      </c>
      <c r="G34" s="28">
        <f t="shared" si="2"/>
        <v>77</v>
      </c>
      <c r="H34" s="28" t="str">
        <f t="shared" si="3"/>
        <v>B</v>
      </c>
      <c r="I34" s="36">
        <v>2</v>
      </c>
      <c r="J34" s="28" t="str">
        <f t="shared" si="4"/>
        <v>Memiliki kemampuan dalam menelaah teks serat Wedhatama pupuh Kinanthi, memahami teks geguritan, teks deskripsi busana adat jawa, teks eksposisi gamelan perlu peningkatan dalam pemahaman kaidah penulisan aksara jawa.</v>
      </c>
      <c r="K34" s="28">
        <f t="shared" si="5"/>
        <v>84.8</v>
      </c>
      <c r="L34" s="28" t="str">
        <f t="shared" si="6"/>
        <v>A</v>
      </c>
      <c r="M34" s="28">
        <f t="shared" si="7"/>
        <v>84.8</v>
      </c>
      <c r="N34" s="28" t="str">
        <f t="shared" si="8"/>
        <v>A</v>
      </c>
      <c r="O34" s="36">
        <v>1</v>
      </c>
      <c r="P34" s="28" t="str">
        <f t="shared" si="9"/>
        <v>Sangat terampil dalam menuliskan teks tembang Kinanthi, geguritan, meanyajikan teks deskripsi busana adat jawa dan teks eksposisi gamelan</v>
      </c>
      <c r="Q34" s="39" t="s">
        <v>8</v>
      </c>
      <c r="R34" s="39" t="s">
        <v>8</v>
      </c>
      <c r="S34" s="18"/>
      <c r="T34" s="1">
        <v>83</v>
      </c>
      <c r="U34" s="1">
        <v>80</v>
      </c>
      <c r="V34" s="1">
        <v>80</v>
      </c>
      <c r="W34" s="1">
        <v>60</v>
      </c>
      <c r="X34" s="1">
        <v>84</v>
      </c>
      <c r="Y34" s="1"/>
      <c r="Z34" s="1"/>
      <c r="AA34" s="1"/>
      <c r="AB34" s="1"/>
      <c r="AC34" s="1"/>
      <c r="AD34" s="1"/>
      <c r="AE34" s="18"/>
      <c r="AF34" s="1">
        <v>80</v>
      </c>
      <c r="AG34" s="1">
        <v>92</v>
      </c>
      <c r="AH34" s="1">
        <v>83</v>
      </c>
      <c r="AI34" s="1">
        <v>80</v>
      </c>
      <c r="AJ34" s="1">
        <v>89</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72793</v>
      </c>
      <c r="C35" s="19" t="s">
        <v>141</v>
      </c>
      <c r="D35" s="18"/>
      <c r="E35" s="28">
        <f t="shared" si="0"/>
        <v>85</v>
      </c>
      <c r="F35" s="28" t="str">
        <f t="shared" si="1"/>
        <v>A</v>
      </c>
      <c r="G35" s="28">
        <f t="shared" si="2"/>
        <v>85</v>
      </c>
      <c r="H35" s="28" t="str">
        <f t="shared" si="3"/>
        <v>A</v>
      </c>
      <c r="I35" s="36">
        <v>1</v>
      </c>
      <c r="J35" s="28" t="str">
        <f t="shared" si="4"/>
        <v>Memiliki kemampuan dalam menelaah teks serat Wedhatama pupuh Kinanthi, memahami teks geguritan, teks deskripsi busana adat jawa, teks eksposisi gamelan dan memahami kaidah penulisan aksara jawa.</v>
      </c>
      <c r="K35" s="28">
        <f t="shared" si="5"/>
        <v>86.4</v>
      </c>
      <c r="L35" s="28" t="str">
        <f t="shared" si="6"/>
        <v>A</v>
      </c>
      <c r="M35" s="28">
        <f t="shared" si="7"/>
        <v>86.4</v>
      </c>
      <c r="N35" s="28" t="str">
        <f t="shared" si="8"/>
        <v>A</v>
      </c>
      <c r="O35" s="36">
        <v>1</v>
      </c>
      <c r="P35" s="28" t="str">
        <f t="shared" si="9"/>
        <v>Sangat terampil dalam menuliskan teks tembang Kinanthi, geguritan, meanyajikan teks deskripsi busana adat jawa dan teks eksposisi gamelan</v>
      </c>
      <c r="Q35" s="39" t="s">
        <v>8</v>
      </c>
      <c r="R35" s="39" t="s">
        <v>8</v>
      </c>
      <c r="S35" s="18"/>
      <c r="T35" s="1">
        <v>85</v>
      </c>
      <c r="U35" s="1">
        <v>85</v>
      </c>
      <c r="V35" s="1">
        <v>85</v>
      </c>
      <c r="W35" s="1">
        <v>85</v>
      </c>
      <c r="X35" s="1">
        <v>85</v>
      </c>
      <c r="Y35" s="1"/>
      <c r="Z35" s="1"/>
      <c r="AA35" s="1"/>
      <c r="AB35" s="1"/>
      <c r="AC35" s="1"/>
      <c r="AD35" s="1"/>
      <c r="AE35" s="18"/>
      <c r="AF35" s="1">
        <v>80</v>
      </c>
      <c r="AG35" s="1">
        <v>92</v>
      </c>
      <c r="AH35" s="1">
        <v>83</v>
      </c>
      <c r="AI35" s="1">
        <v>84</v>
      </c>
      <c r="AJ35" s="1">
        <v>93</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72808</v>
      </c>
      <c r="C36" s="19" t="s">
        <v>142</v>
      </c>
      <c r="D36" s="18"/>
      <c r="E36" s="28">
        <f t="shared" si="0"/>
        <v>88</v>
      </c>
      <c r="F36" s="28" t="str">
        <f t="shared" si="1"/>
        <v>A</v>
      </c>
      <c r="G36" s="28">
        <f t="shared" si="2"/>
        <v>88</v>
      </c>
      <c r="H36" s="28" t="str">
        <f t="shared" si="3"/>
        <v>A</v>
      </c>
      <c r="I36" s="36">
        <v>1</v>
      </c>
      <c r="J36" s="28" t="str">
        <f t="shared" si="4"/>
        <v>Memiliki kemampuan dalam menelaah teks serat Wedhatama pupuh Kinanthi, memahami teks geguritan, teks deskripsi busana adat jawa, teks eksposisi gamelan dan memahami kaidah penulisan aksara jawa.</v>
      </c>
      <c r="K36" s="28">
        <f t="shared" si="5"/>
        <v>90</v>
      </c>
      <c r="L36" s="28" t="str">
        <f t="shared" si="6"/>
        <v>A</v>
      </c>
      <c r="M36" s="28">
        <f t="shared" si="7"/>
        <v>90</v>
      </c>
      <c r="N36" s="28" t="str">
        <f t="shared" si="8"/>
        <v>A</v>
      </c>
      <c r="O36" s="36">
        <v>1</v>
      </c>
      <c r="P36" s="28" t="str">
        <f t="shared" si="9"/>
        <v>Sangat terampil dalam menuliskan teks tembang Kinanthi, geguritan, meanyajikan teks deskripsi busana adat jawa dan teks eksposisi gamelan</v>
      </c>
      <c r="Q36" s="39" t="s">
        <v>8</v>
      </c>
      <c r="R36" s="39" t="s">
        <v>8</v>
      </c>
      <c r="S36" s="18"/>
      <c r="T36" s="1">
        <v>88</v>
      </c>
      <c r="U36" s="1">
        <v>88</v>
      </c>
      <c r="V36" s="1">
        <v>88</v>
      </c>
      <c r="W36" s="1">
        <v>88</v>
      </c>
      <c r="X36" s="1">
        <v>88</v>
      </c>
      <c r="Y36" s="1"/>
      <c r="Z36" s="1"/>
      <c r="AA36" s="1"/>
      <c r="AB36" s="1"/>
      <c r="AC36" s="1"/>
      <c r="AD36" s="1"/>
      <c r="AE36" s="18"/>
      <c r="AF36" s="1">
        <v>91</v>
      </c>
      <c r="AG36" s="1">
        <v>92</v>
      </c>
      <c r="AH36" s="1">
        <v>83</v>
      </c>
      <c r="AI36" s="1">
        <v>96</v>
      </c>
      <c r="AJ36" s="1">
        <v>88</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72823</v>
      </c>
      <c r="C37" s="19" t="s">
        <v>143</v>
      </c>
      <c r="D37" s="18"/>
      <c r="E37" s="28">
        <f t="shared" si="0"/>
        <v>88</v>
      </c>
      <c r="F37" s="28" t="str">
        <f t="shared" si="1"/>
        <v>A</v>
      </c>
      <c r="G37" s="28">
        <f t="shared" si="2"/>
        <v>88</v>
      </c>
      <c r="H37" s="28" t="str">
        <f t="shared" si="3"/>
        <v>A</v>
      </c>
      <c r="I37" s="36">
        <v>1</v>
      </c>
      <c r="J37" s="28" t="str">
        <f t="shared" si="4"/>
        <v>Memiliki kemampuan dalam menelaah teks serat Wedhatama pupuh Kinanthi, memahami teks geguritan, teks deskripsi busana adat jawa, teks eksposisi gamelan dan memahami kaidah penulisan aksara jawa.</v>
      </c>
      <c r="K37" s="28">
        <f t="shared" si="5"/>
        <v>89.2</v>
      </c>
      <c r="L37" s="28" t="str">
        <f t="shared" si="6"/>
        <v>A</v>
      </c>
      <c r="M37" s="28">
        <f t="shared" si="7"/>
        <v>89.2</v>
      </c>
      <c r="N37" s="28" t="str">
        <f t="shared" si="8"/>
        <v>A</v>
      </c>
      <c r="O37" s="36">
        <v>1</v>
      </c>
      <c r="P37" s="28" t="str">
        <f t="shared" si="9"/>
        <v>Sangat terampil dalam menuliskan teks tembang Kinanthi, geguritan, meanyajikan teks deskripsi busana adat jawa dan teks eksposisi gamelan</v>
      </c>
      <c r="Q37" s="39" t="s">
        <v>8</v>
      </c>
      <c r="R37" s="39" t="s">
        <v>8</v>
      </c>
      <c r="S37" s="18"/>
      <c r="T37" s="1">
        <v>88</v>
      </c>
      <c r="U37" s="1">
        <v>88</v>
      </c>
      <c r="V37" s="1">
        <v>88</v>
      </c>
      <c r="W37" s="1">
        <v>88</v>
      </c>
      <c r="X37" s="1">
        <v>88</v>
      </c>
      <c r="Y37" s="1"/>
      <c r="Z37" s="1"/>
      <c r="AA37" s="1"/>
      <c r="AB37" s="1"/>
      <c r="AC37" s="1"/>
      <c r="AD37" s="1"/>
      <c r="AE37" s="18"/>
      <c r="AF37" s="1">
        <v>84</v>
      </c>
      <c r="AG37" s="1">
        <v>92</v>
      </c>
      <c r="AH37" s="1">
        <v>83</v>
      </c>
      <c r="AI37" s="1">
        <v>89</v>
      </c>
      <c r="AJ37" s="1">
        <v>98</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72838</v>
      </c>
      <c r="C38" s="19" t="s">
        <v>144</v>
      </c>
      <c r="D38" s="18"/>
      <c r="E38" s="28">
        <f t="shared" si="0"/>
        <v>88</v>
      </c>
      <c r="F38" s="28" t="str">
        <f t="shared" si="1"/>
        <v>A</v>
      </c>
      <c r="G38" s="28">
        <f t="shared" si="2"/>
        <v>88</v>
      </c>
      <c r="H38" s="28" t="str">
        <f t="shared" si="3"/>
        <v>A</v>
      </c>
      <c r="I38" s="36">
        <v>1</v>
      </c>
      <c r="J38" s="28" t="str">
        <f t="shared" si="4"/>
        <v>Memiliki kemampuan dalam menelaah teks serat Wedhatama pupuh Kinanthi, memahami teks geguritan, teks deskripsi busana adat jawa, teks eksposisi gamelan dan memahami kaidah penulisan aksara jawa.</v>
      </c>
      <c r="K38" s="28">
        <f t="shared" si="5"/>
        <v>90.2</v>
      </c>
      <c r="L38" s="28" t="str">
        <f t="shared" si="6"/>
        <v>A</v>
      </c>
      <c r="M38" s="28">
        <f t="shared" si="7"/>
        <v>90.2</v>
      </c>
      <c r="N38" s="28" t="str">
        <f t="shared" si="8"/>
        <v>A</v>
      </c>
      <c r="O38" s="36">
        <v>1</v>
      </c>
      <c r="P38" s="28" t="str">
        <f t="shared" si="9"/>
        <v>Sangat terampil dalam menuliskan teks tembang Kinanthi, geguritan, meanyajikan teks deskripsi busana adat jawa dan teks eksposisi gamelan</v>
      </c>
      <c r="Q38" s="39" t="s">
        <v>8</v>
      </c>
      <c r="R38" s="39" t="s">
        <v>8</v>
      </c>
      <c r="S38" s="18"/>
      <c r="T38" s="1">
        <v>88</v>
      </c>
      <c r="U38" s="1">
        <v>88</v>
      </c>
      <c r="V38" s="1">
        <v>88</v>
      </c>
      <c r="W38" s="1">
        <v>88</v>
      </c>
      <c r="X38" s="1">
        <v>88</v>
      </c>
      <c r="Y38" s="1"/>
      <c r="Z38" s="1"/>
      <c r="AA38" s="1"/>
      <c r="AB38" s="1"/>
      <c r="AC38" s="1"/>
      <c r="AD38" s="1"/>
      <c r="AE38" s="18"/>
      <c r="AF38" s="1">
        <v>87</v>
      </c>
      <c r="AG38" s="1">
        <v>87</v>
      </c>
      <c r="AH38" s="1">
        <v>96</v>
      </c>
      <c r="AI38" s="1">
        <v>92</v>
      </c>
      <c r="AJ38" s="1">
        <v>89</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72853</v>
      </c>
      <c r="C39" s="19" t="s">
        <v>145</v>
      </c>
      <c r="D39" s="18"/>
      <c r="E39" s="28">
        <f t="shared" si="0"/>
        <v>80</v>
      </c>
      <c r="F39" s="28" t="str">
        <f t="shared" si="1"/>
        <v>B</v>
      </c>
      <c r="G39" s="28">
        <f t="shared" si="2"/>
        <v>80</v>
      </c>
      <c r="H39" s="28" t="str">
        <f t="shared" si="3"/>
        <v>B</v>
      </c>
      <c r="I39" s="36">
        <v>2</v>
      </c>
      <c r="J39" s="28" t="str">
        <f t="shared" si="4"/>
        <v>Memiliki kemampuan dalam menelaah teks serat Wedhatama pupuh Kinanthi, memahami teks geguritan, teks deskripsi busana adat jawa, teks eksposisi gamelan perlu peningkatan dalam pemahaman kaidah penulisan aksara jawa.</v>
      </c>
      <c r="K39" s="28">
        <f t="shared" si="5"/>
        <v>92</v>
      </c>
      <c r="L39" s="28" t="str">
        <f t="shared" si="6"/>
        <v>A</v>
      </c>
      <c r="M39" s="28">
        <f t="shared" si="7"/>
        <v>92</v>
      </c>
      <c r="N39" s="28" t="str">
        <f t="shared" si="8"/>
        <v>A</v>
      </c>
      <c r="O39" s="36">
        <v>1</v>
      </c>
      <c r="P39" s="28" t="str">
        <f t="shared" si="9"/>
        <v>Sangat terampil dalam menuliskan teks tembang Kinanthi, geguritan, meanyajikan teks deskripsi busana adat jawa dan teks eksposisi gamelan</v>
      </c>
      <c r="Q39" s="39" t="s">
        <v>8</v>
      </c>
      <c r="R39" s="39" t="s">
        <v>8</v>
      </c>
      <c r="S39" s="18"/>
      <c r="T39" s="1">
        <v>89</v>
      </c>
      <c r="U39" s="1">
        <v>88</v>
      </c>
      <c r="V39" s="1">
        <v>80</v>
      </c>
      <c r="W39" s="1">
        <v>80</v>
      </c>
      <c r="X39" s="1">
        <v>64</v>
      </c>
      <c r="Y39" s="1"/>
      <c r="Z39" s="1"/>
      <c r="AA39" s="1"/>
      <c r="AB39" s="1"/>
      <c r="AC39" s="1"/>
      <c r="AD39" s="1"/>
      <c r="AE39" s="18"/>
      <c r="AF39" s="1">
        <v>91</v>
      </c>
      <c r="AG39" s="1">
        <v>88</v>
      </c>
      <c r="AH39" s="1">
        <v>96</v>
      </c>
      <c r="AI39" s="1">
        <v>96</v>
      </c>
      <c r="AJ39" s="1">
        <v>89</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72868</v>
      </c>
      <c r="C40" s="19" t="s">
        <v>146</v>
      </c>
      <c r="D40" s="18"/>
      <c r="E40" s="28">
        <f t="shared" si="0"/>
        <v>80</v>
      </c>
      <c r="F40" s="28" t="str">
        <f t="shared" si="1"/>
        <v>B</v>
      </c>
      <c r="G40" s="28">
        <f t="shared" si="2"/>
        <v>80</v>
      </c>
      <c r="H40" s="28" t="str">
        <f t="shared" si="3"/>
        <v>B</v>
      </c>
      <c r="I40" s="36">
        <v>2</v>
      </c>
      <c r="J40" s="28" t="str">
        <f t="shared" si="4"/>
        <v>Memiliki kemampuan dalam menelaah teks serat Wedhatama pupuh Kinanthi, memahami teks geguritan, teks deskripsi busana adat jawa, teks eksposisi gamelan perlu peningkatan dalam pemahaman kaidah penulisan aksara jawa.</v>
      </c>
      <c r="K40" s="28">
        <f t="shared" si="5"/>
        <v>91</v>
      </c>
      <c r="L40" s="28" t="str">
        <f t="shared" si="6"/>
        <v>A</v>
      </c>
      <c r="M40" s="28">
        <f t="shared" si="7"/>
        <v>91</v>
      </c>
      <c r="N40" s="28" t="str">
        <f t="shared" si="8"/>
        <v>A</v>
      </c>
      <c r="O40" s="36">
        <v>1</v>
      </c>
      <c r="P40" s="28" t="str">
        <f t="shared" si="9"/>
        <v>Sangat terampil dalam menuliskan teks tembang Kinanthi, geguritan, meanyajikan teks deskripsi busana adat jawa dan teks eksposisi gamelan</v>
      </c>
      <c r="Q40" s="39" t="s">
        <v>8</v>
      </c>
      <c r="R40" s="39" t="s">
        <v>8</v>
      </c>
      <c r="S40" s="18"/>
      <c r="T40" s="1">
        <v>90</v>
      </c>
      <c r="U40" s="1">
        <v>87</v>
      </c>
      <c r="V40" s="1">
        <v>80</v>
      </c>
      <c r="W40" s="1">
        <v>80</v>
      </c>
      <c r="X40" s="1">
        <v>64</v>
      </c>
      <c r="Y40" s="1"/>
      <c r="Z40" s="1"/>
      <c r="AA40" s="1"/>
      <c r="AB40" s="1"/>
      <c r="AC40" s="1"/>
      <c r="AD40" s="1"/>
      <c r="AE40" s="18"/>
      <c r="AF40" s="1">
        <v>90</v>
      </c>
      <c r="AG40" s="1">
        <v>96</v>
      </c>
      <c r="AH40" s="1">
        <v>87</v>
      </c>
      <c r="AI40" s="1">
        <v>95</v>
      </c>
      <c r="AJ40" s="1">
        <v>87</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72883</v>
      </c>
      <c r="C41" s="19" t="s">
        <v>147</v>
      </c>
      <c r="D41" s="18"/>
      <c r="E41" s="28">
        <f t="shared" si="0"/>
        <v>77</v>
      </c>
      <c r="F41" s="28" t="str">
        <f t="shared" si="1"/>
        <v>B</v>
      </c>
      <c r="G41" s="28">
        <f t="shared" si="2"/>
        <v>77</v>
      </c>
      <c r="H41" s="28" t="str">
        <f t="shared" si="3"/>
        <v>B</v>
      </c>
      <c r="I41" s="36">
        <v>2</v>
      </c>
      <c r="J41" s="28" t="str">
        <f t="shared" si="4"/>
        <v>Memiliki kemampuan dalam menelaah teks serat Wedhatama pupuh Kinanthi, memahami teks geguritan, teks deskripsi busana adat jawa, teks eksposisi gamelan perlu peningkatan dalam pemahaman kaidah penulisan aksara jawa.</v>
      </c>
      <c r="K41" s="28">
        <f t="shared" si="5"/>
        <v>86.4</v>
      </c>
      <c r="L41" s="28" t="str">
        <f t="shared" si="6"/>
        <v>A</v>
      </c>
      <c r="M41" s="28">
        <f t="shared" si="7"/>
        <v>86.4</v>
      </c>
      <c r="N41" s="28" t="str">
        <f t="shared" si="8"/>
        <v>A</v>
      </c>
      <c r="O41" s="36">
        <v>1</v>
      </c>
      <c r="P41" s="28" t="str">
        <f t="shared" si="9"/>
        <v>Sangat terampil dalam menuliskan teks tembang Kinanthi, geguritan, meanyajikan teks deskripsi busana adat jawa dan teks eksposisi gamelan</v>
      </c>
      <c r="Q41" s="39" t="s">
        <v>8</v>
      </c>
      <c r="R41" s="39" t="s">
        <v>8</v>
      </c>
      <c r="S41" s="18"/>
      <c r="T41" s="1">
        <v>83</v>
      </c>
      <c r="U41" s="1">
        <v>80</v>
      </c>
      <c r="V41" s="1">
        <v>80</v>
      </c>
      <c r="W41" s="1">
        <v>78</v>
      </c>
      <c r="X41" s="1">
        <v>66</v>
      </c>
      <c r="Y41" s="1"/>
      <c r="Z41" s="1"/>
      <c r="AA41" s="1"/>
      <c r="AB41" s="1"/>
      <c r="AC41" s="1"/>
      <c r="AD41" s="1"/>
      <c r="AE41" s="18"/>
      <c r="AF41" s="1">
        <v>80</v>
      </c>
      <c r="AG41" s="1">
        <v>98</v>
      </c>
      <c r="AH41" s="1">
        <v>89</v>
      </c>
      <c r="AI41" s="1">
        <v>78</v>
      </c>
      <c r="AJ41" s="1">
        <v>87</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72898</v>
      </c>
      <c r="C42" s="19" t="s">
        <v>148</v>
      </c>
      <c r="D42" s="18"/>
      <c r="E42" s="28">
        <f t="shared" si="0"/>
        <v>79</v>
      </c>
      <c r="F42" s="28" t="str">
        <f t="shared" si="1"/>
        <v>B</v>
      </c>
      <c r="G42" s="28">
        <f t="shared" si="2"/>
        <v>79</v>
      </c>
      <c r="H42" s="28" t="str">
        <f t="shared" si="3"/>
        <v>B</v>
      </c>
      <c r="I42" s="36">
        <v>2</v>
      </c>
      <c r="J42" s="28" t="str">
        <f t="shared" si="4"/>
        <v>Memiliki kemampuan dalam menelaah teks serat Wedhatama pupuh Kinanthi, memahami teks geguritan, teks deskripsi busana adat jawa, teks eksposisi gamelan perlu peningkatan dalam pemahaman kaidah penulisan aksara jawa.</v>
      </c>
      <c r="K42" s="28">
        <f t="shared" si="5"/>
        <v>89.4</v>
      </c>
      <c r="L42" s="28" t="str">
        <f t="shared" si="6"/>
        <v>A</v>
      </c>
      <c r="M42" s="28">
        <f t="shared" si="7"/>
        <v>89.4</v>
      </c>
      <c r="N42" s="28" t="str">
        <f t="shared" si="8"/>
        <v>A</v>
      </c>
      <c r="O42" s="36">
        <v>1</v>
      </c>
      <c r="P42" s="28" t="str">
        <f t="shared" si="9"/>
        <v>Sangat terampil dalam menuliskan teks tembang Kinanthi, geguritan, meanyajikan teks deskripsi busana adat jawa dan teks eksposisi gamelan</v>
      </c>
      <c r="Q42" s="39" t="s">
        <v>8</v>
      </c>
      <c r="R42" s="39" t="s">
        <v>8</v>
      </c>
      <c r="S42" s="18"/>
      <c r="T42" s="1">
        <v>86</v>
      </c>
      <c r="U42" s="1">
        <v>86</v>
      </c>
      <c r="V42" s="1">
        <v>73</v>
      </c>
      <c r="W42" s="1">
        <v>86</v>
      </c>
      <c r="X42" s="1">
        <v>66</v>
      </c>
      <c r="Y42" s="1"/>
      <c r="Z42" s="1"/>
      <c r="AA42" s="1"/>
      <c r="AB42" s="1"/>
      <c r="AC42" s="1"/>
      <c r="AD42" s="1"/>
      <c r="AE42" s="18"/>
      <c r="AF42" s="1">
        <v>89</v>
      </c>
      <c r="AG42" s="1">
        <v>92</v>
      </c>
      <c r="AH42" s="1">
        <v>83</v>
      </c>
      <c r="AI42" s="1">
        <v>94</v>
      </c>
      <c r="AJ42" s="1">
        <v>89</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72913</v>
      </c>
      <c r="C43" s="19" t="s">
        <v>149</v>
      </c>
      <c r="D43" s="18"/>
      <c r="E43" s="28">
        <f t="shared" si="0"/>
        <v>76</v>
      </c>
      <c r="F43" s="28" t="str">
        <f t="shared" si="1"/>
        <v>B</v>
      </c>
      <c r="G43" s="28">
        <f t="shared" si="2"/>
        <v>76</v>
      </c>
      <c r="H43" s="28" t="str">
        <f t="shared" si="3"/>
        <v>B</v>
      </c>
      <c r="I43" s="36">
        <v>2</v>
      </c>
      <c r="J43" s="28" t="str">
        <f t="shared" si="4"/>
        <v>Memiliki kemampuan dalam menelaah teks serat Wedhatama pupuh Kinanthi, memahami teks geguritan, teks deskripsi busana adat jawa, teks eksposisi gamelan perlu peningkatan dalam pemahaman kaidah penulisan aksara jawa.</v>
      </c>
      <c r="K43" s="28">
        <f t="shared" si="5"/>
        <v>89.4</v>
      </c>
      <c r="L43" s="28" t="str">
        <f t="shared" si="6"/>
        <v>A</v>
      </c>
      <c r="M43" s="28">
        <f t="shared" si="7"/>
        <v>89.4</v>
      </c>
      <c r="N43" s="28" t="str">
        <f t="shared" si="8"/>
        <v>A</v>
      </c>
      <c r="O43" s="36">
        <v>1</v>
      </c>
      <c r="P43" s="28" t="str">
        <f t="shared" si="9"/>
        <v>Sangat terampil dalam menuliskan teks tembang Kinanthi, geguritan, meanyajikan teks deskripsi busana adat jawa dan teks eksposisi gamelan</v>
      </c>
      <c r="Q43" s="39" t="s">
        <v>8</v>
      </c>
      <c r="R43" s="39" t="s">
        <v>8</v>
      </c>
      <c r="S43" s="18"/>
      <c r="T43" s="1">
        <v>87</v>
      </c>
      <c r="U43" s="1">
        <v>86</v>
      </c>
      <c r="V43" s="1">
        <v>80</v>
      </c>
      <c r="W43" s="1">
        <v>60</v>
      </c>
      <c r="X43" s="1">
        <v>65</v>
      </c>
      <c r="Y43" s="1"/>
      <c r="Z43" s="1"/>
      <c r="AA43" s="1"/>
      <c r="AB43" s="1"/>
      <c r="AC43" s="1"/>
      <c r="AD43" s="1"/>
      <c r="AE43" s="18"/>
      <c r="AF43" s="1">
        <v>89</v>
      </c>
      <c r="AG43" s="1">
        <v>92</v>
      </c>
      <c r="AH43" s="1">
        <v>83</v>
      </c>
      <c r="AI43" s="1">
        <v>94</v>
      </c>
      <c r="AJ43" s="1">
        <v>89</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72928</v>
      </c>
      <c r="C44" s="19" t="s">
        <v>150</v>
      </c>
      <c r="D44" s="18"/>
      <c r="E44" s="28">
        <f t="shared" si="0"/>
        <v>77</v>
      </c>
      <c r="F44" s="28" t="str">
        <f t="shared" si="1"/>
        <v>B</v>
      </c>
      <c r="G44" s="28">
        <f t="shared" si="2"/>
        <v>77</v>
      </c>
      <c r="H44" s="28" t="str">
        <f t="shared" si="3"/>
        <v>B</v>
      </c>
      <c r="I44" s="36">
        <v>2</v>
      </c>
      <c r="J44" s="28" t="str">
        <f t="shared" si="4"/>
        <v>Memiliki kemampuan dalam menelaah teks serat Wedhatama pupuh Kinanthi, memahami teks geguritan, teks deskripsi busana adat jawa, teks eksposisi gamelan perlu peningkatan dalam pemahaman kaidah penulisan aksara jawa.</v>
      </c>
      <c r="K44" s="28">
        <f t="shared" si="5"/>
        <v>92.6</v>
      </c>
      <c r="L44" s="28" t="str">
        <f t="shared" si="6"/>
        <v>A</v>
      </c>
      <c r="M44" s="28">
        <f t="shared" si="7"/>
        <v>92.6</v>
      </c>
      <c r="N44" s="28" t="str">
        <f t="shared" si="8"/>
        <v>A</v>
      </c>
      <c r="O44" s="36">
        <v>1</v>
      </c>
      <c r="P44" s="28" t="str">
        <f t="shared" si="9"/>
        <v>Sangat terampil dalam menuliskan teks tembang Kinanthi, geguritan, meanyajikan teks deskripsi busana adat jawa dan teks eksposisi gamelan</v>
      </c>
      <c r="Q44" s="39" t="s">
        <v>8</v>
      </c>
      <c r="R44" s="39" t="s">
        <v>8</v>
      </c>
      <c r="S44" s="18"/>
      <c r="T44" s="1">
        <v>89</v>
      </c>
      <c r="U44" s="1">
        <v>90</v>
      </c>
      <c r="V44" s="1">
        <v>73</v>
      </c>
      <c r="W44" s="1">
        <v>66</v>
      </c>
      <c r="X44" s="1">
        <v>66</v>
      </c>
      <c r="Y44" s="1"/>
      <c r="Z44" s="1"/>
      <c r="AA44" s="1"/>
      <c r="AB44" s="1"/>
      <c r="AC44" s="1"/>
      <c r="AD44" s="1"/>
      <c r="AE44" s="18"/>
      <c r="AF44" s="1">
        <v>93</v>
      </c>
      <c r="AG44" s="1">
        <v>88</v>
      </c>
      <c r="AH44" s="1">
        <v>96</v>
      </c>
      <c r="AI44" s="1">
        <v>98</v>
      </c>
      <c r="AJ44" s="1">
        <v>88</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74653</v>
      </c>
      <c r="C45" s="19" t="s">
        <v>151</v>
      </c>
      <c r="D45" s="18"/>
      <c r="E45" s="28">
        <f t="shared" si="0"/>
        <v>81</v>
      </c>
      <c r="F45" s="28" t="str">
        <f t="shared" si="1"/>
        <v>B</v>
      </c>
      <c r="G45" s="28">
        <f t="shared" si="2"/>
        <v>81</v>
      </c>
      <c r="H45" s="28" t="str">
        <f t="shared" si="3"/>
        <v>B</v>
      </c>
      <c r="I45" s="36">
        <v>2</v>
      </c>
      <c r="J45" s="28" t="str">
        <f t="shared" si="4"/>
        <v>Memiliki kemampuan dalam menelaah teks serat Wedhatama pupuh Kinanthi, memahami teks geguritan, teks deskripsi busana adat jawa, teks eksposisi gamelan perlu peningkatan dalam pemahaman kaidah penulisan aksara jawa.</v>
      </c>
      <c r="K45" s="28">
        <f t="shared" si="5"/>
        <v>89.2</v>
      </c>
      <c r="L45" s="28" t="str">
        <f t="shared" si="6"/>
        <v>A</v>
      </c>
      <c r="M45" s="28">
        <f t="shared" si="7"/>
        <v>89.2</v>
      </c>
      <c r="N45" s="28" t="str">
        <f t="shared" si="8"/>
        <v>A</v>
      </c>
      <c r="O45" s="36">
        <v>1</v>
      </c>
      <c r="P45" s="28" t="str">
        <f t="shared" si="9"/>
        <v>Sangat terampil dalam menuliskan teks tembang Kinanthi, geguritan, meanyajikan teks deskripsi busana adat jawa dan teks eksposisi gamelan</v>
      </c>
      <c r="Q45" s="39" t="s">
        <v>8</v>
      </c>
      <c r="R45" s="39" t="s">
        <v>8</v>
      </c>
      <c r="S45" s="18"/>
      <c r="T45" s="1">
        <v>87</v>
      </c>
      <c r="U45" s="1">
        <v>86</v>
      </c>
      <c r="V45" s="1">
        <v>73</v>
      </c>
      <c r="W45" s="1">
        <v>87</v>
      </c>
      <c r="X45" s="1">
        <v>71</v>
      </c>
      <c r="Y45" s="1"/>
      <c r="Z45" s="1"/>
      <c r="AA45" s="1"/>
      <c r="AB45" s="1"/>
      <c r="AC45" s="1"/>
      <c r="AD45" s="1"/>
      <c r="AE45" s="18"/>
      <c r="AF45" s="1">
        <v>89</v>
      </c>
      <c r="AG45" s="1">
        <v>92</v>
      </c>
      <c r="AH45" s="1">
        <v>83</v>
      </c>
      <c r="AI45" s="1">
        <v>94</v>
      </c>
      <c r="AJ45" s="1">
        <v>88</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72943</v>
      </c>
      <c r="C46" s="19" t="s">
        <v>152</v>
      </c>
      <c r="D46" s="18"/>
      <c r="E46" s="28">
        <f t="shared" si="0"/>
        <v>80</v>
      </c>
      <c r="F46" s="28" t="str">
        <f t="shared" si="1"/>
        <v>B</v>
      </c>
      <c r="G46" s="28">
        <f t="shared" si="2"/>
        <v>80</v>
      </c>
      <c r="H46" s="28" t="str">
        <f t="shared" si="3"/>
        <v>B</v>
      </c>
      <c r="I46" s="36">
        <v>2</v>
      </c>
      <c r="J46" s="28" t="str">
        <f t="shared" si="4"/>
        <v>Memiliki kemampuan dalam menelaah teks serat Wedhatama pupuh Kinanthi, memahami teks geguritan, teks deskripsi busana adat jawa, teks eksposisi gamelan perlu peningkatan dalam pemahaman kaidah penulisan aksara jawa.</v>
      </c>
      <c r="K46" s="28">
        <f t="shared" si="5"/>
        <v>91.8</v>
      </c>
      <c r="L46" s="28" t="str">
        <f t="shared" si="6"/>
        <v>A</v>
      </c>
      <c r="M46" s="28">
        <f t="shared" si="7"/>
        <v>91.8</v>
      </c>
      <c r="N46" s="28" t="str">
        <f t="shared" si="8"/>
        <v>A</v>
      </c>
      <c r="O46" s="36">
        <v>1</v>
      </c>
      <c r="P46" s="28" t="str">
        <f t="shared" si="9"/>
        <v>Sangat terampil dalam menuliskan teks tembang Kinanthi, geguritan, meanyajikan teks deskripsi busana adat jawa dan teks eksposisi gamelan</v>
      </c>
      <c r="Q46" s="39" t="s">
        <v>8</v>
      </c>
      <c r="R46" s="39" t="s">
        <v>8</v>
      </c>
      <c r="S46" s="18"/>
      <c r="T46" s="1">
        <v>86</v>
      </c>
      <c r="U46" s="1">
        <v>87</v>
      </c>
      <c r="V46" s="1">
        <v>80</v>
      </c>
      <c r="W46" s="1">
        <v>80</v>
      </c>
      <c r="X46" s="1">
        <v>67</v>
      </c>
      <c r="Y46" s="1"/>
      <c r="Z46" s="1"/>
      <c r="AA46" s="1"/>
      <c r="AB46" s="1"/>
      <c r="AC46" s="1"/>
      <c r="AD46" s="1"/>
      <c r="AE46" s="18"/>
      <c r="AF46" s="1">
        <v>90</v>
      </c>
      <c r="AG46" s="1">
        <v>97</v>
      </c>
      <c r="AH46" s="1">
        <v>88</v>
      </c>
      <c r="AI46" s="1">
        <v>95</v>
      </c>
      <c r="AJ46" s="1">
        <v>89</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103</v>
      </c>
      <c r="D52" s="18"/>
      <c r="E52" s="18"/>
      <c r="F52" s="18" t="s">
        <v>104</v>
      </c>
      <c r="G52" s="18"/>
      <c r="H52" s="18"/>
      <c r="I52" s="38"/>
      <c r="J52" s="30"/>
      <c r="K52" s="18">
        <f>IF(COUNTBLANK($G$11:$G$50)=40,"",MAX($G$11:$G$50))</f>
        <v>90</v>
      </c>
      <c r="L52" s="18"/>
      <c r="M52" s="18"/>
      <c r="N52" s="18"/>
      <c r="O52" s="37"/>
      <c r="P52" s="18"/>
      <c r="Q52" s="37" t="s">
        <v>105</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106</v>
      </c>
      <c r="D53" s="18"/>
      <c r="E53" s="18"/>
      <c r="F53" s="18" t="s">
        <v>107</v>
      </c>
      <c r="G53" s="18"/>
      <c r="H53" s="18"/>
      <c r="I53" s="38"/>
      <c r="J53" s="30"/>
      <c r="K53" s="18">
        <f>IF(COUNTBLANK($G$11:$G$50)=40,"",MIN($G$11:$G$50))</f>
        <v>73</v>
      </c>
      <c r="L53" s="18"/>
      <c r="M53" s="18"/>
      <c r="N53" s="18"/>
      <c r="O53" s="37"/>
      <c r="P53" s="18"/>
      <c r="Q53" s="37" t="s">
        <v>108</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109</v>
      </c>
      <c r="G54" s="18"/>
      <c r="H54" s="18"/>
      <c r="I54" s="38"/>
      <c r="J54" s="30"/>
      <c r="K54" s="18">
        <f>IF(COUNTBLANK($G$11:$G$50)=40,"",AVERAGE($G$11:$G$50))</f>
        <v>82.277777777777771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110</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111</v>
      </c>
      <c r="D56" s="18"/>
      <c r="E56" s="18"/>
      <c r="F56" s="18"/>
      <c r="G56" s="18"/>
      <c r="H56" s="18"/>
      <c r="I56" s="37"/>
      <c r="J56" s="18"/>
      <c r="K56" s="18"/>
      <c r="L56" s="18"/>
      <c r="M56" s="18"/>
      <c r="N56" s="18"/>
      <c r="O56" s="37"/>
      <c r="P56" s="18"/>
      <c r="Q56" s="37" t="s">
        <v>112</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113</v>
      </c>
      <c r="D57" s="18"/>
      <c r="E57" s="18"/>
      <c r="F57" s="18"/>
      <c r="G57" s="18"/>
      <c r="H57" s="18"/>
      <c r="I57" s="37"/>
      <c r="J57" s="18"/>
      <c r="K57" s="18"/>
      <c r="L57" s="18"/>
      <c r="M57" s="18"/>
      <c r="N57" s="18"/>
      <c r="O57" s="37"/>
      <c r="P57" s="18"/>
      <c r="Q57" s="37" t="s">
        <v>114</v>
      </c>
      <c r="R57" s="37" t="s">
        <v>115</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XII-MIPA 6</vt:lpstr>
      <vt:lpstr>XII-MIPA 7</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NOTEBOOK</cp:lastModifiedBy>
  <dcterms:created xsi:type="dcterms:W3CDTF">2015-09-01T09:01:01Z</dcterms:created>
  <dcterms:modified xsi:type="dcterms:W3CDTF">2018-12-11T00:41:11Z</dcterms:modified>
  <cp:category/>
</cp:coreProperties>
</file>