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A aaa PERANGKATnNILAInSOALnFOTO\A TAHUN 2018 2019\TAHUN AJARAN 2018 2019\NILAI 1819 sem 1\NILAI UAS 1 1819\"/>
    </mc:Choice>
  </mc:AlternateContent>
  <bookViews>
    <workbookView xWindow="0" yWindow="0" windowWidth="19200" windowHeight="8250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62913"/>
</workbook>
</file>

<file path=xl/calcChain.xml><?xml version="1.0" encoding="utf-8"?>
<calcChain xmlns="http://schemas.openxmlformats.org/spreadsheetml/2006/main">
  <c r="K55" i="7" l="1"/>
  <c r="P50" i="7"/>
  <c r="N50" i="7"/>
  <c r="M50" i="7"/>
  <c r="L50" i="7"/>
  <c r="K50" i="7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K54" i="7" s="1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F49" i="6"/>
  <c r="E49" i="6"/>
  <c r="P48" i="6"/>
  <c r="M48" i="6"/>
  <c r="N48" i="6" s="1"/>
  <c r="K48" i="6"/>
  <c r="L48" i="6" s="1"/>
  <c r="J48" i="6"/>
  <c r="G48" i="6"/>
  <c r="H48" i="6" s="1"/>
  <c r="F48" i="6"/>
  <c r="E48" i="6"/>
  <c r="P47" i="6"/>
  <c r="M47" i="6"/>
  <c r="N47" i="6" s="1"/>
  <c r="K47" i="6"/>
  <c r="L47" i="6" s="1"/>
  <c r="J47" i="6"/>
  <c r="G47" i="6"/>
  <c r="H47" i="6" s="1"/>
  <c r="F47" i="6"/>
  <c r="E47" i="6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M50" i="5"/>
  <c r="N50" i="5" s="1"/>
  <c r="K50" i="5"/>
  <c r="L50" i="5" s="1"/>
  <c r="J50" i="5"/>
  <c r="G50" i="5"/>
  <c r="H50" i="5" s="1"/>
  <c r="F50" i="5"/>
  <c r="E50" i="5"/>
  <c r="P49" i="5"/>
  <c r="M49" i="5"/>
  <c r="N49" i="5" s="1"/>
  <c r="K49" i="5"/>
  <c r="L49" i="5" s="1"/>
  <c r="J49" i="5"/>
  <c r="G49" i="5"/>
  <c r="H49" i="5" s="1"/>
  <c r="F49" i="5"/>
  <c r="E49" i="5"/>
  <c r="P48" i="5"/>
  <c r="M48" i="5"/>
  <c r="N48" i="5" s="1"/>
  <c r="K48" i="5"/>
  <c r="L48" i="5" s="1"/>
  <c r="J48" i="5"/>
  <c r="G48" i="5"/>
  <c r="H48" i="5" s="1"/>
  <c r="F48" i="5"/>
  <c r="E48" i="5"/>
  <c r="P47" i="5"/>
  <c r="M47" i="5"/>
  <c r="N47" i="5" s="1"/>
  <c r="K47" i="5"/>
  <c r="L47" i="5" s="1"/>
  <c r="J47" i="5"/>
  <c r="G47" i="5"/>
  <c r="H47" i="5" s="1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4" i="5" s="1"/>
  <c r="E11" i="5"/>
  <c r="F11" i="5" s="1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F11" i="4"/>
  <c r="E11" i="4"/>
  <c r="K55" i="3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F42" i="2"/>
  <c r="E42" i="2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F36" i="2"/>
  <c r="E36" i="2"/>
  <c r="P35" i="2"/>
  <c r="M35" i="2"/>
  <c r="N35" i="2" s="1"/>
  <c r="K35" i="2"/>
  <c r="L35" i="2" s="1"/>
  <c r="J35" i="2"/>
  <c r="G35" i="2"/>
  <c r="H35" i="2" s="1"/>
  <c r="F35" i="2"/>
  <c r="E35" i="2"/>
  <c r="P34" i="2"/>
  <c r="M34" i="2"/>
  <c r="N34" i="2" s="1"/>
  <c r="K34" i="2"/>
  <c r="L34" i="2" s="1"/>
  <c r="J34" i="2"/>
  <c r="G34" i="2"/>
  <c r="H34" i="2" s="1"/>
  <c r="F34" i="2"/>
  <c r="E34" i="2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F32" i="2"/>
  <c r="E32" i="2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F28" i="2"/>
  <c r="E28" i="2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F26" i="2"/>
  <c r="E26" i="2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F24" i="2"/>
  <c r="E24" i="2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F22" i="2"/>
  <c r="E22" i="2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F20" i="2"/>
  <c r="E20" i="2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F18" i="2"/>
  <c r="E18" i="2"/>
  <c r="P17" i="2"/>
  <c r="M17" i="2"/>
  <c r="N17" i="2" s="1"/>
  <c r="K17" i="2"/>
  <c r="L17" i="2" s="1"/>
  <c r="J17" i="2"/>
  <c r="G17" i="2"/>
  <c r="H17" i="2" s="1"/>
  <c r="F17" i="2"/>
  <c r="E17" i="2"/>
  <c r="P16" i="2"/>
  <c r="M16" i="2"/>
  <c r="N16" i="2" s="1"/>
  <c r="K16" i="2"/>
  <c r="L16" i="2" s="1"/>
  <c r="J16" i="2"/>
  <c r="G16" i="2"/>
  <c r="H16" i="2" s="1"/>
  <c r="F16" i="2"/>
  <c r="E16" i="2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F14" i="2"/>
  <c r="E14" i="2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4" i="2"/>
  <c r="K53" i="6"/>
  <c r="H11" i="6"/>
  <c r="K52" i="6"/>
  <c r="K53" i="5"/>
  <c r="H11" i="5"/>
  <c r="H11" i="3"/>
  <c r="K53" i="3"/>
  <c r="K53" i="2"/>
  <c r="H11" i="1"/>
  <c r="K53" i="1"/>
  <c r="K52" i="1"/>
  <c r="K52" i="2"/>
  <c r="K52" i="3"/>
  <c r="K54" i="4"/>
  <c r="K52" i="4"/>
  <c r="K53" i="4"/>
  <c r="K53" i="7"/>
  <c r="H11" i="7"/>
  <c r="K52" i="7"/>
  <c r="K52" i="5"/>
  <c r="K54" i="6"/>
</calcChain>
</file>

<file path=xl/sharedStrings.xml><?xml version="1.0" encoding="utf-8"?>
<sst xmlns="http://schemas.openxmlformats.org/spreadsheetml/2006/main" count="1287" uniqueCount="342">
  <si>
    <t>DAFTAR NILAI SISWA SMAN 9 SEMARANG SEMESTER GASAL TAHUN PELAJARAN 2018/2019</t>
  </si>
  <si>
    <t>Guru :</t>
  </si>
  <si>
    <t>Andewi Hastu S.Pd.</t>
  </si>
  <si>
    <t>Kelas X-MIPA 1</t>
  </si>
  <si>
    <t>Mapel :</t>
  </si>
  <si>
    <t>Seni Budaya [ Kelompok B (Wajib) ]</t>
  </si>
  <si>
    <t>didownload 15/10/2018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</si>
  <si>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</si>
  <si>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</si>
  <si>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</si>
  <si>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</si>
  <si>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</si>
  <si>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</si>
  <si>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</si>
  <si>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</si>
  <si>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</si>
  <si>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</si>
  <si>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</si>
  <si>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</si>
  <si>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</si>
  <si>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</si>
  <si>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</si>
  <si>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</si>
  <si>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</si>
  <si>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</si>
  <si>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</si>
  <si>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</si>
  <si>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</si>
  <si>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</si>
  <si>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</si>
  <si>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</si>
  <si>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</si>
  <si>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</si>
  <si>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</si>
  <si>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</si>
  <si>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</si>
  <si>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</si>
  <si>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</si>
  <si>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</si>
  <si>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</si>
  <si>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</si>
  <si>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</si>
  <si>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</si>
  <si>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</si>
  <si>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</si>
  <si>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</si>
  <si>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</si>
  <si>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</si>
  <si>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</si>
  <si>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</si>
  <si>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</si>
  <si>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</si>
  <si>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</si>
  <si>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</si>
  <si>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</si>
  <si>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</si>
  <si>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</si>
  <si>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</si>
  <si>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</si>
  <si>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</si>
  <si>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</si>
  <si>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</si>
  <si>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</si>
  <si>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</si>
  <si>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</si>
  <si>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</si>
  <si>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</si>
  <si>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</si>
  <si>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</si>
  <si>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</si>
  <si>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</si>
  <si>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</si>
  <si>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</si>
  <si>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</si>
  <si>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</si>
  <si>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</si>
  <si>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</si>
  <si>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</si>
  <si>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</si>
  <si>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</si>
  <si>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</si>
  <si>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</si>
  <si>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</si>
  <si>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</si>
  <si>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</si>
  <si>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</si>
  <si>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</si>
  <si>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</si>
  <si>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</si>
  <si>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</si>
  <si>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</si>
  <si>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</si>
  <si>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</si>
  <si>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</si>
  <si>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</si>
  <si>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</si>
  <si>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</si>
  <si>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</si>
  <si>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</si>
  <si>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</si>
  <si>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</si>
  <si>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</si>
  <si>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</si>
  <si>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</si>
  <si>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</si>
  <si>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</si>
  <si>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</si>
  <si>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</si>
  <si>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</si>
  <si>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</si>
  <si>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</si>
  <si>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</si>
  <si>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</si>
  <si>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19810112</t>
  </si>
  <si>
    <t>Nip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</si>
  <si>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</si>
  <si>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</si>
  <si>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</si>
  <si>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</si>
  <si>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</si>
  <si>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</si>
  <si>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</si>
  <si>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</si>
  <si>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</si>
  <si>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</si>
  <si>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</si>
  <si>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</si>
  <si>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</si>
  <si>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</si>
  <si>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</si>
  <si>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</si>
  <si>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</si>
  <si>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</si>
  <si>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</si>
  <si>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</si>
  <si>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</si>
  <si>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</si>
  <si>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</si>
  <si>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</si>
  <si>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</si>
  <si>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</si>
  <si>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</si>
  <si>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</si>
  <si>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</si>
  <si>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</si>
  <si>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</si>
  <si>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</si>
  <si>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</si>
  <si>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</si>
  <si>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</si>
  <si>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</si>
  <si>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</si>
  <si>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</si>
  <si>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</si>
  <si>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</si>
  <si>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</si>
  <si>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</si>
  <si>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</si>
  <si>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</si>
  <si>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</si>
  <si>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</si>
  <si>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</si>
  <si>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</si>
  <si>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</si>
  <si>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</si>
  <si>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</si>
  <si>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</si>
  <si>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</si>
  <si>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</si>
  <si>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</si>
  <si>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</si>
  <si>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</si>
  <si>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</si>
  <si>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</si>
  <si>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</si>
  <si>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</si>
  <si>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</si>
  <si>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</si>
  <si>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</si>
  <si>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</si>
  <si>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</si>
  <si>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</si>
  <si>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</si>
  <si>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</si>
  <si>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</si>
  <si>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</si>
  <si>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</si>
  <si>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</si>
  <si>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</si>
  <si>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</si>
  <si>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</si>
  <si>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</si>
  <si>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</si>
  <si>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</si>
  <si>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</si>
  <si>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</si>
  <si>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</si>
  <si>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</si>
  <si>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</si>
  <si>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</si>
  <si>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</si>
  <si>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</si>
  <si>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</si>
  <si>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</si>
  <si>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</si>
  <si>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</si>
  <si>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</si>
  <si>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</si>
  <si>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</si>
  <si>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</si>
  <si>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</si>
  <si>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</si>
  <si>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</si>
  <si>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</si>
  <si>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</si>
  <si>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</si>
  <si>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</si>
  <si>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</si>
  <si>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</si>
  <si>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</si>
  <si>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</si>
  <si>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</si>
  <si>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</si>
  <si>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</si>
  <si>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</si>
  <si>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</si>
  <si>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</si>
  <si>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ADZKIRA ARIFIA NABILA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</si>
  <si>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</si>
  <si>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</si>
  <si>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</si>
  <si>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</si>
  <si>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</si>
  <si>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</si>
  <si>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</si>
  <si>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</si>
  <si>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</si>
  <si>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</si>
  <si>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</si>
  <si>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</si>
  <si>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</si>
  <si>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</si>
  <si>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</si>
  <si>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</si>
  <si>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</si>
  <si>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</si>
  <si>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</si>
  <si>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</si>
  <si>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</si>
  <si>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</si>
  <si>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</si>
  <si>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</si>
  <si>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</si>
  <si>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</si>
  <si>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</si>
  <si>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</si>
  <si>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</si>
  <si>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</si>
  <si>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</si>
  <si>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</si>
  <si>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</si>
  <si>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</si>
  <si>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KRISTIANA OCTAVIANI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</si>
  <si>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</si>
  <si>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</si>
  <si>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</si>
  <si>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</si>
  <si>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</si>
  <si>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</si>
  <si>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</si>
  <si>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</si>
  <si>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</si>
  <si>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</si>
  <si>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</si>
  <si>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</si>
  <si>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</si>
  <si>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</si>
  <si>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</si>
  <si>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</si>
  <si>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</si>
  <si>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</si>
  <si>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</si>
  <si>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</si>
  <si>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</si>
  <si>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</si>
  <si>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</si>
  <si>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</si>
  <si>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</si>
  <si>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</si>
  <si>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</si>
  <si>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</si>
  <si>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</si>
  <si>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</si>
  <si>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PUTRI YUNITA EUNIKE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</si>
  <si>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</si>
  <si>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</si>
  <si>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</si>
  <si>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</si>
  <si>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</si>
  <si>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</si>
  <si>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</si>
  <si>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</si>
  <si>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</si>
  <si>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</si>
  <si>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</si>
  <si>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</si>
  <si>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</si>
  <si>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</si>
  <si>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</si>
  <si>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</si>
  <si>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</si>
  <si>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</si>
  <si>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</si>
  <si>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</si>
  <si>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</si>
  <si>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</si>
  <si>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</si>
  <si>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</si>
  <si>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</si>
  <si>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</si>
  <si>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</si>
  <si>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</si>
  <si>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</si>
  <si>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</si>
  <si>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</si>
  <si>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</si>
  <si>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</si>
  <si>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</si>
  <si>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</si>
  <si>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</si>
  <si>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</si>
  <si>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</si>
  <si>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</si>
  <si>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</si>
  <si>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</si>
  <si>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</si>
  <si>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</si>
  <si>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Mampu memahami dan menganalisa tentang  karya seni rupa 2D, prinsip seni 2D, aliran dan karya 2D.</t>
  </si>
  <si>
    <t>Mampu mendesain dan membuat karya secara detail dan estetis bagi penikmat seni.</t>
  </si>
  <si>
    <t>Mampu memahami dan menganalisa tentang  karya seni rupa 2D, prinsip seni 2D, namun tidak memahami tentang aliran dan karya seni 2D.</t>
  </si>
  <si>
    <t>Mampu membuat karya secara detail tapi belum bisa membuat secara estetis bagi penikmat seni.</t>
  </si>
  <si>
    <t>Mempunyai ide kreatif dalam berkarya namun lemah dalam menuangkan sebagai desain maupun karya 2D.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</si>
</sst>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0" borderId="10" xfId="0" applyNumberFormat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82505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namun tidak memahami tentang aliran dan karya seni 2D.</v>
      </c>
      <c r="K11" s="28">
        <f t="shared" ref="K11:K50" si="4">IF((COUNTA(AF11:AO11)&gt;0),AVERAGE(AF11:AO11),"")</f>
        <v>77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membuat karya secara detail tapi belum bisa membuat secara estetis bagi penikmat seni.</v>
      </c>
      <c r="Q11" s="39"/>
      <c r="R11" s="39" t="s">
        <v>8</v>
      </c>
      <c r="S11" s="18"/>
      <c r="T11" s="1">
        <v>80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77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82520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>IF((COUNTA(T12:AC12)&gt;0),(ROUND((AVERAGE(T12:AD12)),0)),"")</f>
        <v>88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94</v>
      </c>
      <c r="L12" s="28" t="str">
        <f t="shared" si="5"/>
        <v>A</v>
      </c>
      <c r="M12" s="28">
        <f t="shared" si="6"/>
        <v>94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88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94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82535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94</v>
      </c>
      <c r="L13" s="28" t="str">
        <f t="shared" si="5"/>
        <v>A</v>
      </c>
      <c r="M13" s="28">
        <f t="shared" si="6"/>
        <v>94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39" t="s">
        <v>8</v>
      </c>
      <c r="S13" s="18"/>
      <c r="T13" s="1">
        <v>90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94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337</v>
      </c>
      <c r="FI13" s="77" t="s">
        <v>338</v>
      </c>
      <c r="FJ13" s="78">
        <v>29781</v>
      </c>
      <c r="FK13" s="78">
        <v>29791</v>
      </c>
    </row>
    <row r="14" spans="1:167" x14ac:dyDescent="0.25">
      <c r="A14" s="19">
        <v>4</v>
      </c>
      <c r="B14" s="19">
        <v>82550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94</v>
      </c>
      <c r="L14" s="28" t="str">
        <f t="shared" si="5"/>
        <v>A</v>
      </c>
      <c r="M14" s="28">
        <f t="shared" si="6"/>
        <v>94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1">
        <v>84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94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82565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89</v>
      </c>
      <c r="L15" s="28" t="str">
        <f t="shared" si="5"/>
        <v>A</v>
      </c>
      <c r="M15" s="28">
        <f t="shared" si="6"/>
        <v>89</v>
      </c>
      <c r="N15" s="28" t="str">
        <f t="shared" si="7"/>
        <v>A</v>
      </c>
      <c r="O15" s="36">
        <v>1</v>
      </c>
      <c r="P15" s="28" t="str">
        <f t="shared" si="8"/>
        <v>Mampu mendesain dan membuat karya secara detail dan estetis bagi penikmat seni.</v>
      </c>
      <c r="Q15" s="39"/>
      <c r="R15" s="39" t="s">
        <v>8</v>
      </c>
      <c r="S15" s="18"/>
      <c r="T15" s="1">
        <v>84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89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340</v>
      </c>
      <c r="FJ15" s="78">
        <v>29782</v>
      </c>
      <c r="FK15" s="78">
        <v>29792</v>
      </c>
    </row>
    <row r="16" spans="1:167" x14ac:dyDescent="0.25">
      <c r="A16" s="19">
        <v>6</v>
      </c>
      <c r="B16" s="19">
        <v>82580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85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82595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6">
        <v>2</v>
      </c>
      <c r="P17" s="28" t="str">
        <f t="shared" si="8"/>
        <v>Mampu membuat karya secara detail tapi belum bisa membuat secara estetis bagi penikmat seni.</v>
      </c>
      <c r="Q17" s="39"/>
      <c r="R17" s="39" t="s">
        <v>8</v>
      </c>
      <c r="S17" s="18"/>
      <c r="T17" s="1">
        <v>85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84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 t="s">
        <v>341</v>
      </c>
      <c r="FJ17" s="78">
        <v>29783</v>
      </c>
      <c r="FK17" s="78">
        <v>29793</v>
      </c>
    </row>
    <row r="18" spans="1:167" x14ac:dyDescent="0.25">
      <c r="A18" s="19">
        <v>8</v>
      </c>
      <c r="B18" s="19">
        <v>82610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6">
        <v>2</v>
      </c>
      <c r="J18" s="28" t="str">
        <f t="shared" si="3"/>
        <v>Mampu memahami dan menganalisa tentang  karya seni rupa 2D, prinsip seni 2D, namun tidak memahami tentang aliran dan karya seni 2D.</v>
      </c>
      <c r="K18" s="28">
        <f t="shared" si="4"/>
        <v>93</v>
      </c>
      <c r="L18" s="28" t="str">
        <f t="shared" si="5"/>
        <v>A</v>
      </c>
      <c r="M18" s="28">
        <f t="shared" si="6"/>
        <v>93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1">
        <v>80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93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82625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89</v>
      </c>
      <c r="L19" s="28" t="str">
        <f t="shared" si="5"/>
        <v>A</v>
      </c>
      <c r="M19" s="28">
        <f t="shared" si="6"/>
        <v>89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85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29784</v>
      </c>
      <c r="FK19" s="78">
        <v>29794</v>
      </c>
    </row>
    <row r="20" spans="1:167" x14ac:dyDescent="0.25">
      <c r="A20" s="19">
        <v>10</v>
      </c>
      <c r="B20" s="19">
        <v>82640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96.5</v>
      </c>
      <c r="L20" s="28" t="str">
        <f t="shared" si="5"/>
        <v>A</v>
      </c>
      <c r="M20" s="28">
        <f t="shared" si="6"/>
        <v>96.5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88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96.5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82655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88</v>
      </c>
      <c r="L21" s="28" t="str">
        <f t="shared" si="5"/>
        <v>A</v>
      </c>
      <c r="M21" s="28">
        <f t="shared" si="6"/>
        <v>88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39" t="s">
        <v>8</v>
      </c>
      <c r="S21" s="18"/>
      <c r="T21" s="1">
        <v>84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29785</v>
      </c>
      <c r="FK21" s="78">
        <v>29795</v>
      </c>
    </row>
    <row r="22" spans="1:167" x14ac:dyDescent="0.25">
      <c r="A22" s="19">
        <v>12</v>
      </c>
      <c r="B22" s="19">
        <v>82670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89</v>
      </c>
      <c r="L22" s="28" t="str">
        <f t="shared" si="5"/>
        <v>A</v>
      </c>
      <c r="M22" s="28">
        <f t="shared" si="6"/>
        <v>89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39" t="s">
        <v>8</v>
      </c>
      <c r="S22" s="18"/>
      <c r="T22" s="1">
        <v>88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89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82685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94</v>
      </c>
      <c r="L23" s="28" t="str">
        <f t="shared" si="5"/>
        <v>A</v>
      </c>
      <c r="M23" s="28">
        <f t="shared" si="6"/>
        <v>94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1">
        <v>88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94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29786</v>
      </c>
      <c r="FK23" s="78">
        <v>29796</v>
      </c>
    </row>
    <row r="24" spans="1:167" x14ac:dyDescent="0.25">
      <c r="A24" s="19">
        <v>14</v>
      </c>
      <c r="B24" s="19">
        <v>82700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86.5</v>
      </c>
      <c r="L24" s="28" t="str">
        <f t="shared" si="5"/>
        <v>A</v>
      </c>
      <c r="M24" s="28">
        <f t="shared" si="6"/>
        <v>86.5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85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86.5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82715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85.5</v>
      </c>
      <c r="L25" s="28" t="str">
        <f t="shared" si="5"/>
        <v>A</v>
      </c>
      <c r="M25" s="28">
        <f t="shared" si="6"/>
        <v>85.5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1">
        <v>88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85.5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29787</v>
      </c>
      <c r="FK25" s="78">
        <v>29797</v>
      </c>
    </row>
    <row r="26" spans="1:167" x14ac:dyDescent="0.25">
      <c r="A26" s="19">
        <v>16</v>
      </c>
      <c r="B26" s="19">
        <v>82730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92.5</v>
      </c>
      <c r="L26" s="28" t="str">
        <f t="shared" si="5"/>
        <v>A</v>
      </c>
      <c r="M26" s="28">
        <f t="shared" si="6"/>
        <v>92.5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1">
        <v>88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92.5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82745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6">
        <v>1</v>
      </c>
      <c r="J27" s="28" t="str">
        <f t="shared" si="3"/>
        <v>Mampu memahami dan menganalisa tentang  karya seni rupa 2D, prinsip seni 2D, aliran dan karya 2D.</v>
      </c>
      <c r="K27" s="28">
        <f t="shared" si="4"/>
        <v>89</v>
      </c>
      <c r="L27" s="28" t="str">
        <f t="shared" si="5"/>
        <v>A</v>
      </c>
      <c r="M27" s="28">
        <f t="shared" si="6"/>
        <v>89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90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29788</v>
      </c>
      <c r="FK27" s="78">
        <v>29798</v>
      </c>
    </row>
    <row r="28" spans="1:167" x14ac:dyDescent="0.25">
      <c r="A28" s="19">
        <v>18</v>
      </c>
      <c r="B28" s="19">
        <v>82760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6">
        <v>2</v>
      </c>
      <c r="J28" s="28" t="str">
        <f t="shared" si="3"/>
        <v>Mampu memahami dan menganalisa tentang  karya seni rupa 2D, prinsip seni 2D, namun tidak memahami tentang aliran dan karya seni 2D.</v>
      </c>
      <c r="K28" s="28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6">
        <v>2</v>
      </c>
      <c r="P28" s="28" t="str">
        <f t="shared" si="8"/>
        <v>Mampu membuat karya secara detail tapi belum bisa membuat secara estetis bagi penikmat seni.</v>
      </c>
      <c r="Q28" s="39"/>
      <c r="R28" s="39" t="s">
        <v>8</v>
      </c>
      <c r="S28" s="18"/>
      <c r="T28" s="1">
        <v>84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82775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6">
        <v>2</v>
      </c>
      <c r="J29" s="28" t="str">
        <f t="shared" si="3"/>
        <v>Mampu memahami dan menganalisa tentang  karya seni rupa 2D, prinsip seni 2D, namun tidak memahami tentang aliran dan karya seni 2D.</v>
      </c>
      <c r="K29" s="28">
        <f t="shared" si="4"/>
        <v>94</v>
      </c>
      <c r="L29" s="28" t="str">
        <f t="shared" si="5"/>
        <v>A</v>
      </c>
      <c r="M29" s="28">
        <f t="shared" si="6"/>
        <v>94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1">
        <v>84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29789</v>
      </c>
      <c r="FK29" s="78">
        <v>29799</v>
      </c>
    </row>
    <row r="30" spans="1:167" x14ac:dyDescent="0.25">
      <c r="A30" s="19">
        <v>20</v>
      </c>
      <c r="B30" s="19">
        <v>82790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93</v>
      </c>
      <c r="L30" s="28" t="str">
        <f t="shared" si="5"/>
        <v>A</v>
      </c>
      <c r="M30" s="28">
        <f t="shared" si="6"/>
        <v>93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39" t="s">
        <v>8</v>
      </c>
      <c r="S30" s="18"/>
      <c r="T30" s="1">
        <v>90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93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82805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88</v>
      </c>
      <c r="L31" s="28" t="str">
        <f t="shared" si="5"/>
        <v>A</v>
      </c>
      <c r="M31" s="28">
        <f t="shared" si="6"/>
        <v>88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39" t="s">
        <v>8</v>
      </c>
      <c r="S31" s="18"/>
      <c r="T31" s="1">
        <v>90</v>
      </c>
      <c r="U31" s="1">
        <v>84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29790</v>
      </c>
      <c r="FK31" s="78">
        <v>29800</v>
      </c>
    </row>
    <row r="32" spans="1:167" x14ac:dyDescent="0.25">
      <c r="A32" s="19">
        <v>22</v>
      </c>
      <c r="B32" s="19">
        <v>82820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94</v>
      </c>
      <c r="L32" s="28" t="str">
        <f t="shared" si="5"/>
        <v>A</v>
      </c>
      <c r="M32" s="28">
        <f t="shared" si="6"/>
        <v>94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90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82835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95</v>
      </c>
      <c r="L33" s="28" t="str">
        <f t="shared" si="5"/>
        <v>A</v>
      </c>
      <c r="M33" s="28">
        <f t="shared" si="6"/>
        <v>95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1">
        <v>85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82850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92.5</v>
      </c>
      <c r="L34" s="28" t="str">
        <f t="shared" si="5"/>
        <v>A</v>
      </c>
      <c r="M34" s="28">
        <f t="shared" si="6"/>
        <v>92.5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84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92.5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82865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84</v>
      </c>
      <c r="L35" s="28" t="str">
        <f t="shared" si="5"/>
        <v>B</v>
      </c>
      <c r="M35" s="28">
        <f t="shared" si="6"/>
        <v>84</v>
      </c>
      <c r="N35" s="28" t="str">
        <f t="shared" si="7"/>
        <v>B</v>
      </c>
      <c r="O35" s="36">
        <v>2</v>
      </c>
      <c r="P35" s="28" t="str">
        <f t="shared" si="8"/>
        <v>Mampu membuat karya secara detail tapi belum bisa membuat secara estetis bagi penikmat seni.</v>
      </c>
      <c r="Q35" s="39"/>
      <c r="R35" s="39" t="s">
        <v>8</v>
      </c>
      <c r="S35" s="18"/>
      <c r="T35" s="1">
        <v>85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82880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87.5</v>
      </c>
      <c r="L36" s="28" t="str">
        <f t="shared" si="5"/>
        <v>A</v>
      </c>
      <c r="M36" s="28">
        <f t="shared" si="6"/>
        <v>87.5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1">
        <v>84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87.5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82895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92.5</v>
      </c>
      <c r="L37" s="28" t="str">
        <f t="shared" si="5"/>
        <v>A</v>
      </c>
      <c r="M37" s="28">
        <f t="shared" si="6"/>
        <v>92.5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88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92.5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82910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93</v>
      </c>
      <c r="L38" s="28" t="str">
        <f t="shared" si="5"/>
        <v>A</v>
      </c>
      <c r="M38" s="28">
        <f t="shared" si="6"/>
        <v>93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95</v>
      </c>
      <c r="U38" s="1">
        <v>84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93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82925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87</v>
      </c>
      <c r="L39" s="28" t="str">
        <f t="shared" si="5"/>
        <v>A</v>
      </c>
      <c r="M39" s="28">
        <f t="shared" si="6"/>
        <v>87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1">
        <v>88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82940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6">
        <v>1</v>
      </c>
      <c r="J40" s="28" t="str">
        <f t="shared" si="3"/>
        <v>Mampu memahami dan menganalisa tentang  karya seni rupa 2D, prinsip seni 2D, aliran dan karya 2D.</v>
      </c>
      <c r="K40" s="28">
        <f t="shared" si="4"/>
        <v>86.5</v>
      </c>
      <c r="L40" s="28" t="str">
        <f t="shared" si="5"/>
        <v>A</v>
      </c>
      <c r="M40" s="28">
        <f t="shared" si="6"/>
        <v>86.5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1">
        <v>88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86.5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82955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>IF((COUNTA(T12:AC12)&gt;0),(ROUND((AVERAGE(T41:AD41)),0)),"")</f>
        <v>89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99</v>
      </c>
      <c r="L41" s="28" t="str">
        <f t="shared" si="5"/>
        <v>A</v>
      </c>
      <c r="M41" s="28">
        <f t="shared" si="6"/>
        <v>99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88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99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82970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93</v>
      </c>
      <c r="L42" s="28" t="str">
        <f t="shared" si="5"/>
        <v>A</v>
      </c>
      <c r="M42" s="28">
        <f t="shared" si="6"/>
        <v>93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85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93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82985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88</v>
      </c>
      <c r="L43" s="28" t="str">
        <f t="shared" si="5"/>
        <v>A</v>
      </c>
      <c r="M43" s="28">
        <f t="shared" si="6"/>
        <v>88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88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83000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87.5</v>
      </c>
      <c r="L44" s="28" t="str">
        <f t="shared" si="5"/>
        <v>A</v>
      </c>
      <c r="M44" s="28">
        <f t="shared" si="6"/>
        <v>87.5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85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87.5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83015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91.5</v>
      </c>
      <c r="L45" s="28" t="str">
        <f t="shared" si="5"/>
        <v>A</v>
      </c>
      <c r="M45" s="28">
        <f t="shared" si="6"/>
        <v>91.5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1">
        <v>88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91.5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83030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87.5</v>
      </c>
      <c r="L46" s="28" t="str">
        <f t="shared" si="5"/>
        <v>A</v>
      </c>
      <c r="M46" s="28">
        <f t="shared" si="6"/>
        <v>87.5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39" t="s">
        <v>8</v>
      </c>
      <c r="S46" s="18"/>
      <c r="T46" s="1">
        <v>85</v>
      </c>
      <c r="U46" s="1">
        <v>88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87.5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83045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namun tidak memahami tentang aliran dan karya seni 2D.</v>
      </c>
      <c r="K11" s="28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membuat karya secara detail tapi belum bisa membuat secara estetis bagi penikmat seni.</v>
      </c>
      <c r="Q11" s="39"/>
      <c r="R11" s="39" t="s">
        <v>8</v>
      </c>
      <c r="S11" s="18"/>
      <c r="T11" s="1">
        <v>80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83060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81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83075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6">
        <v>2</v>
      </c>
      <c r="J13" s="28" t="str">
        <f t="shared" si="3"/>
        <v>Mampu memahami dan menganalisa tentang  karya seni rupa 2D, prinsip seni 2D, namun tidak memahami tentang aliran dan karya seni 2D.</v>
      </c>
      <c r="K13" s="28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6">
        <v>2</v>
      </c>
      <c r="P13" s="28" t="str">
        <f t="shared" si="8"/>
        <v>Mampu membuat karya secara detail tapi belum bisa membuat secara estetis bagi penikmat seni.</v>
      </c>
      <c r="Q13" s="39"/>
      <c r="R13" s="39" t="s">
        <v>8</v>
      </c>
      <c r="S13" s="18"/>
      <c r="T13" s="1">
        <v>80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337</v>
      </c>
      <c r="FI13" s="77" t="s">
        <v>338</v>
      </c>
      <c r="FJ13" s="78">
        <v>29801</v>
      </c>
      <c r="FK13" s="78">
        <v>29811</v>
      </c>
    </row>
    <row r="14" spans="1:167" x14ac:dyDescent="0.25">
      <c r="A14" s="19">
        <v>4</v>
      </c>
      <c r="B14" s="19">
        <v>83090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6">
        <v>2</v>
      </c>
      <c r="J14" s="28" t="str">
        <f t="shared" si="3"/>
        <v>Mampu memahami dan menganalisa tentang  karya seni rupa 2D, prinsip seni 2D, namun tidak memahami tentang aliran dan karya seni 2D.</v>
      </c>
      <c r="K14" s="28">
        <f t="shared" si="4"/>
        <v>84</v>
      </c>
      <c r="L14" s="28" t="str">
        <f t="shared" si="5"/>
        <v>B</v>
      </c>
      <c r="M14" s="28">
        <f t="shared" si="6"/>
        <v>84</v>
      </c>
      <c r="N14" s="28" t="str">
        <f t="shared" si="7"/>
        <v>B</v>
      </c>
      <c r="O14" s="36">
        <v>2</v>
      </c>
      <c r="P14" s="28" t="str">
        <f t="shared" si="8"/>
        <v>Mampu membuat karya secara detail tapi belum bisa membuat secara estetis bagi penikmat seni.</v>
      </c>
      <c r="Q14" s="39"/>
      <c r="R14" s="39" t="s">
        <v>8</v>
      </c>
      <c r="S14" s="18"/>
      <c r="T14" s="1">
        <v>80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83105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6">
        <v>2</v>
      </c>
      <c r="J15" s="28" t="str">
        <f t="shared" si="3"/>
        <v>Mampu memahami dan menganalisa tentang  karya seni rupa 2D, prinsip seni 2D, namun tidak memahami tentang aliran dan karya seni 2D.</v>
      </c>
      <c r="K15" s="28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6">
        <v>2</v>
      </c>
      <c r="P15" s="28" t="str">
        <f t="shared" si="8"/>
        <v>Mampu membuat karya secara detail tapi belum bisa membuat secara estetis bagi penikmat seni.</v>
      </c>
      <c r="Q15" s="39"/>
      <c r="R15" s="39" t="s">
        <v>8</v>
      </c>
      <c r="S15" s="18"/>
      <c r="T15" s="1">
        <v>80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84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340</v>
      </c>
      <c r="FJ15" s="78">
        <v>29802</v>
      </c>
      <c r="FK15" s="78">
        <v>29812</v>
      </c>
    </row>
    <row r="16" spans="1:167" x14ac:dyDescent="0.25">
      <c r="A16" s="19">
        <v>6</v>
      </c>
      <c r="B16" s="19">
        <v>83120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6">
        <v>2</v>
      </c>
      <c r="J16" s="28" t="str">
        <f t="shared" si="3"/>
        <v>Mampu memahami dan menganalisa tentang  karya seni rupa 2D, prinsip seni 2D, namun tidak memahami tentang aliran dan karya seni 2D.</v>
      </c>
      <c r="K16" s="28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6">
        <v>2</v>
      </c>
      <c r="P16" s="28" t="str">
        <f t="shared" si="8"/>
        <v>Mampu membuat karya secara detail tapi belum bisa membuat secara estetis bagi penikmat seni.</v>
      </c>
      <c r="Q16" s="39"/>
      <c r="R16" s="39" t="s">
        <v>8</v>
      </c>
      <c r="S16" s="18"/>
      <c r="T16" s="1">
        <v>81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83135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80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 t="s">
        <v>341</v>
      </c>
      <c r="FJ17" s="78">
        <v>29803</v>
      </c>
      <c r="FK17" s="78">
        <v>29813</v>
      </c>
    </row>
    <row r="18" spans="1:167" x14ac:dyDescent="0.25">
      <c r="A18" s="19">
        <v>8</v>
      </c>
      <c r="B18" s="19">
        <v>83150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1">
        <v>80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83165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6">
        <v>2</v>
      </c>
      <c r="J19" s="28" t="str">
        <f t="shared" si="3"/>
        <v>Mampu memahami dan menganalisa tentang  karya seni rupa 2D, prinsip seni 2D, namun tidak memahami tentang aliran dan karya seni 2D.</v>
      </c>
      <c r="K19" s="28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80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29804</v>
      </c>
      <c r="FK19" s="78">
        <v>29814</v>
      </c>
    </row>
    <row r="20" spans="1:167" x14ac:dyDescent="0.25">
      <c r="A20" s="19">
        <v>10</v>
      </c>
      <c r="B20" s="19">
        <v>83180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6">
        <v>2</v>
      </c>
      <c r="J20" s="28" t="str">
        <f t="shared" si="3"/>
        <v>Mampu memahami dan menganalisa tentang  karya seni rupa 2D, prinsip seni 2D, namun tidak memahami tentang aliran dan karya seni 2D.</v>
      </c>
      <c r="K20" s="28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80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83195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84</v>
      </c>
      <c r="L21" s="28" t="str">
        <f t="shared" si="5"/>
        <v>B</v>
      </c>
      <c r="M21" s="28">
        <f t="shared" si="6"/>
        <v>84</v>
      </c>
      <c r="N21" s="28" t="str">
        <f t="shared" si="7"/>
        <v>B</v>
      </c>
      <c r="O21" s="36">
        <v>2</v>
      </c>
      <c r="P21" s="28" t="str">
        <f t="shared" si="8"/>
        <v>Mampu membuat karya secara detail tapi belum bisa membuat secara estetis bagi penikmat seni.</v>
      </c>
      <c r="Q21" s="39"/>
      <c r="R21" s="39" t="s">
        <v>8</v>
      </c>
      <c r="S21" s="18"/>
      <c r="T21" s="1">
        <v>81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84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29805</v>
      </c>
      <c r="FK21" s="78">
        <v>29815</v>
      </c>
    </row>
    <row r="22" spans="1:167" x14ac:dyDescent="0.25">
      <c r="A22" s="19">
        <v>12</v>
      </c>
      <c r="B22" s="19">
        <v>83210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6">
        <v>2</v>
      </c>
      <c r="J22" s="28" t="str">
        <f t="shared" si="3"/>
        <v>Mampu memahami dan menganalisa tentang  karya seni rupa 2D, prinsip seni 2D, namun tidak memahami tentang aliran dan karya seni 2D.</v>
      </c>
      <c r="K22" s="28">
        <f t="shared" si="4"/>
        <v>88</v>
      </c>
      <c r="L22" s="28" t="str">
        <f t="shared" si="5"/>
        <v>A</v>
      </c>
      <c r="M22" s="28">
        <f t="shared" si="6"/>
        <v>88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39" t="s">
        <v>8</v>
      </c>
      <c r="S22" s="18"/>
      <c r="T22" s="1">
        <v>80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83225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88</v>
      </c>
      <c r="L23" s="28" t="str">
        <f t="shared" si="5"/>
        <v>A</v>
      </c>
      <c r="M23" s="28">
        <f t="shared" si="6"/>
        <v>88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1">
        <v>80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29806</v>
      </c>
      <c r="FK23" s="78">
        <v>29816</v>
      </c>
    </row>
    <row r="24" spans="1:167" x14ac:dyDescent="0.25">
      <c r="A24" s="19">
        <v>14</v>
      </c>
      <c r="B24" s="19">
        <v>83240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88</v>
      </c>
      <c r="L24" s="28" t="str">
        <f t="shared" si="5"/>
        <v>A</v>
      </c>
      <c r="M24" s="28">
        <f t="shared" si="6"/>
        <v>88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81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83255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6">
        <v>2</v>
      </c>
      <c r="J25" s="28" t="str">
        <f t="shared" si="3"/>
        <v>Mampu memahami dan menganalisa tentang  karya seni rupa 2D, prinsip seni 2D, namun tidak memahami tentang aliran dan karya seni 2D.</v>
      </c>
      <c r="K25" s="28">
        <f t="shared" si="4"/>
        <v>88</v>
      </c>
      <c r="L25" s="28" t="str">
        <f t="shared" si="5"/>
        <v>A</v>
      </c>
      <c r="M25" s="28">
        <f t="shared" si="6"/>
        <v>88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1">
        <v>80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29807</v>
      </c>
      <c r="FK25" s="78">
        <v>29817</v>
      </c>
    </row>
    <row r="26" spans="1:167" x14ac:dyDescent="0.25">
      <c r="A26" s="19">
        <v>16</v>
      </c>
      <c r="B26" s="19">
        <v>83270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1">
        <v>80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83285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6">
        <v>2</v>
      </c>
      <c r="J27" s="28" t="str">
        <f t="shared" si="3"/>
        <v>Mampu memahami dan menganalisa tentang  karya seni rupa 2D, prinsip seni 2D, namun tidak memahami tentang aliran dan karya seni 2D.</v>
      </c>
      <c r="K27" s="28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80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29808</v>
      </c>
      <c r="FK27" s="78">
        <v>29818</v>
      </c>
    </row>
    <row r="28" spans="1:167" x14ac:dyDescent="0.25">
      <c r="A28" s="19">
        <v>18</v>
      </c>
      <c r="B28" s="19">
        <v>83300</v>
      </c>
      <c r="C28" s="19" t="s">
        <v>133</v>
      </c>
      <c r="D28" s="18"/>
      <c r="E28" s="28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6">
        <v>2</v>
      </c>
      <c r="J28" s="28" t="str">
        <f t="shared" si="3"/>
        <v>Mampu memahami dan menganalisa tentang  karya seni rupa 2D, prinsip seni 2D, namun tidak memahami tentang aliran dan karya seni 2D.</v>
      </c>
      <c r="K28" s="28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80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83315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6">
        <v>2</v>
      </c>
      <c r="J29" s="28" t="str">
        <f t="shared" si="3"/>
        <v>Mampu memahami dan menganalisa tentang  karya seni rupa 2D, prinsip seni 2D, namun tidak memahami tentang aliran dan karya seni 2D.</v>
      </c>
      <c r="K29" s="28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6">
        <v>2</v>
      </c>
      <c r="P29" s="28" t="str">
        <f t="shared" si="8"/>
        <v>Mampu membuat karya secara detail tapi belum bisa membuat secara estetis bagi penikmat seni.</v>
      </c>
      <c r="Q29" s="39"/>
      <c r="R29" s="39" t="s">
        <v>8</v>
      </c>
      <c r="S29" s="18"/>
      <c r="T29" s="1">
        <v>80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29809</v>
      </c>
      <c r="FK29" s="78">
        <v>29819</v>
      </c>
    </row>
    <row r="30" spans="1:167" x14ac:dyDescent="0.25">
      <c r="A30" s="19">
        <v>20</v>
      </c>
      <c r="B30" s="19">
        <v>83330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6">
        <v>2</v>
      </c>
      <c r="J30" s="28" t="str">
        <f t="shared" si="3"/>
        <v>Mampu memahami dan menganalisa tentang  karya seni rupa 2D, prinsip seni 2D, namun tidak memahami tentang aliran dan karya seni 2D.</v>
      </c>
      <c r="K30" s="28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39" t="s">
        <v>8</v>
      </c>
      <c r="S30" s="18"/>
      <c r="T30" s="1">
        <v>80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83345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39" t="s">
        <v>8</v>
      </c>
      <c r="S31" s="18"/>
      <c r="T31" s="1">
        <v>85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29810</v>
      </c>
      <c r="FK31" s="78">
        <v>29820</v>
      </c>
    </row>
    <row r="32" spans="1:167" x14ac:dyDescent="0.25">
      <c r="A32" s="19">
        <v>22</v>
      </c>
      <c r="B32" s="19">
        <v>83360</v>
      </c>
      <c r="C32" s="19" t="s">
        <v>137</v>
      </c>
      <c r="D32" s="18"/>
      <c r="E32" s="28">
        <f t="shared" si="0"/>
        <v>89</v>
      </c>
      <c r="F32" s="28" t="str">
        <f t="shared" si="1"/>
        <v>A</v>
      </c>
      <c r="G32" s="28">
        <f>IF((COUNTA(T12:AC12)&gt;0),(ROUND((AVERAGE(T32:AD32)),0)),"")</f>
        <v>89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88</v>
      </c>
      <c r="L32" s="28" t="str">
        <f t="shared" si="5"/>
        <v>A</v>
      </c>
      <c r="M32" s="28">
        <f t="shared" si="6"/>
        <v>88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88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83375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6">
        <v>2</v>
      </c>
      <c r="J33" s="28" t="str">
        <f t="shared" si="3"/>
        <v>Mampu memahami dan menganalisa tentang  karya seni rupa 2D, prinsip seni 2D, namun tidak memahami tentang aliran dan karya seni 2D.</v>
      </c>
      <c r="K33" s="28">
        <f t="shared" si="4"/>
        <v>88</v>
      </c>
      <c r="L33" s="28" t="str">
        <f t="shared" si="5"/>
        <v>A</v>
      </c>
      <c r="M33" s="28">
        <f t="shared" si="6"/>
        <v>88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1">
        <v>80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83390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80</v>
      </c>
      <c r="U34" s="1">
        <v>95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83405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88</v>
      </c>
      <c r="L35" s="28" t="str">
        <f t="shared" si="5"/>
        <v>A</v>
      </c>
      <c r="M35" s="28">
        <f t="shared" si="6"/>
        <v>88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1">
        <v>81</v>
      </c>
      <c r="U35" s="1">
        <v>95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83420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88</v>
      </c>
      <c r="L36" s="28" t="str">
        <f t="shared" si="5"/>
        <v>A</v>
      </c>
      <c r="M36" s="28">
        <f t="shared" si="6"/>
        <v>88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1">
        <v>88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83435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88</v>
      </c>
      <c r="L37" s="28" t="str">
        <f t="shared" si="5"/>
        <v>A</v>
      </c>
      <c r="M37" s="28">
        <f t="shared" si="6"/>
        <v>88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88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88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83450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90</v>
      </c>
      <c r="L38" s="28" t="str">
        <f t="shared" si="5"/>
        <v>A</v>
      </c>
      <c r="M38" s="28">
        <f t="shared" si="6"/>
        <v>90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81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83465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90</v>
      </c>
      <c r="L39" s="28" t="str">
        <f t="shared" si="5"/>
        <v>A</v>
      </c>
      <c r="M39" s="28">
        <f t="shared" si="6"/>
        <v>90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1">
        <v>88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83480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6">
        <v>1</v>
      </c>
      <c r="J40" s="28" t="str">
        <f t="shared" si="3"/>
        <v>Mampu memahami dan menganalisa tentang  karya seni rupa 2D, prinsip seni 2D, aliran dan karya 2D.</v>
      </c>
      <c r="K40" s="28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1">
        <v>85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83495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88</v>
      </c>
      <c r="L41" s="28" t="str">
        <f t="shared" si="5"/>
        <v>A</v>
      </c>
      <c r="M41" s="28">
        <f t="shared" si="6"/>
        <v>88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80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83510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88</v>
      </c>
      <c r="L42" s="28" t="str">
        <f t="shared" si="5"/>
        <v>A</v>
      </c>
      <c r="M42" s="28">
        <f t="shared" si="6"/>
        <v>88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85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83525</v>
      </c>
      <c r="C43" s="19" t="s">
        <v>148</v>
      </c>
      <c r="D43" s="18"/>
      <c r="E43" s="28">
        <f t="shared" si="0"/>
        <v>90</v>
      </c>
      <c r="F43" s="28" t="str">
        <f t="shared" si="1"/>
        <v>A</v>
      </c>
      <c r="G43" s="28">
        <f>IF((COUNTA(T12:AC12)&gt;0),(ROUND((AVERAGE(T43:AD43)),0)),"")</f>
        <v>90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88</v>
      </c>
      <c r="L43" s="28" t="str">
        <f t="shared" si="5"/>
        <v>A</v>
      </c>
      <c r="M43" s="28">
        <f t="shared" si="6"/>
        <v>88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85</v>
      </c>
      <c r="U43" s="1">
        <v>95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83540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85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83555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88</v>
      </c>
      <c r="L45" s="28" t="str">
        <f t="shared" si="5"/>
        <v>A</v>
      </c>
      <c r="M45" s="28">
        <f t="shared" si="6"/>
        <v>88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1">
        <v>88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83570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>IF((COUNTA(T12:AC12)&gt;0),(ROUND((AVERAGE(T46:AD46)),0)),"")</f>
        <v>89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88</v>
      </c>
      <c r="L46" s="28" t="str">
        <f t="shared" si="5"/>
        <v>A</v>
      </c>
      <c r="M46" s="28">
        <f t="shared" si="6"/>
        <v>88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39" t="s">
        <v>8</v>
      </c>
      <c r="S46" s="18"/>
      <c r="T46" s="1">
        <v>88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88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83584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91.5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91.5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85</v>
      </c>
      <c r="U11" s="1">
        <v>95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91.5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83598</v>
      </c>
      <c r="C12" s="19" t="s">
        <v>154</v>
      </c>
      <c r="D12" s="18"/>
      <c r="E12" s="28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89</v>
      </c>
      <c r="L12" s="28" t="str">
        <f t="shared" si="5"/>
        <v>A</v>
      </c>
      <c r="M12" s="28">
        <f t="shared" si="6"/>
        <v>89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88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83612</v>
      </c>
      <c r="C13" s="19" t="s">
        <v>155</v>
      </c>
      <c r="D13" s="18"/>
      <c r="E13" s="28">
        <f t="shared" si="0"/>
        <v>92</v>
      </c>
      <c r="F13" s="28" t="str">
        <f t="shared" si="1"/>
        <v>A</v>
      </c>
      <c r="G13" s="28">
        <f>IF((COUNTA(T12:AC12)&gt;0),(ROUND((AVERAGE(T13:AD13)),0)),"")</f>
        <v>92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87.5</v>
      </c>
      <c r="L13" s="28" t="str">
        <f t="shared" si="5"/>
        <v>A</v>
      </c>
      <c r="M13" s="28">
        <f t="shared" si="6"/>
        <v>87.5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39" t="s">
        <v>8</v>
      </c>
      <c r="S13" s="18"/>
      <c r="T13" s="1">
        <v>88</v>
      </c>
      <c r="U13" s="1">
        <v>95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87.5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337</v>
      </c>
      <c r="FI13" s="77" t="s">
        <v>338</v>
      </c>
      <c r="FJ13" s="78">
        <v>29821</v>
      </c>
      <c r="FK13" s="78">
        <v>29831</v>
      </c>
    </row>
    <row r="14" spans="1:167" x14ac:dyDescent="0.25">
      <c r="A14" s="19">
        <v>4</v>
      </c>
      <c r="B14" s="19">
        <v>83626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93</v>
      </c>
      <c r="L14" s="28" t="str">
        <f t="shared" si="5"/>
        <v>A</v>
      </c>
      <c r="M14" s="28">
        <f t="shared" si="6"/>
        <v>93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1">
        <v>85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93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83640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6">
        <v>2</v>
      </c>
      <c r="J15" s="28" t="str">
        <f t="shared" si="3"/>
        <v>Mampu memahami dan menganalisa tentang  karya seni rupa 2D, prinsip seni 2D, namun tidak memahami tentang aliran dan karya seni 2D.</v>
      </c>
      <c r="K15" s="28">
        <f t="shared" si="4"/>
        <v>93</v>
      </c>
      <c r="L15" s="28" t="str">
        <f t="shared" si="5"/>
        <v>A</v>
      </c>
      <c r="M15" s="28">
        <f t="shared" si="6"/>
        <v>93</v>
      </c>
      <c r="N15" s="28" t="str">
        <f t="shared" si="7"/>
        <v>A</v>
      </c>
      <c r="O15" s="36">
        <v>1</v>
      </c>
      <c r="P15" s="28" t="str">
        <f t="shared" si="8"/>
        <v>Mampu mendesain dan membuat karya secara detail dan estetis bagi penikmat seni.</v>
      </c>
      <c r="Q15" s="39"/>
      <c r="R15" s="39" t="s">
        <v>8</v>
      </c>
      <c r="S15" s="18"/>
      <c r="T15" s="1">
        <v>85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93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340</v>
      </c>
      <c r="FJ15" s="78">
        <v>29822</v>
      </c>
      <c r="FK15" s="78">
        <v>29832</v>
      </c>
    </row>
    <row r="16" spans="1:167" x14ac:dyDescent="0.25">
      <c r="A16" s="19">
        <v>6</v>
      </c>
      <c r="B16" s="19">
        <v>83654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88</v>
      </c>
      <c r="L16" s="28" t="str">
        <f t="shared" si="5"/>
        <v>A</v>
      </c>
      <c r="M16" s="28">
        <f t="shared" si="6"/>
        <v>88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85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83668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6">
        <v>2</v>
      </c>
      <c r="J17" s="28" t="str">
        <f t="shared" si="3"/>
        <v>Mampu memahami dan menganalisa tentang  karya seni rupa 2D, prinsip seni 2D, namun tidak memahami tentang aliran dan karya seni 2D.</v>
      </c>
      <c r="K17" s="28">
        <f t="shared" si="4"/>
        <v>88</v>
      </c>
      <c r="L17" s="28" t="str">
        <f t="shared" si="5"/>
        <v>A</v>
      </c>
      <c r="M17" s="28">
        <f t="shared" si="6"/>
        <v>88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85</v>
      </c>
      <c r="U17" s="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 t="s">
        <v>341</v>
      </c>
      <c r="FJ17" s="78">
        <v>29823</v>
      </c>
      <c r="FK17" s="78">
        <v>29833</v>
      </c>
    </row>
    <row r="18" spans="1:167" x14ac:dyDescent="0.25">
      <c r="A18" s="19">
        <v>8</v>
      </c>
      <c r="B18" s="19">
        <v>83682</v>
      </c>
      <c r="C18" s="19" t="s">
        <v>160</v>
      </c>
      <c r="D18" s="18"/>
      <c r="E18" s="28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88</v>
      </c>
      <c r="L18" s="28" t="str">
        <f t="shared" si="5"/>
        <v>A</v>
      </c>
      <c r="M18" s="28">
        <f t="shared" si="6"/>
        <v>88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1">
        <v>85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83696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89</v>
      </c>
      <c r="L19" s="28" t="str">
        <f t="shared" si="5"/>
        <v>A</v>
      </c>
      <c r="M19" s="28">
        <f t="shared" si="6"/>
        <v>89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85</v>
      </c>
      <c r="U19" s="1">
        <v>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29824</v>
      </c>
      <c r="FK19" s="78">
        <v>29834</v>
      </c>
    </row>
    <row r="20" spans="1:167" x14ac:dyDescent="0.25">
      <c r="A20" s="19">
        <v>10</v>
      </c>
      <c r="B20" s="19">
        <v>83710</v>
      </c>
      <c r="C20" s="19" t="s">
        <v>162</v>
      </c>
      <c r="D20" s="18"/>
      <c r="E20" s="28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89</v>
      </c>
      <c r="L20" s="28" t="str">
        <f t="shared" si="5"/>
        <v>A</v>
      </c>
      <c r="M20" s="28">
        <f t="shared" si="6"/>
        <v>89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85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83724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93</v>
      </c>
      <c r="L21" s="28" t="str">
        <f t="shared" si="5"/>
        <v>A</v>
      </c>
      <c r="M21" s="28">
        <f t="shared" si="6"/>
        <v>93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39" t="s">
        <v>8</v>
      </c>
      <c r="S21" s="18"/>
      <c r="T21" s="1">
        <v>85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93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29825</v>
      </c>
      <c r="FK21" s="78">
        <v>29835</v>
      </c>
    </row>
    <row r="22" spans="1:167" x14ac:dyDescent="0.25">
      <c r="A22" s="19">
        <v>12</v>
      </c>
      <c r="B22" s="19">
        <v>83738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93</v>
      </c>
      <c r="L22" s="28" t="str">
        <f t="shared" si="5"/>
        <v>A</v>
      </c>
      <c r="M22" s="28">
        <f t="shared" si="6"/>
        <v>93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39" t="s">
        <v>8</v>
      </c>
      <c r="S22" s="18"/>
      <c r="T22" s="1">
        <v>85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93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83752</v>
      </c>
      <c r="C23" s="19" t="s">
        <v>165</v>
      </c>
      <c r="D23" s="18"/>
      <c r="E23" s="28">
        <f t="shared" si="0"/>
        <v>90</v>
      </c>
      <c r="F23" s="28" t="str">
        <f t="shared" si="1"/>
        <v>A</v>
      </c>
      <c r="G23" s="28">
        <f>IF((COUNTA(T12:AC12)&gt;0),(ROUND((AVERAGE(T23:AD23)),0)),"")</f>
        <v>90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96.5</v>
      </c>
      <c r="L23" s="28" t="str">
        <f t="shared" si="5"/>
        <v>A</v>
      </c>
      <c r="M23" s="28">
        <f t="shared" si="6"/>
        <v>96.5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1">
        <v>85</v>
      </c>
      <c r="U23" s="1">
        <v>95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96.5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29826</v>
      </c>
      <c r="FK23" s="78">
        <v>29836</v>
      </c>
    </row>
    <row r="24" spans="1:167" x14ac:dyDescent="0.25">
      <c r="A24" s="19">
        <v>14</v>
      </c>
      <c r="B24" s="19">
        <v>83766</v>
      </c>
      <c r="C24" s="19" t="s">
        <v>166</v>
      </c>
      <c r="D24" s="18"/>
      <c r="E24" s="28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94</v>
      </c>
      <c r="L24" s="28" t="str">
        <f t="shared" si="5"/>
        <v>A</v>
      </c>
      <c r="M24" s="28">
        <f t="shared" si="6"/>
        <v>94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88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94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83780</v>
      </c>
      <c r="C25" s="19" t="s">
        <v>167</v>
      </c>
      <c r="D25" s="18"/>
      <c r="E25" s="28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89</v>
      </c>
      <c r="L25" s="28" t="str">
        <f t="shared" si="5"/>
        <v>A</v>
      </c>
      <c r="M25" s="28">
        <f t="shared" si="6"/>
        <v>89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1">
        <v>90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89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29827</v>
      </c>
      <c r="FK25" s="78">
        <v>29837</v>
      </c>
    </row>
    <row r="26" spans="1:167" x14ac:dyDescent="0.25">
      <c r="A26" s="19">
        <v>16</v>
      </c>
      <c r="B26" s="19">
        <v>83794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93</v>
      </c>
      <c r="L26" s="28" t="str">
        <f t="shared" si="5"/>
        <v>A</v>
      </c>
      <c r="M26" s="28">
        <f t="shared" si="6"/>
        <v>93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1">
        <v>85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83808</v>
      </c>
      <c r="C27" s="19" t="s">
        <v>169</v>
      </c>
      <c r="D27" s="18"/>
      <c r="E27" s="28">
        <f t="shared" si="0"/>
        <v>90</v>
      </c>
      <c r="F27" s="28" t="str">
        <f t="shared" si="1"/>
        <v>A</v>
      </c>
      <c r="G27" s="28">
        <f>IF((COUNTA(T12:AC12)&gt;0),(ROUND((AVERAGE(T27:AD27)),0)),"")</f>
        <v>90</v>
      </c>
      <c r="H27" s="28" t="str">
        <f t="shared" si="2"/>
        <v>A</v>
      </c>
      <c r="I27" s="36">
        <v>1</v>
      </c>
      <c r="J27" s="28" t="str">
        <f t="shared" si="3"/>
        <v>Mampu memahami dan menganalisa tentang  karya seni rupa 2D, prinsip seni 2D, aliran dan karya 2D.</v>
      </c>
      <c r="K27" s="28">
        <f t="shared" si="4"/>
        <v>92.5</v>
      </c>
      <c r="L27" s="28" t="str">
        <f t="shared" si="5"/>
        <v>A</v>
      </c>
      <c r="M27" s="28">
        <f t="shared" si="6"/>
        <v>92.5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85</v>
      </c>
      <c r="U27" s="1">
        <v>95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92.5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29828</v>
      </c>
      <c r="FK27" s="78">
        <v>29838</v>
      </c>
    </row>
    <row r="28" spans="1:167" x14ac:dyDescent="0.25">
      <c r="A28" s="19">
        <v>18</v>
      </c>
      <c r="B28" s="19">
        <v>83822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94</v>
      </c>
      <c r="L28" s="28" t="str">
        <f t="shared" si="5"/>
        <v>A</v>
      </c>
      <c r="M28" s="28">
        <f t="shared" si="6"/>
        <v>94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85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94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83836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94</v>
      </c>
      <c r="L29" s="28" t="str">
        <f t="shared" si="5"/>
        <v>A</v>
      </c>
      <c r="M29" s="28">
        <f t="shared" si="6"/>
        <v>94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1">
        <v>85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29829</v>
      </c>
      <c r="FK29" s="78">
        <v>29839</v>
      </c>
    </row>
    <row r="30" spans="1:167" x14ac:dyDescent="0.25">
      <c r="A30" s="19">
        <v>20</v>
      </c>
      <c r="B30" s="19">
        <v>83850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88</v>
      </c>
      <c r="L30" s="28" t="str">
        <f t="shared" si="5"/>
        <v>A</v>
      </c>
      <c r="M30" s="28">
        <f t="shared" si="6"/>
        <v>88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39" t="s">
        <v>8</v>
      </c>
      <c r="S30" s="18"/>
      <c r="T30" s="1">
        <v>85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83864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88</v>
      </c>
      <c r="L31" s="28" t="str">
        <f t="shared" si="5"/>
        <v>A</v>
      </c>
      <c r="M31" s="28">
        <f t="shared" si="6"/>
        <v>88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39" t="s">
        <v>8</v>
      </c>
      <c r="S31" s="18"/>
      <c r="T31" s="1">
        <v>85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29830</v>
      </c>
      <c r="FK31" s="78">
        <v>29840</v>
      </c>
    </row>
    <row r="32" spans="1:167" x14ac:dyDescent="0.25">
      <c r="A32" s="19">
        <v>22</v>
      </c>
      <c r="B32" s="19">
        <v>83878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94</v>
      </c>
      <c r="L32" s="28" t="str">
        <f t="shared" si="5"/>
        <v>A</v>
      </c>
      <c r="M32" s="28">
        <f t="shared" si="6"/>
        <v>94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90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83892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97.5</v>
      </c>
      <c r="L33" s="28" t="str">
        <f t="shared" si="5"/>
        <v>A</v>
      </c>
      <c r="M33" s="28">
        <f t="shared" si="6"/>
        <v>97.5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1">
        <v>85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97.5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83906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>IF((COUNTA(T12:AC12)&gt;0),(ROUND((AVERAGE(T34:AD34)),0)),"")</f>
        <v>89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88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83920</v>
      </c>
      <c r="C35" s="19" t="s">
        <v>177</v>
      </c>
      <c r="D35" s="18"/>
      <c r="E35" s="28">
        <f t="shared" si="0"/>
        <v>92</v>
      </c>
      <c r="F35" s="28" t="str">
        <f t="shared" si="1"/>
        <v>A</v>
      </c>
      <c r="G35" s="28">
        <f>IF((COUNTA(T12:AC12)&gt;0),(ROUND((AVERAGE(T35:AD35)),0)),"")</f>
        <v>92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96.5</v>
      </c>
      <c r="L35" s="28" t="str">
        <f t="shared" si="5"/>
        <v>A</v>
      </c>
      <c r="M35" s="28">
        <f t="shared" si="6"/>
        <v>96.5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1">
        <v>88</v>
      </c>
      <c r="U35" s="1">
        <v>95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96.5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83934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98</v>
      </c>
      <c r="L36" s="28" t="str">
        <f t="shared" si="5"/>
        <v>A</v>
      </c>
      <c r="M36" s="28">
        <f t="shared" si="6"/>
        <v>98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1">
        <v>88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83948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89</v>
      </c>
      <c r="L37" s="28" t="str">
        <f t="shared" si="5"/>
        <v>A</v>
      </c>
      <c r="M37" s="28">
        <f t="shared" si="6"/>
        <v>89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85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89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83962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91.5</v>
      </c>
      <c r="L38" s="28" t="str">
        <f t="shared" si="5"/>
        <v>A</v>
      </c>
      <c r="M38" s="28">
        <f t="shared" si="6"/>
        <v>91.5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85</v>
      </c>
      <c r="U38" s="1"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91.5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83976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90</v>
      </c>
      <c r="L39" s="28" t="str">
        <f t="shared" si="5"/>
        <v>A</v>
      </c>
      <c r="M39" s="28">
        <f t="shared" si="6"/>
        <v>90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1">
        <v>85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83990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6">
        <v>2</v>
      </c>
      <c r="J40" s="28" t="str">
        <f t="shared" si="3"/>
        <v>Mampu memahami dan menganalisa tentang  karya seni rupa 2D, prinsip seni 2D, namun tidak memahami tentang aliran dan karya seni 2D.</v>
      </c>
      <c r="K40" s="28">
        <f t="shared" si="4"/>
        <v>88</v>
      </c>
      <c r="L40" s="28" t="str">
        <f t="shared" si="5"/>
        <v>A</v>
      </c>
      <c r="M40" s="28">
        <f t="shared" si="6"/>
        <v>88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1">
        <v>85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84004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89</v>
      </c>
      <c r="L41" s="28" t="str">
        <f t="shared" si="5"/>
        <v>A</v>
      </c>
      <c r="M41" s="28">
        <f t="shared" si="6"/>
        <v>89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85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84018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94</v>
      </c>
      <c r="L42" s="28" t="str">
        <f t="shared" si="5"/>
        <v>A</v>
      </c>
      <c r="M42" s="28">
        <f t="shared" si="6"/>
        <v>94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85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94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84032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88</v>
      </c>
      <c r="L43" s="28" t="str">
        <f t="shared" si="5"/>
        <v>A</v>
      </c>
      <c r="M43" s="28">
        <f t="shared" si="6"/>
        <v>88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85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84046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94</v>
      </c>
      <c r="L44" s="28" t="str">
        <f t="shared" si="5"/>
        <v>A</v>
      </c>
      <c r="M44" s="28">
        <f t="shared" si="6"/>
        <v>94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90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94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84060</v>
      </c>
      <c r="C45" s="19" t="s">
        <v>187</v>
      </c>
      <c r="D45" s="18"/>
      <c r="E45" s="28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95</v>
      </c>
      <c r="L45" s="28" t="str">
        <f t="shared" si="5"/>
        <v>A</v>
      </c>
      <c r="M45" s="28">
        <f t="shared" si="6"/>
        <v>95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1">
        <v>88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84074</v>
      </c>
      <c r="C46" s="19" t="s">
        <v>188</v>
      </c>
      <c r="D46" s="18"/>
      <c r="E46" s="28">
        <f t="shared" si="0"/>
        <v>88</v>
      </c>
      <c r="F46" s="28" t="str">
        <f t="shared" si="1"/>
        <v>A</v>
      </c>
      <c r="G46" s="28">
        <f>IF((COUNTA(T12:AC12)&gt;0),(ROUND((AVERAGE(T46:AD46)),0)),"")</f>
        <v>88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88</v>
      </c>
      <c r="L46" s="28" t="str">
        <f t="shared" si="5"/>
        <v>A</v>
      </c>
      <c r="M46" s="28">
        <f t="shared" si="6"/>
        <v>88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39" t="s">
        <v>8</v>
      </c>
      <c r="S46" s="18"/>
      <c r="T46" s="1">
        <v>90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88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Z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2.42578125" customWidth="1"/>
    <col min="20" max="21" width="7.140625" customWidth="1"/>
    <col min="22" max="28" width="1.7109375" customWidth="1"/>
    <col min="29" max="29" width="1.140625" customWidth="1"/>
    <col min="30" max="30" width="7.140625" hidden="1" customWidth="1"/>
    <col min="31" max="31" width="1.7109375" customWidth="1"/>
    <col min="32" max="32" width="8.7109375" customWidth="1"/>
    <col min="33" max="41" width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84088</v>
      </c>
      <c r="C11" s="19" t="s">
        <v>190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namun tidak memahami tentang aliran dan karya seni 2D.</v>
      </c>
      <c r="K11" s="28">
        <f t="shared" ref="K11:K50" si="3">IF((COUNTA(AF11:AO11)&gt;0),AVERAGE(AF11:AO11),"")</f>
        <v>83</v>
      </c>
      <c r="L11" s="28" t="str">
        <f t="shared" ref="L11:L50" si="4">IF(AND(ISNUMBER(K11),K11&gt;=1), IF(K11&lt;=$FD$27,$FE$27,IF(K11&lt;=$FD$28,$FE$28,IF(K11&lt;=$FD$29,$FE$29,IF(K11&lt;=$FD$30,$FE$30,)))), "")</f>
        <v>B</v>
      </c>
      <c r="M11" s="28">
        <f t="shared" ref="M11:M50" si="5">IF((COUNTA(AF11:AO11)&gt;0),AVERAGE(AF11:AO11),"")</f>
        <v>83</v>
      </c>
      <c r="N11" s="28" t="str">
        <f t="shared" ref="N11:N50" si="6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7">IF(O11=$FG$13,$FI$13,IF(O11=$FG$15,$FI$15,IF(O11=$FG$17,$FI$17,IF(O11=$FG$19,$FI$19,IF(O11=$FG$21,$FI$21,IF(O11=$FG$23,$FI$23,IF(O11=$FG$25,$FI$25,IF(O11=$FG$27,$FI$27,IF(O11=$FG$29,$FI$29,IF(O11=$FG$31,$FI$31,""))))))))))</f>
        <v>Mampu membuat karya secara detail tapi belum bisa membuat secara estetis bagi penikmat seni.</v>
      </c>
      <c r="Q11" s="39"/>
      <c r="R11" s="39" t="s">
        <v>8</v>
      </c>
      <c r="S11" s="18"/>
      <c r="T11" s="1">
        <v>83</v>
      </c>
      <c r="U11" s="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84102</v>
      </c>
      <c r="C12" s="19" t="s">
        <v>191</v>
      </c>
      <c r="D12" s="18"/>
      <c r="E12" s="28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6">
        <v>1</v>
      </c>
      <c r="J12" s="28" t="str">
        <f>IF(I12=$FG$13,$FH$13,IF(I12=$FG$15,$FH$15,IF(I12=$FG$17,$FH$17,IF(I12=$FG$19,$FH$19,IF(I12=$FG$21,$FH$21,IF(I12=$FG$23,$FH$23,IF(I12=$FG$25,$FH$25,IF(I12=$FG$27,$FH$27,IF(I12=$FG$29,$FH$29,IF(I12=$FG$31,$FH$31,""))))))))))</f>
        <v>Mampu memahami dan menganalisa tentang  karya seni rupa 2D, prinsip seni 2D, aliran dan karya 2D.</v>
      </c>
      <c r="K12" s="28">
        <f t="shared" si="3"/>
        <v>85</v>
      </c>
      <c r="L12" s="28" t="str">
        <f t="shared" si="4"/>
        <v>A</v>
      </c>
      <c r="M12" s="28">
        <f t="shared" si="5"/>
        <v>85</v>
      </c>
      <c r="N12" s="28" t="str">
        <f t="shared" si="6"/>
        <v>A</v>
      </c>
      <c r="O12" s="36">
        <v>1</v>
      </c>
      <c r="P12" s="28" t="str">
        <f t="shared" si="7"/>
        <v>Mampu mendesain dan membuat karya secara detail dan estetis bagi penikmat seni.</v>
      </c>
      <c r="Q12" s="39"/>
      <c r="R12" s="39" t="s">
        <v>8</v>
      </c>
      <c r="S12" s="18"/>
      <c r="T12" s="1">
        <v>85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84116</v>
      </c>
      <c r="C13" s="19" t="s">
        <v>192</v>
      </c>
      <c r="D13" s="18"/>
      <c r="E13" s="28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6">
        <v>1</v>
      </c>
      <c r="J13" s="28" t="str">
        <f t="shared" ref="J13:J50" si="8">IF(I13=$FG$13,$FH$13,IF(I13=$FG$15,$FH$15,IF(I13=$FG$17,$FH$17,IF(I13=$FG$19,$FH$19,IF(I13=$FG$21,$FH$21,IF(I13=$FG$23,$FH$23,IF(I13=$FG$25,$FH$25,IF(I13=$FG$27,$FH$27,IF(I13=$FG$29,$FH$29,IF(I13=$FG$31,$FH$31,""))))))))))</f>
        <v>Mampu memahami dan menganalisa tentang  karya seni rupa 2D, prinsip seni 2D, aliran dan karya 2D.</v>
      </c>
      <c r="K13" s="28">
        <f t="shared" si="3"/>
        <v>80</v>
      </c>
      <c r="L13" s="28" t="str">
        <f t="shared" si="4"/>
        <v>B</v>
      </c>
      <c r="M13" s="28">
        <f t="shared" si="5"/>
        <v>80</v>
      </c>
      <c r="N13" s="28" t="str">
        <f t="shared" si="6"/>
        <v>B</v>
      </c>
      <c r="O13" s="36">
        <v>2</v>
      </c>
      <c r="P13" s="28" t="str">
        <f t="shared" si="7"/>
        <v>Mampu membuat karya secara detail tapi belum bisa membuat secara estetis bagi penikmat seni.</v>
      </c>
      <c r="Q13" s="39"/>
      <c r="R13" s="39" t="s">
        <v>8</v>
      </c>
      <c r="S13" s="18"/>
      <c r="T13" s="1">
        <v>85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337</v>
      </c>
      <c r="FI13" s="77" t="s">
        <v>338</v>
      </c>
      <c r="FJ13" s="78">
        <v>29841</v>
      </c>
      <c r="FK13" s="78">
        <v>29851</v>
      </c>
    </row>
    <row r="14" spans="1:167" x14ac:dyDescent="0.25">
      <c r="A14" s="19">
        <v>4</v>
      </c>
      <c r="B14" s="19">
        <v>84130</v>
      </c>
      <c r="C14" s="19" t="s">
        <v>193</v>
      </c>
      <c r="D14" s="18"/>
      <c r="E14" s="28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6">
        <v>1</v>
      </c>
      <c r="J14" s="28" t="str">
        <f t="shared" si="8"/>
        <v>Mampu memahami dan menganalisa tentang  karya seni rupa 2D, prinsip seni 2D, aliran dan karya 2D.</v>
      </c>
      <c r="K14" s="28">
        <f t="shared" si="3"/>
        <v>95</v>
      </c>
      <c r="L14" s="28" t="str">
        <f t="shared" si="4"/>
        <v>A</v>
      </c>
      <c r="M14" s="28">
        <f t="shared" si="5"/>
        <v>95</v>
      </c>
      <c r="N14" s="28" t="str">
        <f t="shared" si="6"/>
        <v>A</v>
      </c>
      <c r="O14" s="36">
        <v>1</v>
      </c>
      <c r="P14" s="28" t="str">
        <f t="shared" si="7"/>
        <v>Mampu mendesain dan membuat karya secara detail dan estetis bagi penikmat seni.</v>
      </c>
      <c r="Q14" s="39"/>
      <c r="R14" s="39" t="s">
        <v>8</v>
      </c>
      <c r="S14" s="18"/>
      <c r="T14" s="1">
        <v>83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95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84144</v>
      </c>
      <c r="C15" s="19" t="s">
        <v>194</v>
      </c>
      <c r="D15" s="18"/>
      <c r="E15" s="28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6">
        <v>1</v>
      </c>
      <c r="J15" s="28" t="str">
        <f t="shared" si="8"/>
        <v>Mampu memahami dan menganalisa tentang  karya seni rupa 2D, prinsip seni 2D, aliran dan karya 2D.</v>
      </c>
      <c r="K15" s="28">
        <f t="shared" si="3"/>
        <v>95</v>
      </c>
      <c r="L15" s="28" t="str">
        <f t="shared" si="4"/>
        <v>A</v>
      </c>
      <c r="M15" s="28">
        <f t="shared" si="5"/>
        <v>95</v>
      </c>
      <c r="N15" s="28" t="str">
        <f t="shared" si="6"/>
        <v>A</v>
      </c>
      <c r="O15" s="36">
        <v>1</v>
      </c>
      <c r="P15" s="28" t="str">
        <f t="shared" si="7"/>
        <v>Mampu mendesain dan membuat karya secara detail dan estetis bagi penikmat seni.</v>
      </c>
      <c r="Q15" s="39"/>
      <c r="R15" s="39" t="s">
        <v>8</v>
      </c>
      <c r="S15" s="18"/>
      <c r="T15" s="1">
        <v>81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340</v>
      </c>
      <c r="FJ15" s="78">
        <v>29842</v>
      </c>
      <c r="FK15" s="78">
        <v>29852</v>
      </c>
    </row>
    <row r="16" spans="1:167" x14ac:dyDescent="0.25">
      <c r="A16" s="19">
        <v>6</v>
      </c>
      <c r="B16" s="19">
        <v>84158</v>
      </c>
      <c r="C16" s="19" t="s">
        <v>195</v>
      </c>
      <c r="D16" s="18"/>
      <c r="E16" s="28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6">
        <v>2</v>
      </c>
      <c r="J16" s="28" t="str">
        <f t="shared" si="8"/>
        <v>Mampu memahami dan menganalisa tentang  karya seni rupa 2D, prinsip seni 2D, namun tidak memahami tentang aliran dan karya seni 2D.</v>
      </c>
      <c r="K16" s="28">
        <f t="shared" si="3"/>
        <v>95</v>
      </c>
      <c r="L16" s="28" t="str">
        <f t="shared" si="4"/>
        <v>A</v>
      </c>
      <c r="M16" s="28">
        <f t="shared" si="5"/>
        <v>95</v>
      </c>
      <c r="N16" s="28" t="str">
        <f t="shared" si="6"/>
        <v>A</v>
      </c>
      <c r="O16" s="36">
        <v>1</v>
      </c>
      <c r="P16" s="28" t="str">
        <f t="shared" si="7"/>
        <v>Mampu mendesain dan membuat karya secara detail dan estetis bagi penikmat seni.</v>
      </c>
      <c r="Q16" s="39"/>
      <c r="R16" s="39" t="s">
        <v>8</v>
      </c>
      <c r="S16" s="18"/>
      <c r="T16" s="1">
        <v>83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95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84172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6">
        <v>2</v>
      </c>
      <c r="J17" s="28" t="str">
        <f t="shared" si="8"/>
        <v>Mampu memahami dan menganalisa tentang  karya seni rupa 2D, prinsip seni 2D, namun tidak memahami tentang aliran dan karya seni 2D.</v>
      </c>
      <c r="K17" s="28">
        <f t="shared" si="3"/>
        <v>83</v>
      </c>
      <c r="L17" s="28" t="str">
        <f t="shared" si="4"/>
        <v>B</v>
      </c>
      <c r="M17" s="28">
        <f t="shared" si="5"/>
        <v>83</v>
      </c>
      <c r="N17" s="28" t="str">
        <f t="shared" si="6"/>
        <v>B</v>
      </c>
      <c r="O17" s="36">
        <v>2</v>
      </c>
      <c r="P17" s="28" t="str">
        <f t="shared" si="7"/>
        <v>Mampu membuat karya secara detail tapi belum bisa membuat secara estetis bagi penikmat seni.</v>
      </c>
      <c r="Q17" s="39"/>
      <c r="R17" s="39" t="s">
        <v>8</v>
      </c>
      <c r="S17" s="18"/>
      <c r="T17" s="1">
        <v>82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83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 t="s">
        <v>341</v>
      </c>
      <c r="FJ17" s="78">
        <v>29843</v>
      </c>
      <c r="FK17" s="78">
        <v>29853</v>
      </c>
    </row>
    <row r="18" spans="1:167" x14ac:dyDescent="0.25">
      <c r="A18" s="19">
        <v>8</v>
      </c>
      <c r="B18" s="19">
        <v>84186</v>
      </c>
      <c r="C18" s="19" t="s">
        <v>197</v>
      </c>
      <c r="D18" s="18"/>
      <c r="E18" s="28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6">
        <v>1</v>
      </c>
      <c r="J18" s="28" t="str">
        <f t="shared" si="8"/>
        <v>Mampu memahami dan menganalisa tentang  karya seni rupa 2D, prinsip seni 2D, aliran dan karya 2D.</v>
      </c>
      <c r="K18" s="28">
        <f t="shared" si="3"/>
        <v>95</v>
      </c>
      <c r="L18" s="28" t="str">
        <f t="shared" si="4"/>
        <v>A</v>
      </c>
      <c r="M18" s="28">
        <f t="shared" si="5"/>
        <v>95</v>
      </c>
      <c r="N18" s="28" t="str">
        <f t="shared" si="6"/>
        <v>A</v>
      </c>
      <c r="O18" s="36">
        <v>1</v>
      </c>
      <c r="P18" s="28" t="str">
        <f t="shared" si="7"/>
        <v>Mampu mendesain dan membuat karya secara detail dan estetis bagi penikmat seni.</v>
      </c>
      <c r="Q18" s="39"/>
      <c r="R18" s="39" t="s">
        <v>8</v>
      </c>
      <c r="S18" s="18"/>
      <c r="T18" s="1">
        <v>90</v>
      </c>
      <c r="U18" s="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95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84200</v>
      </c>
      <c r="C19" s="19" t="s">
        <v>198</v>
      </c>
      <c r="D19" s="18"/>
      <c r="E19" s="28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6">
        <v>1</v>
      </c>
      <c r="J19" s="28" t="str">
        <f t="shared" si="8"/>
        <v>Mampu memahami dan menganalisa tentang  karya seni rupa 2D, prinsip seni 2D, aliran dan karya 2D.</v>
      </c>
      <c r="K19" s="28">
        <f t="shared" si="3"/>
        <v>83</v>
      </c>
      <c r="L19" s="28" t="str">
        <f t="shared" si="4"/>
        <v>B</v>
      </c>
      <c r="M19" s="28">
        <f t="shared" si="5"/>
        <v>83</v>
      </c>
      <c r="N19" s="28" t="str">
        <f t="shared" si="6"/>
        <v>B</v>
      </c>
      <c r="O19" s="36">
        <v>2</v>
      </c>
      <c r="P19" s="28" t="str">
        <f t="shared" si="7"/>
        <v>Mampu membuat karya secara detail tapi belum bisa membuat secara estetis bagi penikmat seni.</v>
      </c>
      <c r="Q19" s="39"/>
      <c r="R19" s="39" t="s">
        <v>8</v>
      </c>
      <c r="S19" s="18"/>
      <c r="T19" s="1">
        <v>90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83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29844</v>
      </c>
      <c r="FK19" s="78">
        <v>29854</v>
      </c>
    </row>
    <row r="20" spans="1:167" x14ac:dyDescent="0.25">
      <c r="A20" s="19">
        <v>10</v>
      </c>
      <c r="B20" s="19">
        <v>84214</v>
      </c>
      <c r="C20" s="19" t="s">
        <v>199</v>
      </c>
      <c r="D20" s="18"/>
      <c r="E20" s="28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6">
        <v>1</v>
      </c>
      <c r="J20" s="28" t="str">
        <f t="shared" si="8"/>
        <v>Mampu memahami dan menganalisa tentang  karya seni rupa 2D, prinsip seni 2D, aliran dan karya 2D.</v>
      </c>
      <c r="K20" s="28">
        <f t="shared" si="3"/>
        <v>90</v>
      </c>
      <c r="L20" s="28" t="str">
        <f t="shared" si="4"/>
        <v>A</v>
      </c>
      <c r="M20" s="28">
        <f t="shared" si="5"/>
        <v>90</v>
      </c>
      <c r="N20" s="28" t="str">
        <f t="shared" si="6"/>
        <v>A</v>
      </c>
      <c r="O20" s="36">
        <v>1</v>
      </c>
      <c r="P20" s="28" t="str">
        <f t="shared" si="7"/>
        <v>Mampu mendesain dan membuat karya secara detail dan estetis bagi penikmat seni.</v>
      </c>
      <c r="Q20" s="39"/>
      <c r="R20" s="39" t="s">
        <v>8</v>
      </c>
      <c r="S20" s="18"/>
      <c r="T20" s="1">
        <v>85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84228</v>
      </c>
      <c r="C21" s="19" t="s">
        <v>200</v>
      </c>
      <c r="D21" s="18"/>
      <c r="E21" s="28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6">
        <v>1</v>
      </c>
      <c r="J21" s="28" t="str">
        <f t="shared" si="8"/>
        <v>Mampu memahami dan menganalisa tentang  karya seni rupa 2D, prinsip seni 2D, aliran dan karya 2D.</v>
      </c>
      <c r="K21" s="28">
        <f t="shared" si="3"/>
        <v>95</v>
      </c>
      <c r="L21" s="28" t="str">
        <f t="shared" si="4"/>
        <v>A</v>
      </c>
      <c r="M21" s="28">
        <f t="shared" si="5"/>
        <v>95</v>
      </c>
      <c r="N21" s="28" t="str">
        <f t="shared" si="6"/>
        <v>A</v>
      </c>
      <c r="O21" s="36">
        <v>1</v>
      </c>
      <c r="P21" s="28" t="str">
        <f t="shared" si="7"/>
        <v>Mampu mendesain dan membuat karya secara detail dan estetis bagi penikmat seni.</v>
      </c>
      <c r="Q21" s="39"/>
      <c r="R21" s="39" t="s">
        <v>8</v>
      </c>
      <c r="S21" s="18"/>
      <c r="T21" s="1">
        <v>85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95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29845</v>
      </c>
      <c r="FK21" s="78">
        <v>29855</v>
      </c>
    </row>
    <row r="22" spans="1:167" x14ac:dyDescent="0.25">
      <c r="A22" s="19">
        <v>12</v>
      </c>
      <c r="B22" s="19">
        <v>84242</v>
      </c>
      <c r="C22" s="19" t="s">
        <v>201</v>
      </c>
      <c r="D22" s="18"/>
      <c r="E22" s="28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6">
        <v>1</v>
      </c>
      <c r="J22" s="28" t="str">
        <f t="shared" si="8"/>
        <v>Mampu memahami dan menganalisa tentang  karya seni rupa 2D, prinsip seni 2D, aliran dan karya 2D.</v>
      </c>
      <c r="K22" s="28">
        <f t="shared" si="3"/>
        <v>95</v>
      </c>
      <c r="L22" s="28" t="str">
        <f t="shared" si="4"/>
        <v>A</v>
      </c>
      <c r="M22" s="28">
        <f t="shared" si="5"/>
        <v>95</v>
      </c>
      <c r="N22" s="28" t="str">
        <f t="shared" si="6"/>
        <v>A</v>
      </c>
      <c r="O22" s="36">
        <v>1</v>
      </c>
      <c r="P22" s="28" t="str">
        <f t="shared" si="7"/>
        <v>Mampu mendesain dan membuat karya secara detail dan estetis bagi penikmat seni.</v>
      </c>
      <c r="Q22" s="39"/>
      <c r="R22" s="39" t="s">
        <v>8</v>
      </c>
      <c r="S22" s="18"/>
      <c r="T22" s="1">
        <v>90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84256</v>
      </c>
      <c r="C23" s="19" t="s">
        <v>202</v>
      </c>
      <c r="D23" s="18"/>
      <c r="E23" s="28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6">
        <v>2</v>
      </c>
      <c r="J23" s="28" t="str">
        <f t="shared" si="8"/>
        <v>Mampu memahami dan menganalisa tentang  karya seni rupa 2D, prinsip seni 2D, namun tidak memahami tentang aliran dan karya seni 2D.</v>
      </c>
      <c r="K23" s="28">
        <f t="shared" si="3"/>
        <v>82</v>
      </c>
      <c r="L23" s="28" t="str">
        <f t="shared" si="4"/>
        <v>B</v>
      </c>
      <c r="M23" s="28">
        <f t="shared" si="5"/>
        <v>82</v>
      </c>
      <c r="N23" s="28" t="str">
        <f t="shared" si="6"/>
        <v>B</v>
      </c>
      <c r="O23" s="36">
        <v>2</v>
      </c>
      <c r="P23" s="28" t="str">
        <f t="shared" si="7"/>
        <v>Mampu membuat karya secara detail tapi belum bisa membuat secara estetis bagi penikmat seni.</v>
      </c>
      <c r="Q23" s="39"/>
      <c r="R23" s="39" t="s">
        <v>8</v>
      </c>
      <c r="S23" s="18"/>
      <c r="T23" s="1">
        <v>80</v>
      </c>
      <c r="U23" s="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29846</v>
      </c>
      <c r="FK23" s="78">
        <v>29856</v>
      </c>
    </row>
    <row r="24" spans="1:167" x14ac:dyDescent="0.25">
      <c r="A24" s="19">
        <v>14</v>
      </c>
      <c r="B24" s="19">
        <v>84270</v>
      </c>
      <c r="C24" s="19" t="s">
        <v>203</v>
      </c>
      <c r="D24" s="18"/>
      <c r="E24" s="28">
        <f t="shared" si="0"/>
        <v>92</v>
      </c>
      <c r="F24" s="28" t="str">
        <f t="shared" si="1"/>
        <v>A</v>
      </c>
      <c r="G24" s="28">
        <f>IF((COUNTA(T12:AC12)&gt;0),(ROUND((AVERAGE(T24:AD24)),0)),"")</f>
        <v>92</v>
      </c>
      <c r="H24" s="28" t="str">
        <f t="shared" si="2"/>
        <v>A</v>
      </c>
      <c r="I24" s="36">
        <v>1</v>
      </c>
      <c r="J24" s="28" t="str">
        <f t="shared" si="8"/>
        <v>Mampu memahami dan menganalisa tentang  karya seni rupa 2D, prinsip seni 2D, aliran dan karya 2D.</v>
      </c>
      <c r="K24" s="28">
        <f t="shared" si="3"/>
        <v>95</v>
      </c>
      <c r="L24" s="28" t="str">
        <f t="shared" si="4"/>
        <v>A</v>
      </c>
      <c r="M24" s="28">
        <f t="shared" si="5"/>
        <v>95</v>
      </c>
      <c r="N24" s="28" t="str">
        <f t="shared" si="6"/>
        <v>A</v>
      </c>
      <c r="O24" s="36">
        <v>1</v>
      </c>
      <c r="P24" s="28" t="str">
        <f t="shared" si="7"/>
        <v>Mampu mendesain dan membuat karya secara detail dan estetis bagi penikmat seni.</v>
      </c>
      <c r="Q24" s="39"/>
      <c r="R24" s="39" t="s">
        <v>8</v>
      </c>
      <c r="S24" s="18"/>
      <c r="T24" s="1">
        <v>100</v>
      </c>
      <c r="U24" s="1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84284</v>
      </c>
      <c r="C25" s="19" t="s">
        <v>204</v>
      </c>
      <c r="D25" s="18"/>
      <c r="E25" s="28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6">
        <v>1</v>
      </c>
      <c r="J25" s="28" t="str">
        <f t="shared" si="8"/>
        <v>Mampu memahami dan menganalisa tentang  karya seni rupa 2D, prinsip seni 2D, aliran dan karya 2D.</v>
      </c>
      <c r="K25" s="28">
        <f t="shared" si="3"/>
        <v>90</v>
      </c>
      <c r="L25" s="28" t="str">
        <f t="shared" si="4"/>
        <v>A</v>
      </c>
      <c r="M25" s="28">
        <f t="shared" si="5"/>
        <v>90</v>
      </c>
      <c r="N25" s="28" t="str">
        <f t="shared" si="6"/>
        <v>A</v>
      </c>
      <c r="O25" s="36">
        <v>1</v>
      </c>
      <c r="P25" s="28" t="str">
        <f t="shared" si="7"/>
        <v>Mampu mendesain dan membuat karya secara detail dan estetis bagi penikmat seni.</v>
      </c>
      <c r="Q25" s="39"/>
      <c r="R25" s="39" t="s">
        <v>8</v>
      </c>
      <c r="S25" s="18"/>
      <c r="T25" s="1">
        <v>90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90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29847</v>
      </c>
      <c r="FK25" s="78">
        <v>29857</v>
      </c>
    </row>
    <row r="26" spans="1:167" x14ac:dyDescent="0.25">
      <c r="A26" s="19">
        <v>16</v>
      </c>
      <c r="B26" s="19">
        <v>84298</v>
      </c>
      <c r="C26" s="19" t="s">
        <v>205</v>
      </c>
      <c r="D26" s="18"/>
      <c r="E26" s="28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6">
        <v>1</v>
      </c>
      <c r="J26" s="28" t="str">
        <f t="shared" si="8"/>
        <v>Mampu memahami dan menganalisa tentang  karya seni rupa 2D, prinsip seni 2D, aliran dan karya 2D.</v>
      </c>
      <c r="K26" s="28">
        <f t="shared" si="3"/>
        <v>95</v>
      </c>
      <c r="L26" s="28" t="str">
        <f t="shared" si="4"/>
        <v>A</v>
      </c>
      <c r="M26" s="28">
        <f t="shared" si="5"/>
        <v>95</v>
      </c>
      <c r="N26" s="28" t="str">
        <f t="shared" si="6"/>
        <v>A</v>
      </c>
      <c r="O26" s="36">
        <v>1</v>
      </c>
      <c r="P26" s="28" t="str">
        <f t="shared" si="7"/>
        <v>Mampu mendesain dan membuat karya secara detail dan estetis bagi penikmat seni.</v>
      </c>
      <c r="Q26" s="39"/>
      <c r="R26" s="39" t="s">
        <v>8</v>
      </c>
      <c r="S26" s="18"/>
      <c r="T26" s="1">
        <v>85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84312</v>
      </c>
      <c r="C27" s="19" t="s">
        <v>206</v>
      </c>
      <c r="D27" s="18"/>
      <c r="E27" s="28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6">
        <v>1</v>
      </c>
      <c r="J27" s="28" t="str">
        <f t="shared" si="8"/>
        <v>Mampu memahami dan menganalisa tentang  karya seni rupa 2D, prinsip seni 2D, aliran dan karya 2D.</v>
      </c>
      <c r="K27" s="28">
        <f t="shared" si="3"/>
        <v>85</v>
      </c>
      <c r="L27" s="28" t="str">
        <f t="shared" si="4"/>
        <v>A</v>
      </c>
      <c r="M27" s="28">
        <f t="shared" si="5"/>
        <v>85</v>
      </c>
      <c r="N27" s="28" t="str">
        <f t="shared" si="6"/>
        <v>A</v>
      </c>
      <c r="O27" s="36">
        <v>1</v>
      </c>
      <c r="P27" s="28" t="str">
        <f t="shared" si="7"/>
        <v>Mampu mendesain dan membuat karya secara detail dan estetis bagi penikmat seni.</v>
      </c>
      <c r="Q27" s="39"/>
      <c r="R27" s="39" t="s">
        <v>8</v>
      </c>
      <c r="S27" s="18"/>
      <c r="T27" s="1">
        <v>82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29848</v>
      </c>
      <c r="FK27" s="78">
        <v>29858</v>
      </c>
    </row>
    <row r="28" spans="1:167" x14ac:dyDescent="0.25">
      <c r="A28" s="19">
        <v>18</v>
      </c>
      <c r="B28" s="19">
        <v>84326</v>
      </c>
      <c r="C28" s="19" t="s">
        <v>207</v>
      </c>
      <c r="D28" s="18"/>
      <c r="E28" s="28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6">
        <v>2</v>
      </c>
      <c r="J28" s="28" t="str">
        <f t="shared" si="8"/>
        <v>Mampu memahami dan menganalisa tentang  karya seni rupa 2D, prinsip seni 2D, namun tidak memahami tentang aliran dan karya seni 2D.</v>
      </c>
      <c r="K28" s="28">
        <f t="shared" si="3"/>
        <v>82</v>
      </c>
      <c r="L28" s="28" t="str">
        <f t="shared" si="4"/>
        <v>B</v>
      </c>
      <c r="M28" s="28">
        <f t="shared" si="5"/>
        <v>82</v>
      </c>
      <c r="N28" s="28" t="str">
        <f t="shared" si="6"/>
        <v>B</v>
      </c>
      <c r="O28" s="36">
        <v>2</v>
      </c>
      <c r="P28" s="28" t="str">
        <f t="shared" si="7"/>
        <v>Mampu membuat karya secara detail tapi belum bisa membuat secara estetis bagi penikmat seni.</v>
      </c>
      <c r="Q28" s="39"/>
      <c r="R28" s="39" t="s">
        <v>8</v>
      </c>
      <c r="S28" s="18"/>
      <c r="T28" s="1">
        <v>82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84340</v>
      </c>
      <c r="C29" s="19" t="s">
        <v>208</v>
      </c>
      <c r="D29" s="18"/>
      <c r="E29" s="28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6">
        <v>2</v>
      </c>
      <c r="J29" s="28" t="str">
        <f t="shared" si="8"/>
        <v>Mampu memahami dan menganalisa tentang  karya seni rupa 2D, prinsip seni 2D, namun tidak memahami tentang aliran dan karya seni 2D.</v>
      </c>
      <c r="K29" s="28">
        <f t="shared" si="3"/>
        <v>83</v>
      </c>
      <c r="L29" s="28" t="str">
        <f t="shared" si="4"/>
        <v>B</v>
      </c>
      <c r="M29" s="28">
        <f t="shared" si="5"/>
        <v>83</v>
      </c>
      <c r="N29" s="28" t="str">
        <f t="shared" si="6"/>
        <v>B</v>
      </c>
      <c r="O29" s="36">
        <v>2</v>
      </c>
      <c r="P29" s="28" t="str">
        <f t="shared" si="7"/>
        <v>Mampu membuat karya secara detail tapi belum bisa membuat secara estetis bagi penikmat seni.</v>
      </c>
      <c r="Q29" s="39"/>
      <c r="R29" s="39" t="s">
        <v>8</v>
      </c>
      <c r="S29" s="18"/>
      <c r="T29" s="1">
        <v>83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29849</v>
      </c>
      <c r="FK29" s="78">
        <v>29859</v>
      </c>
    </row>
    <row r="30" spans="1:167" x14ac:dyDescent="0.25">
      <c r="A30" s="19">
        <v>20</v>
      </c>
      <c r="B30" s="19">
        <v>84354</v>
      </c>
      <c r="C30" s="19" t="s">
        <v>209</v>
      </c>
      <c r="D30" s="18"/>
      <c r="E30" s="28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6">
        <v>1</v>
      </c>
      <c r="J30" s="28" t="str">
        <f t="shared" si="8"/>
        <v>Mampu memahami dan menganalisa tentang  karya seni rupa 2D, prinsip seni 2D, aliran dan karya 2D.</v>
      </c>
      <c r="K30" s="28">
        <f t="shared" si="3"/>
        <v>85</v>
      </c>
      <c r="L30" s="28" t="str">
        <f t="shared" si="4"/>
        <v>A</v>
      </c>
      <c r="M30" s="28">
        <f t="shared" si="5"/>
        <v>85</v>
      </c>
      <c r="N30" s="28" t="str">
        <f t="shared" si="6"/>
        <v>A</v>
      </c>
      <c r="O30" s="36">
        <v>1</v>
      </c>
      <c r="P30" s="28" t="str">
        <f t="shared" si="7"/>
        <v>Mampu mendesain dan membuat karya secara detail dan estetis bagi penikmat seni.</v>
      </c>
      <c r="Q30" s="39"/>
      <c r="R30" s="39" t="s">
        <v>8</v>
      </c>
      <c r="S30" s="18"/>
      <c r="T30" s="1">
        <v>85</v>
      </c>
      <c r="U30" s="1">
        <v>84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84368</v>
      </c>
      <c r="C31" s="19" t="s">
        <v>210</v>
      </c>
      <c r="D31" s="18"/>
      <c r="E31" s="28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6">
        <v>2</v>
      </c>
      <c r="J31" s="28" t="str">
        <f t="shared" si="8"/>
        <v>Mampu memahami dan menganalisa tentang  karya seni rupa 2D, prinsip seni 2D, namun tidak memahami tentang aliran dan karya seni 2D.</v>
      </c>
      <c r="K31" s="28">
        <f t="shared" si="3"/>
        <v>85</v>
      </c>
      <c r="L31" s="28" t="str">
        <f t="shared" si="4"/>
        <v>A</v>
      </c>
      <c r="M31" s="28">
        <f t="shared" si="5"/>
        <v>85</v>
      </c>
      <c r="N31" s="28" t="str">
        <f t="shared" si="6"/>
        <v>A</v>
      </c>
      <c r="O31" s="36">
        <v>1</v>
      </c>
      <c r="P31" s="28" t="str">
        <f t="shared" si="7"/>
        <v>Mampu mendesain dan membuat karya secara detail dan estetis bagi penikmat seni.</v>
      </c>
      <c r="Q31" s="39"/>
      <c r="R31" s="39" t="s">
        <v>8</v>
      </c>
      <c r="S31" s="18"/>
      <c r="T31" s="1">
        <v>80</v>
      </c>
      <c r="U31" s="1">
        <v>84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29850</v>
      </c>
      <c r="FK31" s="78">
        <v>29860</v>
      </c>
    </row>
    <row r="32" spans="1:167" x14ac:dyDescent="0.25">
      <c r="A32" s="19">
        <v>22</v>
      </c>
      <c r="B32" s="19">
        <v>84382</v>
      </c>
      <c r="C32" s="19" t="s">
        <v>211</v>
      </c>
      <c r="D32" s="18"/>
      <c r="E32" s="28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6">
        <v>1</v>
      </c>
      <c r="J32" s="28" t="str">
        <f t="shared" si="8"/>
        <v>Mampu memahami dan menganalisa tentang  karya seni rupa 2D, prinsip seni 2D, aliran dan karya 2D.</v>
      </c>
      <c r="K32" s="28">
        <f t="shared" si="3"/>
        <v>95</v>
      </c>
      <c r="L32" s="28" t="str">
        <f t="shared" si="4"/>
        <v>A</v>
      </c>
      <c r="M32" s="28">
        <f t="shared" si="5"/>
        <v>95</v>
      </c>
      <c r="N32" s="28" t="str">
        <f t="shared" si="6"/>
        <v>A</v>
      </c>
      <c r="O32" s="36">
        <v>1</v>
      </c>
      <c r="P32" s="28" t="str">
        <f t="shared" si="7"/>
        <v>Mampu mendesain dan membuat karya secara detail dan estetis bagi penikmat seni.</v>
      </c>
      <c r="Q32" s="39"/>
      <c r="R32" s="39" t="s">
        <v>8</v>
      </c>
      <c r="S32" s="18"/>
      <c r="T32" s="1">
        <v>90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84396</v>
      </c>
      <c r="C33" s="19" t="s">
        <v>212</v>
      </c>
      <c r="D33" s="18"/>
      <c r="E33" s="28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6">
        <v>1</v>
      </c>
      <c r="J33" s="28" t="str">
        <f t="shared" si="8"/>
        <v>Mampu memahami dan menganalisa tentang  karya seni rupa 2D, prinsip seni 2D, aliran dan karya 2D.</v>
      </c>
      <c r="K33" s="28">
        <f t="shared" si="3"/>
        <v>81</v>
      </c>
      <c r="L33" s="28" t="str">
        <f t="shared" si="4"/>
        <v>B</v>
      </c>
      <c r="M33" s="28">
        <f t="shared" si="5"/>
        <v>81</v>
      </c>
      <c r="N33" s="28" t="str">
        <f t="shared" si="6"/>
        <v>B</v>
      </c>
      <c r="O33" s="36">
        <v>2</v>
      </c>
      <c r="P33" s="28" t="str">
        <f t="shared" si="7"/>
        <v>Mampu membuat karya secara detail tapi belum bisa membuat secara estetis bagi penikmat seni.</v>
      </c>
      <c r="Q33" s="39"/>
      <c r="R33" s="39" t="s">
        <v>8</v>
      </c>
      <c r="S33" s="18"/>
      <c r="T33" s="1">
        <v>90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84410</v>
      </c>
      <c r="C34" s="19" t="s">
        <v>213</v>
      </c>
      <c r="D34" s="18"/>
      <c r="E34" s="28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6">
        <v>1</v>
      </c>
      <c r="J34" s="28" t="str">
        <f t="shared" si="8"/>
        <v>Mampu memahami dan menganalisa tentang  karya seni rupa 2D, prinsip seni 2D, aliran dan karya 2D.</v>
      </c>
      <c r="K34" s="28">
        <f t="shared" si="3"/>
        <v>83</v>
      </c>
      <c r="L34" s="28" t="str">
        <f t="shared" si="4"/>
        <v>B</v>
      </c>
      <c r="M34" s="28">
        <f t="shared" si="5"/>
        <v>83</v>
      </c>
      <c r="N34" s="28" t="str">
        <f t="shared" si="6"/>
        <v>B</v>
      </c>
      <c r="O34" s="36">
        <v>2</v>
      </c>
      <c r="P34" s="28" t="str">
        <f t="shared" si="7"/>
        <v>Mampu membuat karya secara detail tapi belum bisa membuat secara estetis bagi penikmat seni.</v>
      </c>
      <c r="Q34" s="39"/>
      <c r="R34" s="39" t="s">
        <v>8</v>
      </c>
      <c r="S34" s="18"/>
      <c r="T34" s="1">
        <v>82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84424</v>
      </c>
      <c r="C35" s="19" t="s">
        <v>214</v>
      </c>
      <c r="D35" s="18"/>
      <c r="E35" s="28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6">
        <v>2</v>
      </c>
      <c r="J35" s="28" t="str">
        <f t="shared" si="8"/>
        <v>Mampu memahami dan menganalisa tentang  karya seni rupa 2D, prinsip seni 2D, namun tidak memahami tentang aliran dan karya seni 2D.</v>
      </c>
      <c r="K35" s="28">
        <f t="shared" si="3"/>
        <v>95</v>
      </c>
      <c r="L35" s="28" t="str">
        <f t="shared" si="4"/>
        <v>A</v>
      </c>
      <c r="M35" s="28">
        <f t="shared" si="5"/>
        <v>95</v>
      </c>
      <c r="N35" s="28" t="str">
        <f t="shared" si="6"/>
        <v>A</v>
      </c>
      <c r="O35" s="36">
        <v>1</v>
      </c>
      <c r="P35" s="28" t="str">
        <f t="shared" si="7"/>
        <v>Mampu mendesain dan membuat karya secara detail dan estetis bagi penikmat seni.</v>
      </c>
      <c r="Q35" s="39"/>
      <c r="R35" s="39" t="s">
        <v>8</v>
      </c>
      <c r="S35" s="18"/>
      <c r="T35" s="1">
        <v>83</v>
      </c>
      <c r="U35" s="1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95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84438</v>
      </c>
      <c r="C36" s="19" t="s">
        <v>215</v>
      </c>
      <c r="D36" s="18"/>
      <c r="E36" s="28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6">
        <v>1</v>
      </c>
      <c r="J36" s="28" t="str">
        <f t="shared" si="8"/>
        <v>Mampu memahami dan menganalisa tentang  karya seni rupa 2D, prinsip seni 2D, aliran dan karya 2D.</v>
      </c>
      <c r="K36" s="28">
        <f t="shared" si="3"/>
        <v>95</v>
      </c>
      <c r="L36" s="28" t="str">
        <f t="shared" si="4"/>
        <v>A</v>
      </c>
      <c r="M36" s="28">
        <f t="shared" si="5"/>
        <v>95</v>
      </c>
      <c r="N36" s="28" t="str">
        <f t="shared" si="6"/>
        <v>A</v>
      </c>
      <c r="O36" s="36">
        <v>1</v>
      </c>
      <c r="P36" s="28" t="str">
        <f t="shared" si="7"/>
        <v>Mampu mendesain dan membuat karya secara detail dan estetis bagi penikmat seni.</v>
      </c>
      <c r="Q36" s="39"/>
      <c r="R36" s="39" t="s">
        <v>8</v>
      </c>
      <c r="S36" s="18"/>
      <c r="T36" s="1">
        <v>85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84452</v>
      </c>
      <c r="C37" s="19" t="s">
        <v>216</v>
      </c>
      <c r="D37" s="18"/>
      <c r="E37" s="28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6">
        <v>1</v>
      </c>
      <c r="J37" s="28" t="str">
        <f t="shared" si="8"/>
        <v>Mampu memahami dan menganalisa tentang  karya seni rupa 2D, prinsip seni 2D, aliran dan karya 2D.</v>
      </c>
      <c r="K37" s="28">
        <f t="shared" si="3"/>
        <v>90</v>
      </c>
      <c r="L37" s="28" t="str">
        <f t="shared" si="4"/>
        <v>A</v>
      </c>
      <c r="M37" s="28">
        <f t="shared" si="5"/>
        <v>90</v>
      </c>
      <c r="N37" s="28" t="str">
        <f t="shared" si="6"/>
        <v>A</v>
      </c>
      <c r="O37" s="36">
        <v>1</v>
      </c>
      <c r="P37" s="28" t="str">
        <f t="shared" si="7"/>
        <v>Mampu mendesain dan membuat karya secara detail dan estetis bagi penikmat seni.</v>
      </c>
      <c r="Q37" s="39"/>
      <c r="R37" s="39" t="s">
        <v>8</v>
      </c>
      <c r="S37" s="18"/>
      <c r="T37" s="1">
        <v>83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84466</v>
      </c>
      <c r="C38" s="19" t="s">
        <v>217</v>
      </c>
      <c r="D38" s="18"/>
      <c r="E38" s="28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6">
        <v>1</v>
      </c>
      <c r="J38" s="28" t="str">
        <f t="shared" si="8"/>
        <v>Mampu memahami dan menganalisa tentang  karya seni rupa 2D, prinsip seni 2D, aliran dan karya 2D.</v>
      </c>
      <c r="K38" s="28">
        <f t="shared" si="3"/>
        <v>95</v>
      </c>
      <c r="L38" s="28" t="str">
        <f t="shared" si="4"/>
        <v>A</v>
      </c>
      <c r="M38" s="28">
        <f t="shared" si="5"/>
        <v>95</v>
      </c>
      <c r="N38" s="28" t="str">
        <f t="shared" si="6"/>
        <v>A</v>
      </c>
      <c r="O38" s="36">
        <v>1</v>
      </c>
      <c r="P38" s="28" t="str">
        <f t="shared" si="7"/>
        <v>Mampu mendesain dan membuat karya secara detail dan estetis bagi penikmat seni.</v>
      </c>
      <c r="Q38" s="39"/>
      <c r="R38" s="39" t="s">
        <v>8</v>
      </c>
      <c r="S38" s="18"/>
      <c r="T38" s="1">
        <v>90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84480</v>
      </c>
      <c r="C39" s="19" t="s">
        <v>218</v>
      </c>
      <c r="D39" s="18"/>
      <c r="E39" s="28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6">
        <v>1</v>
      </c>
      <c r="J39" s="28" t="str">
        <f t="shared" si="8"/>
        <v>Mampu memahami dan menganalisa tentang  karya seni rupa 2D, prinsip seni 2D, aliran dan karya 2D.</v>
      </c>
      <c r="K39" s="28">
        <f t="shared" si="3"/>
        <v>95</v>
      </c>
      <c r="L39" s="28" t="str">
        <f t="shared" si="4"/>
        <v>A</v>
      </c>
      <c r="M39" s="28">
        <f t="shared" si="5"/>
        <v>95</v>
      </c>
      <c r="N39" s="28" t="str">
        <f t="shared" si="6"/>
        <v>A</v>
      </c>
      <c r="O39" s="36">
        <v>1</v>
      </c>
      <c r="P39" s="28" t="str">
        <f t="shared" si="7"/>
        <v>Mampu mendesain dan membuat karya secara detail dan estetis bagi penikmat seni.</v>
      </c>
      <c r="Q39" s="39"/>
      <c r="R39" s="39" t="s">
        <v>8</v>
      </c>
      <c r="S39" s="18"/>
      <c r="T39" s="1">
        <v>95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84494</v>
      </c>
      <c r="C40" s="19" t="s">
        <v>219</v>
      </c>
      <c r="D40" s="18"/>
      <c r="E40" s="28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6">
        <v>1</v>
      </c>
      <c r="J40" s="28" t="str">
        <f t="shared" si="8"/>
        <v>Mampu memahami dan menganalisa tentang  karya seni rupa 2D, prinsip seni 2D, aliran dan karya 2D.</v>
      </c>
      <c r="K40" s="28">
        <f t="shared" si="3"/>
        <v>90</v>
      </c>
      <c r="L40" s="28" t="str">
        <f t="shared" si="4"/>
        <v>A</v>
      </c>
      <c r="M40" s="28">
        <f t="shared" si="5"/>
        <v>90</v>
      </c>
      <c r="N40" s="28" t="str">
        <f t="shared" si="6"/>
        <v>A</v>
      </c>
      <c r="O40" s="36">
        <v>1</v>
      </c>
      <c r="P40" s="28" t="str">
        <f t="shared" si="7"/>
        <v>Mampu mendesain dan membuat karya secara detail dan estetis bagi penikmat seni.</v>
      </c>
      <c r="Q40" s="39"/>
      <c r="R40" s="39" t="s">
        <v>8</v>
      </c>
      <c r="S40" s="18"/>
      <c r="T40" s="1">
        <v>90</v>
      </c>
      <c r="U40" s="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90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84508</v>
      </c>
      <c r="C41" s="19" t="s">
        <v>220</v>
      </c>
      <c r="D41" s="18"/>
      <c r="E41" s="28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6">
        <v>2</v>
      </c>
      <c r="J41" s="28" t="str">
        <f t="shared" si="8"/>
        <v>Mampu memahami dan menganalisa tentang  karya seni rupa 2D, prinsip seni 2D, namun tidak memahami tentang aliran dan karya seni 2D.</v>
      </c>
      <c r="K41" s="28">
        <f t="shared" si="3"/>
        <v>80</v>
      </c>
      <c r="L41" s="28" t="str">
        <f t="shared" si="4"/>
        <v>B</v>
      </c>
      <c r="M41" s="28">
        <f t="shared" si="5"/>
        <v>80</v>
      </c>
      <c r="N41" s="28" t="str">
        <f t="shared" si="6"/>
        <v>B</v>
      </c>
      <c r="O41" s="36">
        <v>2</v>
      </c>
      <c r="P41" s="28" t="str">
        <f t="shared" si="7"/>
        <v>Mampu membuat karya secara detail tapi belum bisa membuat secara estetis bagi penikmat seni.</v>
      </c>
      <c r="Q41" s="39"/>
      <c r="R41" s="39" t="s">
        <v>8</v>
      </c>
      <c r="S41" s="18"/>
      <c r="T41" s="1">
        <v>82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84522</v>
      </c>
      <c r="C42" s="19" t="s">
        <v>221</v>
      </c>
      <c r="D42" s="18"/>
      <c r="E42" s="28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6">
        <v>2</v>
      </c>
      <c r="J42" s="28" t="str">
        <f t="shared" si="8"/>
        <v>Mampu memahami dan menganalisa tentang  karya seni rupa 2D, prinsip seni 2D, namun tidak memahami tentang aliran dan karya seni 2D.</v>
      </c>
      <c r="K42" s="28">
        <f t="shared" si="3"/>
        <v>83</v>
      </c>
      <c r="L42" s="28" t="str">
        <f t="shared" si="4"/>
        <v>B</v>
      </c>
      <c r="M42" s="28">
        <f t="shared" si="5"/>
        <v>83</v>
      </c>
      <c r="N42" s="28" t="str">
        <f t="shared" si="6"/>
        <v>B</v>
      </c>
      <c r="O42" s="36">
        <v>2</v>
      </c>
      <c r="P42" s="28" t="str">
        <f t="shared" si="7"/>
        <v>Mampu membuat karya secara detail tapi belum bisa membuat secara estetis bagi penikmat seni.</v>
      </c>
      <c r="Q42" s="39"/>
      <c r="R42" s="39" t="s">
        <v>8</v>
      </c>
      <c r="S42" s="18"/>
      <c r="T42" s="1">
        <v>85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84536</v>
      </c>
      <c r="C43" s="19" t="s">
        <v>222</v>
      </c>
      <c r="D43" s="18"/>
      <c r="E43" s="28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6">
        <v>1</v>
      </c>
      <c r="J43" s="28" t="str">
        <f t="shared" si="8"/>
        <v>Mampu memahami dan menganalisa tentang  karya seni rupa 2D, prinsip seni 2D, aliran dan karya 2D.</v>
      </c>
      <c r="K43" s="28">
        <f t="shared" si="3"/>
        <v>90</v>
      </c>
      <c r="L43" s="28" t="str">
        <f t="shared" si="4"/>
        <v>A</v>
      </c>
      <c r="M43" s="28">
        <f t="shared" si="5"/>
        <v>90</v>
      </c>
      <c r="N43" s="28" t="str">
        <f t="shared" si="6"/>
        <v>A</v>
      </c>
      <c r="O43" s="36">
        <v>1</v>
      </c>
      <c r="P43" s="28" t="str">
        <f t="shared" si="7"/>
        <v>Mampu mendesain dan membuat karya secara detail dan estetis bagi penikmat seni.</v>
      </c>
      <c r="Q43" s="39"/>
      <c r="R43" s="39" t="s">
        <v>8</v>
      </c>
      <c r="S43" s="18"/>
      <c r="T43" s="1">
        <v>90</v>
      </c>
      <c r="U43" s="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84550</v>
      </c>
      <c r="C44" s="19" t="s">
        <v>223</v>
      </c>
      <c r="D44" s="18"/>
      <c r="E44" s="28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6">
        <v>1</v>
      </c>
      <c r="J44" s="28" t="str">
        <f t="shared" si="8"/>
        <v>Mampu memahami dan menganalisa tentang  karya seni rupa 2D, prinsip seni 2D, aliran dan karya 2D.</v>
      </c>
      <c r="K44" s="28">
        <f t="shared" si="3"/>
        <v>85</v>
      </c>
      <c r="L44" s="28" t="str">
        <f t="shared" si="4"/>
        <v>A</v>
      </c>
      <c r="M44" s="28">
        <f t="shared" si="5"/>
        <v>85</v>
      </c>
      <c r="N44" s="28" t="str">
        <f t="shared" si="6"/>
        <v>A</v>
      </c>
      <c r="O44" s="36">
        <v>1</v>
      </c>
      <c r="P44" s="28" t="str">
        <f t="shared" si="7"/>
        <v>Mampu mendesain dan membuat karya secara detail dan estetis bagi penikmat seni.</v>
      </c>
      <c r="Q44" s="39"/>
      <c r="R44" s="39" t="s">
        <v>8</v>
      </c>
      <c r="S44" s="18"/>
      <c r="T44" s="1">
        <v>90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84564</v>
      </c>
      <c r="C45" s="19" t="s">
        <v>224</v>
      </c>
      <c r="D45" s="18"/>
      <c r="E45" s="28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6">
        <v>1</v>
      </c>
      <c r="J45" s="28" t="str">
        <f t="shared" si="8"/>
        <v>Mampu memahami dan menganalisa tentang  karya seni rupa 2D, prinsip seni 2D, aliran dan karya 2D.</v>
      </c>
      <c r="K45" s="28">
        <f t="shared" si="3"/>
        <v>95</v>
      </c>
      <c r="L45" s="28" t="str">
        <f t="shared" si="4"/>
        <v>A</v>
      </c>
      <c r="M45" s="28">
        <f t="shared" si="5"/>
        <v>95</v>
      </c>
      <c r="N45" s="28" t="str">
        <f t="shared" si="6"/>
        <v>A</v>
      </c>
      <c r="O45" s="36">
        <v>1</v>
      </c>
      <c r="P45" s="28" t="str">
        <f t="shared" si="7"/>
        <v>Mampu mendesain dan membuat karya secara detail dan estetis bagi penikmat seni.</v>
      </c>
      <c r="Q45" s="39"/>
      <c r="R45" s="39" t="s">
        <v>8</v>
      </c>
      <c r="S45" s="18"/>
      <c r="T45" s="1">
        <v>85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84578</v>
      </c>
      <c r="C46" s="19" t="s">
        <v>225</v>
      </c>
      <c r="D46" s="18"/>
      <c r="E46" s="28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6">
        <v>1</v>
      </c>
      <c r="J46" s="28" t="str">
        <f t="shared" si="8"/>
        <v>Mampu memahami dan menganalisa tentang  karya seni rupa 2D, prinsip seni 2D, aliran dan karya 2D.</v>
      </c>
      <c r="K46" s="28">
        <f t="shared" si="3"/>
        <v>82</v>
      </c>
      <c r="L46" s="28" t="str">
        <f t="shared" si="4"/>
        <v>B</v>
      </c>
      <c r="M46" s="28">
        <f t="shared" si="5"/>
        <v>82</v>
      </c>
      <c r="N46" s="28" t="str">
        <f t="shared" si="6"/>
        <v>B</v>
      </c>
      <c r="O46" s="36">
        <v>2</v>
      </c>
      <c r="P46" s="28" t="str">
        <f t="shared" si="7"/>
        <v>Mampu membuat karya secara detail tapi belum bisa membuat secara estetis bagi penikmat seni.</v>
      </c>
      <c r="Q46" s="39"/>
      <c r="R46" s="39" t="s">
        <v>8</v>
      </c>
      <c r="S46" s="18"/>
      <c r="T46" s="1">
        <v>82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8"/>
        <v/>
      </c>
      <c r="K47" s="28" t="str">
        <f t="shared" si="3"/>
        <v/>
      </c>
      <c r="L47" s="28" t="str">
        <f t="shared" si="4"/>
        <v/>
      </c>
      <c r="M47" s="28" t="str">
        <f t="shared" si="5"/>
        <v/>
      </c>
      <c r="N47" s="28" t="str">
        <f t="shared" si="6"/>
        <v/>
      </c>
      <c r="O47" s="36"/>
      <c r="P47" s="28" t="str">
        <f t="shared" si="7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8"/>
        <v/>
      </c>
      <c r="K48" s="28" t="str">
        <f t="shared" si="3"/>
        <v/>
      </c>
      <c r="L48" s="28" t="str">
        <f t="shared" si="4"/>
        <v/>
      </c>
      <c r="M48" s="28" t="str">
        <f t="shared" si="5"/>
        <v/>
      </c>
      <c r="N48" s="28" t="str">
        <f t="shared" si="6"/>
        <v/>
      </c>
      <c r="O48" s="36"/>
      <c r="P48" s="28" t="str">
        <f t="shared" si="7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8"/>
        <v/>
      </c>
      <c r="K49" s="28" t="str">
        <f t="shared" si="3"/>
        <v/>
      </c>
      <c r="L49" s="28" t="str">
        <f t="shared" si="4"/>
        <v/>
      </c>
      <c r="M49" s="28" t="str">
        <f t="shared" si="5"/>
        <v/>
      </c>
      <c r="N49" s="28" t="str">
        <f t="shared" si="6"/>
        <v/>
      </c>
      <c r="O49" s="36"/>
      <c r="P49" s="28" t="str">
        <f t="shared" si="7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8"/>
        <v/>
      </c>
      <c r="K50" s="28" t="str">
        <f t="shared" si="3"/>
        <v/>
      </c>
      <c r="L50" s="28" t="str">
        <f t="shared" si="4"/>
        <v/>
      </c>
      <c r="M50" s="28" t="str">
        <f t="shared" si="5"/>
        <v/>
      </c>
      <c r="N50" s="28" t="str">
        <f t="shared" si="6"/>
        <v/>
      </c>
      <c r="O50" s="36"/>
      <c r="P50" s="28" t="str">
        <f t="shared" si="7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J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1.7109375" customWidth="1"/>
    <col min="20" max="21" width="7.140625" customWidth="1"/>
    <col min="22" max="29" width="0.85546875" customWidth="1"/>
    <col min="30" max="30" width="7.140625" hidden="1" customWidth="1"/>
    <col min="31" max="31" width="1.140625" customWidth="1"/>
    <col min="32" max="32" width="8.7109375" customWidth="1"/>
    <col min="33" max="41" width="1.2851562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84594</v>
      </c>
      <c r="C11" s="19" t="s">
        <v>227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95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88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95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84610</v>
      </c>
      <c r="C12" s="19" t="s">
        <v>228</v>
      </c>
      <c r="D12" s="18"/>
      <c r="E12" s="28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95</v>
      </c>
      <c r="L12" s="28" t="str">
        <f t="shared" si="5"/>
        <v>A</v>
      </c>
      <c r="M12" s="28">
        <f t="shared" si="6"/>
        <v>95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88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95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84626</v>
      </c>
      <c r="C13" s="19" t="s">
        <v>229</v>
      </c>
      <c r="D13" s="18"/>
      <c r="E13" s="28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39" t="s">
        <v>8</v>
      </c>
      <c r="S13" s="18"/>
      <c r="T13" s="1">
        <v>88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337</v>
      </c>
      <c r="FI13" s="77" t="s">
        <v>338</v>
      </c>
      <c r="FJ13" s="78">
        <v>29861</v>
      </c>
      <c r="FK13" s="78">
        <v>29871</v>
      </c>
    </row>
    <row r="14" spans="1:167" x14ac:dyDescent="0.25">
      <c r="A14" s="19">
        <v>4</v>
      </c>
      <c r="B14" s="19">
        <v>84642</v>
      </c>
      <c r="C14" s="19" t="s">
        <v>230</v>
      </c>
      <c r="D14" s="18"/>
      <c r="E14" s="28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95</v>
      </c>
      <c r="L14" s="28" t="str">
        <f t="shared" si="5"/>
        <v>A</v>
      </c>
      <c r="M14" s="28">
        <f t="shared" si="6"/>
        <v>95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1">
        <v>88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95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84658</v>
      </c>
      <c r="C15" s="19" t="s">
        <v>231</v>
      </c>
      <c r="D15" s="18"/>
      <c r="E15" s="28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90</v>
      </c>
      <c r="L15" s="28" t="str">
        <f t="shared" si="5"/>
        <v>A</v>
      </c>
      <c r="M15" s="28">
        <f t="shared" si="6"/>
        <v>90</v>
      </c>
      <c r="N15" s="28" t="str">
        <f t="shared" si="7"/>
        <v>A</v>
      </c>
      <c r="O15" s="36">
        <v>1</v>
      </c>
      <c r="P15" s="28" t="str">
        <f t="shared" si="8"/>
        <v>Mampu mendesain dan membuat karya secara detail dan estetis bagi penikmat seni.</v>
      </c>
      <c r="Q15" s="39"/>
      <c r="R15" s="39" t="s">
        <v>8</v>
      </c>
      <c r="S15" s="18"/>
      <c r="T15" s="1">
        <v>90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340</v>
      </c>
      <c r="FJ15" s="78">
        <v>29862</v>
      </c>
      <c r="FK15" s="78">
        <v>29872</v>
      </c>
    </row>
    <row r="16" spans="1:167" x14ac:dyDescent="0.25">
      <c r="A16" s="19">
        <v>6</v>
      </c>
      <c r="B16" s="19">
        <v>84674</v>
      </c>
      <c r="C16" s="19" t="s">
        <v>232</v>
      </c>
      <c r="D16" s="18"/>
      <c r="E16" s="28">
        <f t="shared" si="0"/>
        <v>89</v>
      </c>
      <c r="F16" s="28" t="str">
        <f t="shared" si="1"/>
        <v>A</v>
      </c>
      <c r="G16" s="28">
        <f>IF((COUNTA(T12:AC12)&gt;0),(ROUND((AVERAGE(T16:AD16)),0)),"")</f>
        <v>89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88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84690</v>
      </c>
      <c r="C17" s="19" t="s">
        <v>233</v>
      </c>
      <c r="D17" s="18"/>
      <c r="E17" s="28">
        <f t="shared" si="0"/>
        <v>89</v>
      </c>
      <c r="F17" s="28" t="str">
        <f t="shared" si="1"/>
        <v>A</v>
      </c>
      <c r="G17" s="28">
        <f>IF((COUNTA(T12:AC12)&gt;0),(ROUND((AVERAGE(T17:AD17)),0)),"")</f>
        <v>89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95</v>
      </c>
      <c r="L17" s="28" t="str">
        <f t="shared" si="5"/>
        <v>A</v>
      </c>
      <c r="M17" s="28">
        <f t="shared" si="6"/>
        <v>95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88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95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 t="s">
        <v>341</v>
      </c>
      <c r="FJ17" s="78">
        <v>29863</v>
      </c>
      <c r="FK17" s="78">
        <v>29873</v>
      </c>
    </row>
    <row r="18" spans="1:167" x14ac:dyDescent="0.25">
      <c r="A18" s="19">
        <v>8</v>
      </c>
      <c r="B18" s="19">
        <v>84706</v>
      </c>
      <c r="C18" s="19" t="s">
        <v>234</v>
      </c>
      <c r="D18" s="18"/>
      <c r="E18" s="28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95</v>
      </c>
      <c r="L18" s="28" t="str">
        <f t="shared" si="5"/>
        <v>A</v>
      </c>
      <c r="M18" s="28">
        <f t="shared" si="6"/>
        <v>95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1">
        <v>90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95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84722</v>
      </c>
      <c r="C19" s="19" t="s">
        <v>235</v>
      </c>
      <c r="D19" s="18"/>
      <c r="E19" s="28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88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29864</v>
      </c>
      <c r="FK19" s="78">
        <v>29874</v>
      </c>
    </row>
    <row r="20" spans="1:167" x14ac:dyDescent="0.25">
      <c r="A20" s="19">
        <v>10</v>
      </c>
      <c r="B20" s="19">
        <v>84738</v>
      </c>
      <c r="C20" s="19" t="s">
        <v>236</v>
      </c>
      <c r="D20" s="18"/>
      <c r="E20" s="28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88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84754</v>
      </c>
      <c r="C21" s="19" t="s">
        <v>237</v>
      </c>
      <c r="D21" s="18"/>
      <c r="E21" s="28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6">
        <v>2</v>
      </c>
      <c r="J21" s="28" t="str">
        <f t="shared" si="3"/>
        <v>Mampu memahami dan menganalisa tentang  karya seni rupa 2D, prinsip seni 2D, namun tidak memahami tentang aliran dan karya seni 2D.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39" t="s">
        <v>8</v>
      </c>
      <c r="S21" s="18"/>
      <c r="T21" s="1">
        <v>88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29865</v>
      </c>
      <c r="FK21" s="78">
        <v>29875</v>
      </c>
    </row>
    <row r="22" spans="1:167" x14ac:dyDescent="0.25">
      <c r="A22" s="19">
        <v>12</v>
      </c>
      <c r="B22" s="19">
        <v>84770</v>
      </c>
      <c r="C22" s="19" t="s">
        <v>238</v>
      </c>
      <c r="D22" s="18"/>
      <c r="E22" s="28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39" t="s">
        <v>8</v>
      </c>
      <c r="S22" s="18"/>
      <c r="T22" s="1">
        <v>88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84786</v>
      </c>
      <c r="C23" s="19" t="s">
        <v>239</v>
      </c>
      <c r="D23" s="18"/>
      <c r="E23" s="28">
        <f t="shared" si="0"/>
        <v>89</v>
      </c>
      <c r="F23" s="28" t="str">
        <f t="shared" si="1"/>
        <v>A</v>
      </c>
      <c r="G23" s="28">
        <f>IF((COUNTA(T12:AC12)&gt;0),(ROUND((AVERAGE(T23:AD23)),0)),"")</f>
        <v>89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1">
        <v>88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29866</v>
      </c>
      <c r="FK23" s="78">
        <v>29876</v>
      </c>
    </row>
    <row r="24" spans="1:167" x14ac:dyDescent="0.25">
      <c r="A24" s="19">
        <v>14</v>
      </c>
      <c r="B24" s="19">
        <v>84802</v>
      </c>
      <c r="C24" s="19" t="s">
        <v>240</v>
      </c>
      <c r="D24" s="18"/>
      <c r="E24" s="28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88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84818</v>
      </c>
      <c r="C25" s="19" t="s">
        <v>241</v>
      </c>
      <c r="D25" s="18"/>
      <c r="E25" s="28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95</v>
      </c>
      <c r="L25" s="28" t="str">
        <f t="shared" si="5"/>
        <v>A</v>
      </c>
      <c r="M25" s="28">
        <f t="shared" si="6"/>
        <v>95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1">
        <v>88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95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29867</v>
      </c>
      <c r="FK25" s="78">
        <v>29877</v>
      </c>
    </row>
    <row r="26" spans="1:167" x14ac:dyDescent="0.25">
      <c r="A26" s="19">
        <v>16</v>
      </c>
      <c r="B26" s="19">
        <v>84834</v>
      </c>
      <c r="C26" s="19" t="s">
        <v>242</v>
      </c>
      <c r="D26" s="18"/>
      <c r="E26" s="28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95</v>
      </c>
      <c r="L26" s="28" t="str">
        <f t="shared" si="5"/>
        <v>A</v>
      </c>
      <c r="M26" s="28">
        <f t="shared" si="6"/>
        <v>95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1">
        <v>88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84850</v>
      </c>
      <c r="C27" s="19" t="s">
        <v>243</v>
      </c>
      <c r="D27" s="18"/>
      <c r="E27" s="28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6">
        <v>1</v>
      </c>
      <c r="J27" s="28" t="str">
        <f t="shared" si="3"/>
        <v>Mampu memahami dan menganalisa tentang  karya seni rupa 2D, prinsip seni 2D, aliran dan karya 2D.</v>
      </c>
      <c r="K27" s="28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88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29868</v>
      </c>
      <c r="FK27" s="78">
        <v>29878</v>
      </c>
    </row>
    <row r="28" spans="1:167" x14ac:dyDescent="0.25">
      <c r="A28" s="19">
        <v>18</v>
      </c>
      <c r="B28" s="19">
        <v>84866</v>
      </c>
      <c r="C28" s="19" t="s">
        <v>244</v>
      </c>
      <c r="D28" s="18"/>
      <c r="E28" s="28">
        <f t="shared" si="0"/>
        <v>89</v>
      </c>
      <c r="F28" s="28" t="str">
        <f t="shared" si="1"/>
        <v>A</v>
      </c>
      <c r="G28" s="28">
        <f>IF((COUNTA(T12:AC12)&gt;0),(ROUND((AVERAGE(T28:AD28)),0)),"")</f>
        <v>89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88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84882</v>
      </c>
      <c r="C29" s="19" t="s">
        <v>245</v>
      </c>
      <c r="D29" s="18"/>
      <c r="E29" s="28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95</v>
      </c>
      <c r="L29" s="28" t="str">
        <f t="shared" si="5"/>
        <v>A</v>
      </c>
      <c r="M29" s="28">
        <f t="shared" si="6"/>
        <v>95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1">
        <v>88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29869</v>
      </c>
      <c r="FK29" s="78">
        <v>29879</v>
      </c>
    </row>
    <row r="30" spans="1:167" x14ac:dyDescent="0.25">
      <c r="A30" s="19">
        <v>20</v>
      </c>
      <c r="B30" s="19">
        <v>84898</v>
      </c>
      <c r="C30" s="19" t="s">
        <v>246</v>
      </c>
      <c r="D30" s="18"/>
      <c r="E30" s="28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39" t="s">
        <v>8</v>
      </c>
      <c r="S30" s="18"/>
      <c r="T30" s="1">
        <v>88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84914</v>
      </c>
      <c r="C31" s="19" t="s">
        <v>247</v>
      </c>
      <c r="D31" s="18"/>
      <c r="E31" s="28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39" t="s">
        <v>8</v>
      </c>
      <c r="S31" s="18"/>
      <c r="T31" s="1">
        <v>85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29870</v>
      </c>
      <c r="FK31" s="78">
        <v>29880</v>
      </c>
    </row>
    <row r="32" spans="1:167" x14ac:dyDescent="0.25">
      <c r="A32" s="19">
        <v>22</v>
      </c>
      <c r="B32" s="19">
        <v>84930</v>
      </c>
      <c r="C32" s="19" t="s">
        <v>248</v>
      </c>
      <c r="D32" s="18"/>
      <c r="E32" s="28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95</v>
      </c>
      <c r="L32" s="28" t="str">
        <f t="shared" si="5"/>
        <v>A</v>
      </c>
      <c r="M32" s="28">
        <f t="shared" si="6"/>
        <v>95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85</v>
      </c>
      <c r="U32" s="1">
        <v>95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84962</v>
      </c>
      <c r="C33" s="19" t="s">
        <v>249</v>
      </c>
      <c r="D33" s="18"/>
      <c r="E33" s="28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1">
        <v>90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84978</v>
      </c>
      <c r="C34" s="19" t="s">
        <v>250</v>
      </c>
      <c r="D34" s="18"/>
      <c r="E34" s="28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95</v>
      </c>
      <c r="L34" s="28" t="str">
        <f t="shared" si="5"/>
        <v>A</v>
      </c>
      <c r="M34" s="28">
        <f t="shared" si="6"/>
        <v>95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90</v>
      </c>
      <c r="U34" s="1">
        <v>82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95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84994</v>
      </c>
      <c r="C35" s="19" t="s">
        <v>251</v>
      </c>
      <c r="D35" s="18"/>
      <c r="E35" s="28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95</v>
      </c>
      <c r="L35" s="28" t="str">
        <f t="shared" si="5"/>
        <v>A</v>
      </c>
      <c r="M35" s="28">
        <f t="shared" si="6"/>
        <v>95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1">
        <v>90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95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85010</v>
      </c>
      <c r="C36" s="19" t="s">
        <v>252</v>
      </c>
      <c r="D36" s="18"/>
      <c r="E36" s="28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95</v>
      </c>
      <c r="L36" s="28" t="str">
        <f t="shared" si="5"/>
        <v>A</v>
      </c>
      <c r="M36" s="28">
        <f t="shared" si="6"/>
        <v>95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1">
        <v>88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85026</v>
      </c>
      <c r="C37" s="19" t="s">
        <v>253</v>
      </c>
      <c r="D37" s="18"/>
      <c r="E37" s="28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95</v>
      </c>
      <c r="L37" s="28" t="str">
        <f t="shared" si="5"/>
        <v>A</v>
      </c>
      <c r="M37" s="28">
        <f t="shared" si="6"/>
        <v>95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88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95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85042</v>
      </c>
      <c r="C38" s="19" t="s">
        <v>254</v>
      </c>
      <c r="D38" s="18"/>
      <c r="E38" s="28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90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85058</v>
      </c>
      <c r="C39" s="19" t="s">
        <v>255</v>
      </c>
      <c r="D39" s="18"/>
      <c r="E39" s="28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95</v>
      </c>
      <c r="L39" s="28" t="str">
        <f t="shared" si="5"/>
        <v>A</v>
      </c>
      <c r="M39" s="28">
        <f t="shared" si="6"/>
        <v>95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1">
        <v>88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85074</v>
      </c>
      <c r="C40" s="19" t="s">
        <v>256</v>
      </c>
      <c r="D40" s="18"/>
      <c r="E40" s="28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6">
        <v>1</v>
      </c>
      <c r="J40" s="28" t="str">
        <f t="shared" si="3"/>
        <v>Mampu memahami dan menganalisa tentang  karya seni rupa 2D, prinsip seni 2D, aliran dan karya 2D.</v>
      </c>
      <c r="K40" s="28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1">
        <v>88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85090</v>
      </c>
      <c r="C41" s="19" t="s">
        <v>257</v>
      </c>
      <c r="D41" s="18"/>
      <c r="E41" s="28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90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85106</v>
      </c>
      <c r="C42" s="19" t="s">
        <v>258</v>
      </c>
      <c r="D42" s="18"/>
      <c r="E42" s="28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95</v>
      </c>
      <c r="L42" s="28" t="str">
        <f t="shared" si="5"/>
        <v>A</v>
      </c>
      <c r="M42" s="28">
        <f t="shared" si="6"/>
        <v>95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85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95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85122</v>
      </c>
      <c r="C43" s="19" t="s">
        <v>259</v>
      </c>
      <c r="D43" s="18"/>
      <c r="E43" s="28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88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85138</v>
      </c>
      <c r="C44" s="19" t="s">
        <v>260</v>
      </c>
      <c r="D44" s="18"/>
      <c r="E44" s="28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88</v>
      </c>
      <c r="U44" s="1">
        <v>81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85154</v>
      </c>
      <c r="C45" s="19" t="s">
        <v>261</v>
      </c>
      <c r="D45" s="18"/>
      <c r="E45" s="28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95</v>
      </c>
      <c r="L45" s="28" t="str">
        <f t="shared" si="5"/>
        <v>A</v>
      </c>
      <c r="M45" s="28">
        <f t="shared" si="6"/>
        <v>95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1">
        <v>88</v>
      </c>
      <c r="U45" s="1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84946</v>
      </c>
      <c r="C46" s="19" t="s">
        <v>262</v>
      </c>
      <c r="D46" s="18"/>
      <c r="E46" s="28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39" t="s">
        <v>8</v>
      </c>
      <c r="S46" s="18"/>
      <c r="T46" s="1">
        <v>90</v>
      </c>
      <c r="U46" s="1">
        <v>82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B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3.42578125" customWidth="1"/>
    <col min="11" max="14" width="7.7109375" customWidth="1"/>
    <col min="15" max="15" width="11.7109375" customWidth="1"/>
    <col min="16" max="16" width="13.42578125" customWidth="1"/>
    <col min="17" max="18" width="7.7109375" customWidth="1"/>
    <col min="19" max="19" width="1.85546875" customWidth="1"/>
    <col min="20" max="21" width="7.140625" customWidth="1"/>
    <col min="22" max="29" width="1.42578125" customWidth="1"/>
    <col min="30" max="30" width="7.140625" hidden="1" customWidth="1"/>
    <col min="31" max="31" width="1.7109375" customWidth="1"/>
    <col min="32" max="32" width="8.7109375" customWidth="1"/>
    <col min="33" max="41" width="1.4257812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85170</v>
      </c>
      <c r="C11" s="19" t="s">
        <v>264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85.5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90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85.5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85186</v>
      </c>
      <c r="C12" s="19" t="s">
        <v>265</v>
      </c>
      <c r="D12" s="18"/>
      <c r="E12" s="28">
        <f t="shared" si="0"/>
        <v>92</v>
      </c>
      <c r="F12" s="28" t="str">
        <f t="shared" si="1"/>
        <v>A</v>
      </c>
      <c r="G12" s="28">
        <f>IF((COUNTA(T12:AC12)&gt;0),(ROUND((AVERAGE(T12:AD12)),0)),"")</f>
        <v>92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91.5</v>
      </c>
      <c r="L12" s="28" t="str">
        <f t="shared" si="5"/>
        <v>A</v>
      </c>
      <c r="M12" s="28">
        <f t="shared" si="6"/>
        <v>91.5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95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91.5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85202</v>
      </c>
      <c r="C13" s="19" t="s">
        <v>266</v>
      </c>
      <c r="D13" s="18"/>
      <c r="E13" s="28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85.5</v>
      </c>
      <c r="L13" s="28" t="str">
        <f t="shared" si="5"/>
        <v>A</v>
      </c>
      <c r="M13" s="28">
        <f t="shared" si="6"/>
        <v>85.5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39" t="s">
        <v>8</v>
      </c>
      <c r="S13" s="18"/>
      <c r="T13" s="1">
        <v>90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85.5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337</v>
      </c>
      <c r="FI13" s="77" t="s">
        <v>338</v>
      </c>
      <c r="FJ13" s="78">
        <v>29881</v>
      </c>
      <c r="FK13" s="78">
        <v>29891</v>
      </c>
    </row>
    <row r="14" spans="1:167" x14ac:dyDescent="0.25">
      <c r="A14" s="19">
        <v>4</v>
      </c>
      <c r="B14" s="19">
        <v>85218</v>
      </c>
      <c r="C14" s="19" t="s">
        <v>267</v>
      </c>
      <c r="D14" s="18"/>
      <c r="E14" s="28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98</v>
      </c>
      <c r="L14" s="28" t="str">
        <f t="shared" si="5"/>
        <v>A</v>
      </c>
      <c r="M14" s="28">
        <f t="shared" si="6"/>
        <v>98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1">
        <v>90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98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85234</v>
      </c>
      <c r="C15" s="19" t="s">
        <v>268</v>
      </c>
      <c r="D15" s="18"/>
      <c r="E15" s="28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98</v>
      </c>
      <c r="L15" s="28" t="str">
        <f t="shared" si="5"/>
        <v>A</v>
      </c>
      <c r="M15" s="28">
        <f t="shared" si="6"/>
        <v>98</v>
      </c>
      <c r="N15" s="28" t="str">
        <f t="shared" si="7"/>
        <v>A</v>
      </c>
      <c r="O15" s="36">
        <v>1</v>
      </c>
      <c r="P15" s="28" t="str">
        <f t="shared" si="8"/>
        <v>Mampu mendesain dan membuat karya secara detail dan estetis bagi penikmat seni.</v>
      </c>
      <c r="Q15" s="39"/>
      <c r="R15" s="39" t="s">
        <v>8</v>
      </c>
      <c r="S15" s="18"/>
      <c r="T15" s="1">
        <v>88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340</v>
      </c>
      <c r="FJ15" s="78">
        <v>29882</v>
      </c>
      <c r="FK15" s="78">
        <v>29892</v>
      </c>
    </row>
    <row r="16" spans="1:167" x14ac:dyDescent="0.25">
      <c r="A16" s="19">
        <v>6</v>
      </c>
      <c r="B16" s="19">
        <v>85250</v>
      </c>
      <c r="C16" s="19" t="s">
        <v>269</v>
      </c>
      <c r="D16" s="18"/>
      <c r="E16" s="28">
        <f t="shared" si="0"/>
        <v>89</v>
      </c>
      <c r="F16" s="28" t="str">
        <f t="shared" si="1"/>
        <v>A</v>
      </c>
      <c r="G16" s="28">
        <f>IF((COUNTA(T12:AC12)&gt;0),(ROUND((AVERAGE(T16:AD16)),0)),"")</f>
        <v>89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89</v>
      </c>
      <c r="L16" s="28" t="str">
        <f t="shared" si="5"/>
        <v>A</v>
      </c>
      <c r="M16" s="28">
        <f t="shared" si="6"/>
        <v>89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90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89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85266</v>
      </c>
      <c r="C17" s="19" t="s">
        <v>270</v>
      </c>
      <c r="D17" s="18"/>
      <c r="E17" s="28">
        <f t="shared" si="0"/>
        <v>89</v>
      </c>
      <c r="F17" s="28" t="str">
        <f t="shared" si="1"/>
        <v>A</v>
      </c>
      <c r="G17" s="28">
        <f>IF((COUNTA(T12:AC12)&gt;0),(ROUND((AVERAGE(T17:AD17)),0)),"")</f>
        <v>89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90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 t="s">
        <v>341</v>
      </c>
      <c r="FJ17" s="78">
        <v>29883</v>
      </c>
      <c r="FK17" s="78">
        <v>29893</v>
      </c>
    </row>
    <row r="18" spans="1:167" x14ac:dyDescent="0.25">
      <c r="A18" s="19">
        <v>8</v>
      </c>
      <c r="B18" s="19">
        <v>85282</v>
      </c>
      <c r="C18" s="19" t="s">
        <v>271</v>
      </c>
      <c r="D18" s="18"/>
      <c r="E18" s="28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91.5</v>
      </c>
      <c r="L18" s="28" t="str">
        <f t="shared" si="5"/>
        <v>A</v>
      </c>
      <c r="M18" s="28">
        <f t="shared" si="6"/>
        <v>91.5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1">
        <v>90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91.5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85298</v>
      </c>
      <c r="C19" s="19" t="s">
        <v>272</v>
      </c>
      <c r="D19" s="18"/>
      <c r="E19" s="28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96.5</v>
      </c>
      <c r="L19" s="28" t="str">
        <f t="shared" si="5"/>
        <v>A</v>
      </c>
      <c r="M19" s="28">
        <f t="shared" si="6"/>
        <v>96.5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88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96.5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29884</v>
      </c>
      <c r="FK19" s="78">
        <v>29894</v>
      </c>
    </row>
    <row r="20" spans="1:167" x14ac:dyDescent="0.25">
      <c r="A20" s="19">
        <v>10</v>
      </c>
      <c r="B20" s="19">
        <v>85314</v>
      </c>
      <c r="C20" s="19" t="s">
        <v>273</v>
      </c>
      <c r="D20" s="18"/>
      <c r="E20" s="28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92.5</v>
      </c>
      <c r="L20" s="28" t="str">
        <f t="shared" si="5"/>
        <v>A</v>
      </c>
      <c r="M20" s="28">
        <f t="shared" si="6"/>
        <v>92.5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88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92.5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85330</v>
      </c>
      <c r="C21" s="19" t="s">
        <v>274</v>
      </c>
      <c r="D21" s="18"/>
      <c r="E21" s="28">
        <f t="shared" si="0"/>
        <v>89</v>
      </c>
      <c r="F21" s="28" t="str">
        <f t="shared" si="1"/>
        <v>A</v>
      </c>
      <c r="G21" s="28">
        <f>IF((COUNTA(T12:AC12)&gt;0),(ROUND((AVERAGE(T21:AD21)),0)),"")</f>
        <v>89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89</v>
      </c>
      <c r="L21" s="28" t="str">
        <f t="shared" si="5"/>
        <v>A</v>
      </c>
      <c r="M21" s="28">
        <f t="shared" si="6"/>
        <v>89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39" t="s">
        <v>8</v>
      </c>
      <c r="S21" s="18"/>
      <c r="T21" s="1">
        <v>90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89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29885</v>
      </c>
      <c r="FK21" s="78">
        <v>29895</v>
      </c>
    </row>
    <row r="22" spans="1:167" x14ac:dyDescent="0.25">
      <c r="A22" s="19">
        <v>12</v>
      </c>
      <c r="B22" s="19">
        <v>85346</v>
      </c>
      <c r="C22" s="19" t="s">
        <v>275</v>
      </c>
      <c r="D22" s="18"/>
      <c r="E22" s="28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81</v>
      </c>
      <c r="L22" s="28" t="str">
        <f t="shared" si="5"/>
        <v>B</v>
      </c>
      <c r="M22" s="28">
        <f t="shared" si="6"/>
        <v>81</v>
      </c>
      <c r="N22" s="28" t="str">
        <f t="shared" si="7"/>
        <v>B</v>
      </c>
      <c r="O22" s="36">
        <v>2</v>
      </c>
      <c r="P22" s="28" t="str">
        <f t="shared" si="8"/>
        <v>Mampu membuat karya secara detail tapi belum bisa membuat secara estetis bagi penikmat seni.</v>
      </c>
      <c r="Q22" s="39"/>
      <c r="R22" s="39" t="s">
        <v>8</v>
      </c>
      <c r="S22" s="18"/>
      <c r="T22" s="1">
        <v>88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81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85362</v>
      </c>
      <c r="C23" s="19" t="s">
        <v>276</v>
      </c>
      <c r="D23" s="18"/>
      <c r="E23" s="28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86.5</v>
      </c>
      <c r="L23" s="28" t="str">
        <f t="shared" si="5"/>
        <v>A</v>
      </c>
      <c r="M23" s="28">
        <f t="shared" si="6"/>
        <v>86.5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1">
        <v>88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86.5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29886</v>
      </c>
      <c r="FK23" s="78">
        <v>29896</v>
      </c>
    </row>
    <row r="24" spans="1:167" x14ac:dyDescent="0.25">
      <c r="A24" s="19">
        <v>14</v>
      </c>
      <c r="B24" s="19">
        <v>85378</v>
      </c>
      <c r="C24" s="19" t="s">
        <v>277</v>
      </c>
      <c r="D24" s="18"/>
      <c r="E24" s="28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89</v>
      </c>
      <c r="L24" s="28" t="str">
        <f t="shared" si="5"/>
        <v>A</v>
      </c>
      <c r="M24" s="28">
        <f t="shared" si="6"/>
        <v>89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90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89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85394</v>
      </c>
      <c r="C25" s="19" t="s">
        <v>278</v>
      </c>
      <c r="D25" s="18"/>
      <c r="E25" s="28">
        <f t="shared" si="0"/>
        <v>90</v>
      </c>
      <c r="F25" s="28" t="str">
        <f t="shared" si="1"/>
        <v>A</v>
      </c>
      <c r="G25" s="28">
        <f>IF((COUNTA(T12:AC12)&gt;0),(ROUND((AVERAGE(T25:AD25)),0)),"")</f>
        <v>90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89</v>
      </c>
      <c r="L25" s="28" t="str">
        <f t="shared" si="5"/>
        <v>A</v>
      </c>
      <c r="M25" s="28">
        <f t="shared" si="6"/>
        <v>89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1">
        <v>85</v>
      </c>
      <c r="U25" s="1">
        <v>95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89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29887</v>
      </c>
      <c r="FK25" s="78">
        <v>29897</v>
      </c>
    </row>
    <row r="26" spans="1:167" x14ac:dyDescent="0.25">
      <c r="A26" s="19">
        <v>16</v>
      </c>
      <c r="B26" s="19">
        <v>85410</v>
      </c>
      <c r="C26" s="19" t="s">
        <v>279</v>
      </c>
      <c r="D26" s="18"/>
      <c r="E26" s="28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91.5</v>
      </c>
      <c r="L26" s="28" t="str">
        <f t="shared" si="5"/>
        <v>A</v>
      </c>
      <c r="M26" s="28">
        <f t="shared" si="6"/>
        <v>91.5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1">
        <v>85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91.5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85426</v>
      </c>
      <c r="C27" s="19" t="s">
        <v>280</v>
      </c>
      <c r="D27" s="18"/>
      <c r="E27" s="28">
        <f t="shared" si="0"/>
        <v>89</v>
      </c>
      <c r="F27" s="28" t="str">
        <f t="shared" si="1"/>
        <v>A</v>
      </c>
      <c r="G27" s="28">
        <f>IF((COUNTA(T12:AC12)&gt;0),(ROUND((AVERAGE(T27:AD27)),0)),"")</f>
        <v>89</v>
      </c>
      <c r="H27" s="28" t="str">
        <f t="shared" si="2"/>
        <v>A</v>
      </c>
      <c r="I27" s="36">
        <v>1</v>
      </c>
      <c r="J27" s="28" t="str">
        <f t="shared" si="3"/>
        <v>Mampu memahami dan menganalisa tentang  karya seni rupa 2D, prinsip seni 2D, aliran dan karya 2D.</v>
      </c>
      <c r="K27" s="28">
        <f t="shared" si="4"/>
        <v>92.5</v>
      </c>
      <c r="L27" s="28" t="str">
        <f t="shared" si="5"/>
        <v>A</v>
      </c>
      <c r="M27" s="28">
        <f t="shared" si="6"/>
        <v>92.5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90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92.5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29888</v>
      </c>
      <c r="FK27" s="78">
        <v>29898</v>
      </c>
    </row>
    <row r="28" spans="1:167" x14ac:dyDescent="0.25">
      <c r="A28" s="19">
        <v>18</v>
      </c>
      <c r="B28" s="19">
        <v>85442</v>
      </c>
      <c r="C28" s="19" t="s">
        <v>281</v>
      </c>
      <c r="D28" s="18"/>
      <c r="E28" s="28">
        <f t="shared" si="0"/>
        <v>89</v>
      </c>
      <c r="F28" s="28" t="str">
        <f t="shared" si="1"/>
        <v>A</v>
      </c>
      <c r="G28" s="28">
        <f>IF((COUNTA(T12:AC12)&gt;0),(ROUND((AVERAGE(T28:AD28)),0)),"")</f>
        <v>89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98</v>
      </c>
      <c r="L28" s="28" t="str">
        <f t="shared" si="5"/>
        <v>A</v>
      </c>
      <c r="M28" s="28">
        <f t="shared" si="6"/>
        <v>98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90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98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85458</v>
      </c>
      <c r="C29" s="19" t="s">
        <v>282</v>
      </c>
      <c r="D29" s="18"/>
      <c r="E29" s="28">
        <f t="shared" si="0"/>
        <v>90</v>
      </c>
      <c r="F29" s="28" t="str">
        <f t="shared" si="1"/>
        <v>A</v>
      </c>
      <c r="G29" s="28">
        <f>IF((COUNTA(T12:AC12)&gt;0),(ROUND((AVERAGE(T29:AD29)),0)),"")</f>
        <v>90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86.5</v>
      </c>
      <c r="L29" s="28" t="str">
        <f t="shared" si="5"/>
        <v>A</v>
      </c>
      <c r="M29" s="28">
        <f t="shared" si="6"/>
        <v>86.5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1">
        <v>90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86.5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29889</v>
      </c>
      <c r="FK29" s="78">
        <v>29899</v>
      </c>
    </row>
    <row r="30" spans="1:167" x14ac:dyDescent="0.25">
      <c r="A30" s="19">
        <v>20</v>
      </c>
      <c r="B30" s="19">
        <v>85474</v>
      </c>
      <c r="C30" s="19" t="s">
        <v>283</v>
      </c>
      <c r="D30" s="18"/>
      <c r="E30" s="28">
        <f t="shared" si="0"/>
        <v>90</v>
      </c>
      <c r="F30" s="28" t="str">
        <f t="shared" si="1"/>
        <v>A</v>
      </c>
      <c r="G30" s="28">
        <f>IF((COUNTA(T12:AC12)&gt;0),(ROUND((AVERAGE(T30:AD30)),0)),"")</f>
        <v>90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94</v>
      </c>
      <c r="L30" s="28" t="str">
        <f t="shared" si="5"/>
        <v>A</v>
      </c>
      <c r="M30" s="28">
        <f t="shared" si="6"/>
        <v>94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39" t="s">
        <v>8</v>
      </c>
      <c r="S30" s="18"/>
      <c r="T30" s="1">
        <v>85</v>
      </c>
      <c r="U30" s="1">
        <v>95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94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85490</v>
      </c>
      <c r="C31" s="19" t="s">
        <v>284</v>
      </c>
      <c r="D31" s="18"/>
      <c r="E31" s="28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39" t="s">
        <v>8</v>
      </c>
      <c r="S31" s="18"/>
      <c r="T31" s="1">
        <v>85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90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29890</v>
      </c>
      <c r="FK31" s="78">
        <v>29900</v>
      </c>
    </row>
    <row r="32" spans="1:167" x14ac:dyDescent="0.25">
      <c r="A32" s="19">
        <v>22</v>
      </c>
      <c r="B32" s="19">
        <v>85506</v>
      </c>
      <c r="C32" s="19" t="s">
        <v>285</v>
      </c>
      <c r="D32" s="18"/>
      <c r="E32" s="28">
        <f t="shared" si="0"/>
        <v>89</v>
      </c>
      <c r="F32" s="28" t="str">
        <f t="shared" si="1"/>
        <v>A</v>
      </c>
      <c r="G32" s="28">
        <f>IF((COUNTA(T12:AC12)&gt;0),(ROUND((AVERAGE(T32:AD32)),0)),"")</f>
        <v>89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86.5</v>
      </c>
      <c r="L32" s="28" t="str">
        <f t="shared" si="5"/>
        <v>A</v>
      </c>
      <c r="M32" s="28">
        <f t="shared" si="6"/>
        <v>86.5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90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86.5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85522</v>
      </c>
      <c r="C33" s="19" t="s">
        <v>286</v>
      </c>
      <c r="D33" s="18"/>
      <c r="E33" s="28">
        <f t="shared" si="0"/>
        <v>92</v>
      </c>
      <c r="F33" s="28" t="str">
        <f t="shared" si="1"/>
        <v>A</v>
      </c>
      <c r="G33" s="28">
        <f>IF((COUNTA(T12:AC12)&gt;0),(ROUND((AVERAGE(T33:AD33)),0)),"")</f>
        <v>92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86.5</v>
      </c>
      <c r="L33" s="28" t="str">
        <f t="shared" si="5"/>
        <v>A</v>
      </c>
      <c r="M33" s="28">
        <f t="shared" si="6"/>
        <v>86.5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1">
        <v>95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86.5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85538</v>
      </c>
      <c r="C34" s="19" t="s">
        <v>287</v>
      </c>
      <c r="D34" s="18"/>
      <c r="E34" s="28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89</v>
      </c>
      <c r="L34" s="28" t="str">
        <f t="shared" si="5"/>
        <v>A</v>
      </c>
      <c r="M34" s="28">
        <f t="shared" si="6"/>
        <v>89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90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89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85554</v>
      </c>
      <c r="C35" s="19" t="s">
        <v>288</v>
      </c>
      <c r="D35" s="18"/>
      <c r="E35" s="28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91.5</v>
      </c>
      <c r="L35" s="28" t="str">
        <f t="shared" si="5"/>
        <v>A</v>
      </c>
      <c r="M35" s="28">
        <f t="shared" si="6"/>
        <v>91.5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1">
        <v>90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91.5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85570</v>
      </c>
      <c r="C36" s="19" t="s">
        <v>289</v>
      </c>
      <c r="D36" s="18"/>
      <c r="E36" s="28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99</v>
      </c>
      <c r="L36" s="28" t="str">
        <f t="shared" si="5"/>
        <v>A</v>
      </c>
      <c r="M36" s="28">
        <f t="shared" si="6"/>
        <v>99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1">
        <v>88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99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85586</v>
      </c>
      <c r="C37" s="19" t="s">
        <v>290</v>
      </c>
      <c r="D37" s="18"/>
      <c r="E37" s="28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93</v>
      </c>
      <c r="L37" s="28" t="str">
        <f t="shared" si="5"/>
        <v>A</v>
      </c>
      <c r="M37" s="28">
        <f t="shared" si="6"/>
        <v>93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90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93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85602</v>
      </c>
      <c r="C38" s="19" t="s">
        <v>291</v>
      </c>
      <c r="D38" s="18"/>
      <c r="E38" s="28">
        <f t="shared" si="0"/>
        <v>93</v>
      </c>
      <c r="F38" s="28" t="str">
        <f t="shared" si="1"/>
        <v>A</v>
      </c>
      <c r="G38" s="28">
        <f>IF((COUNTA(T12:AC12)&gt;0),(ROUND((AVERAGE(T38:AD38)),0)),"")</f>
        <v>93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86.5</v>
      </c>
      <c r="L38" s="28" t="str">
        <f t="shared" si="5"/>
        <v>A</v>
      </c>
      <c r="M38" s="28">
        <f t="shared" si="6"/>
        <v>86.5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90</v>
      </c>
      <c r="U38" s="1"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86.5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85618</v>
      </c>
      <c r="C39" s="19" t="s">
        <v>292</v>
      </c>
      <c r="D39" s="18"/>
      <c r="E39" s="28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98</v>
      </c>
      <c r="L39" s="28" t="str">
        <f t="shared" si="5"/>
        <v>A</v>
      </c>
      <c r="M39" s="28">
        <f t="shared" si="6"/>
        <v>98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1">
        <v>85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85634</v>
      </c>
      <c r="C40" s="19" t="s">
        <v>293</v>
      </c>
      <c r="D40" s="18"/>
      <c r="E40" s="28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6"/>
      <c r="J40" s="28" t="str">
        <f t="shared" si="3"/>
        <v/>
      </c>
      <c r="K40" s="28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6"/>
      <c r="P40" s="28" t="str">
        <f t="shared" si="8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85650</v>
      </c>
      <c r="C41" s="19" t="s">
        <v>294</v>
      </c>
      <c r="D41" s="18"/>
      <c r="E41" s="28">
        <f t="shared" si="0"/>
        <v>95</v>
      </c>
      <c r="F41" s="28" t="str">
        <f t="shared" si="1"/>
        <v>A</v>
      </c>
      <c r="G41" s="28">
        <f>IF((COUNTA(T12:AC12)&gt;0),(ROUND((AVERAGE(T41:AD41)),0)),"")</f>
        <v>95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87.5</v>
      </c>
      <c r="L41" s="28" t="str">
        <f t="shared" si="5"/>
        <v>A</v>
      </c>
      <c r="M41" s="28">
        <f t="shared" si="6"/>
        <v>87.5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100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87.5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85666</v>
      </c>
      <c r="C42" s="19" t="s">
        <v>295</v>
      </c>
      <c r="D42" s="18"/>
      <c r="E42" s="28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87.5</v>
      </c>
      <c r="L42" s="28" t="str">
        <f t="shared" si="5"/>
        <v>A</v>
      </c>
      <c r="M42" s="28">
        <f t="shared" si="6"/>
        <v>87.5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85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87.5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85682</v>
      </c>
      <c r="C43" s="19" t="s">
        <v>296</v>
      </c>
      <c r="D43" s="18"/>
      <c r="E43" s="28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88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85698</v>
      </c>
      <c r="C44" s="19" t="s">
        <v>297</v>
      </c>
      <c r="D44" s="18"/>
      <c r="E44" s="28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97.5</v>
      </c>
      <c r="L44" s="28" t="str">
        <f t="shared" si="5"/>
        <v>A</v>
      </c>
      <c r="M44" s="28">
        <f t="shared" si="6"/>
        <v>97.5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88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97.5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85714</v>
      </c>
      <c r="C45" s="19" t="s">
        <v>298</v>
      </c>
      <c r="D45" s="18"/>
      <c r="E45" s="28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95</v>
      </c>
      <c r="L45" s="28" t="str">
        <f t="shared" si="5"/>
        <v>A</v>
      </c>
      <c r="M45" s="28">
        <f t="shared" si="6"/>
        <v>95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1">
        <v>88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85730</v>
      </c>
      <c r="C46" s="19" t="s">
        <v>299</v>
      </c>
      <c r="D46" s="18"/>
      <c r="E46" s="28">
        <f t="shared" si="0"/>
        <v>88</v>
      </c>
      <c r="F46" s="28" t="str">
        <f t="shared" si="1"/>
        <v>A</v>
      </c>
      <c r="G46" s="28">
        <f>IF((COUNTA(T12:AC12)&gt;0),(ROUND((AVERAGE(T46:AD46)),0)),"")</f>
        <v>88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6">
        <v>2</v>
      </c>
      <c r="P46" s="28" t="str">
        <f t="shared" si="8"/>
        <v>Mampu membuat karya secara detail tapi belum bisa membuat secara estetis bagi penikmat seni.</v>
      </c>
      <c r="Q46" s="39"/>
      <c r="R46" s="39" t="s">
        <v>8</v>
      </c>
      <c r="S46" s="18"/>
      <c r="T46" s="1">
        <v>88</v>
      </c>
      <c r="U46" s="1">
        <v>88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2.28515625" customWidth="1"/>
    <col min="11" max="14" width="7.7109375" customWidth="1"/>
    <col min="15" max="15" width="11.7109375" customWidth="1"/>
    <col min="16" max="16" width="14.42578125" customWidth="1"/>
    <col min="17" max="18" width="7.7109375" customWidth="1"/>
    <col min="19" max="19" width="1.28515625" customWidth="1"/>
    <col min="20" max="21" width="7.140625" customWidth="1"/>
    <col min="22" max="29" width="1" customWidth="1"/>
    <col min="30" max="30" width="7.140625" hidden="1" customWidth="1"/>
    <col min="31" max="31" width="2.140625" customWidth="1"/>
    <col min="32" max="32" width="8.7109375" customWidth="1"/>
    <col min="33" max="41" width="0.855468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85746</v>
      </c>
      <c r="C11" s="19" t="s">
        <v>301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88</v>
      </c>
      <c r="U11" s="1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85762</v>
      </c>
      <c r="C12" s="19" t="s">
        <v>302</v>
      </c>
      <c r="D12" s="18"/>
      <c r="E12" s="28">
        <f t="shared" si="0"/>
        <v>92</v>
      </c>
      <c r="F12" s="28" t="str">
        <f t="shared" si="1"/>
        <v>A</v>
      </c>
      <c r="G12" s="28">
        <f>IF((COUNTA(T12:AC12)&gt;0),(ROUND((AVERAGE(T12:AD12)),0)),"")</f>
        <v>92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95</v>
      </c>
      <c r="L12" s="28" t="str">
        <f t="shared" si="5"/>
        <v>A</v>
      </c>
      <c r="M12" s="28">
        <f t="shared" si="6"/>
        <v>95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90</v>
      </c>
      <c r="U12" s="1">
        <v>93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95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85778</v>
      </c>
      <c r="C13" s="19" t="s">
        <v>303</v>
      </c>
      <c r="D13" s="18"/>
      <c r="E13" s="28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87</v>
      </c>
      <c r="L13" s="28" t="str">
        <f t="shared" si="5"/>
        <v>A</v>
      </c>
      <c r="M13" s="28">
        <f t="shared" si="6"/>
        <v>87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39" t="s">
        <v>8</v>
      </c>
      <c r="S13" s="18"/>
      <c r="T13" s="1">
        <v>90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337</v>
      </c>
      <c r="FI13" s="77" t="s">
        <v>338</v>
      </c>
      <c r="FJ13" s="78">
        <v>29901</v>
      </c>
      <c r="FK13" s="78">
        <v>29911</v>
      </c>
    </row>
    <row r="14" spans="1:167" x14ac:dyDescent="0.25">
      <c r="A14" s="19">
        <v>4</v>
      </c>
      <c r="B14" s="19">
        <v>85794</v>
      </c>
      <c r="C14" s="19" t="s">
        <v>304</v>
      </c>
      <c r="D14" s="18"/>
      <c r="E14" s="28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1">
        <v>88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85810</v>
      </c>
      <c r="C15" s="19" t="s">
        <v>305</v>
      </c>
      <c r="D15" s="18"/>
      <c r="E15" s="28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6">
        <v>1</v>
      </c>
      <c r="P15" s="28" t="str">
        <f t="shared" si="8"/>
        <v>Mampu mendesain dan membuat karya secara detail dan estetis bagi penikmat seni.</v>
      </c>
      <c r="Q15" s="39"/>
      <c r="R15" s="39" t="s">
        <v>8</v>
      </c>
      <c r="S15" s="18"/>
      <c r="T15" s="1">
        <v>88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340</v>
      </c>
      <c r="FJ15" s="78">
        <v>29902</v>
      </c>
      <c r="FK15" s="78">
        <v>29912</v>
      </c>
    </row>
    <row r="16" spans="1:167" x14ac:dyDescent="0.25">
      <c r="A16" s="19">
        <v>6</v>
      </c>
      <c r="B16" s="19">
        <v>85826</v>
      </c>
      <c r="C16" s="19" t="s">
        <v>306</v>
      </c>
      <c r="D16" s="18"/>
      <c r="E16" s="28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88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85842</v>
      </c>
      <c r="C17" s="19" t="s">
        <v>307</v>
      </c>
      <c r="D17" s="18"/>
      <c r="E17" s="28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88</v>
      </c>
      <c r="L17" s="28" t="str">
        <f t="shared" si="5"/>
        <v>A</v>
      </c>
      <c r="M17" s="28">
        <f t="shared" si="6"/>
        <v>88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88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 t="s">
        <v>341</v>
      </c>
      <c r="FJ17" s="78">
        <v>29903</v>
      </c>
      <c r="FK17" s="78">
        <v>29913</v>
      </c>
    </row>
    <row r="18" spans="1:167" x14ac:dyDescent="0.25">
      <c r="A18" s="19">
        <v>8</v>
      </c>
      <c r="B18" s="19">
        <v>85858</v>
      </c>
      <c r="C18" s="19" t="s">
        <v>308</v>
      </c>
      <c r="D18" s="18"/>
      <c r="E18" s="28">
        <f t="shared" si="0"/>
        <v>89</v>
      </c>
      <c r="F18" s="28" t="str">
        <f t="shared" si="1"/>
        <v>A</v>
      </c>
      <c r="G18" s="28">
        <f>IF((COUNTA(T12:AC12)&gt;0),(ROUND((AVERAGE(T18:AD18)),0)),"")</f>
        <v>89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87</v>
      </c>
      <c r="L18" s="28" t="str">
        <f t="shared" si="5"/>
        <v>A</v>
      </c>
      <c r="M18" s="28">
        <f t="shared" si="6"/>
        <v>87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1">
        <v>88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85874</v>
      </c>
      <c r="C19" s="19" t="s">
        <v>309</v>
      </c>
      <c r="D19" s="18"/>
      <c r="E19" s="28">
        <f t="shared" si="0"/>
        <v>92</v>
      </c>
      <c r="F19" s="28" t="str">
        <f t="shared" si="1"/>
        <v>A</v>
      </c>
      <c r="G19" s="28">
        <f>IF((COUNTA(T12:AC12)&gt;0),(ROUND((AVERAGE(T19:AD19)),0)),"")</f>
        <v>92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88</v>
      </c>
      <c r="L19" s="28" t="str">
        <f t="shared" si="5"/>
        <v>A</v>
      </c>
      <c r="M19" s="28">
        <f t="shared" si="6"/>
        <v>88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88</v>
      </c>
      <c r="U19" s="1">
        <v>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88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29904</v>
      </c>
      <c r="FK19" s="78">
        <v>29914</v>
      </c>
    </row>
    <row r="20" spans="1:167" x14ac:dyDescent="0.25">
      <c r="A20" s="19">
        <v>10</v>
      </c>
      <c r="B20" s="19">
        <v>85890</v>
      </c>
      <c r="C20" s="19" t="s">
        <v>310</v>
      </c>
      <c r="D20" s="18"/>
      <c r="E20" s="28">
        <f t="shared" si="0"/>
        <v>90</v>
      </c>
      <c r="F20" s="28" t="str">
        <f t="shared" si="1"/>
        <v>A</v>
      </c>
      <c r="G20" s="28">
        <f>IF((COUNTA(T12:AC12)&gt;0),(ROUND((AVERAGE(T20:AD20)),0)),"")</f>
        <v>90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90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85906</v>
      </c>
      <c r="C21" s="19" t="s">
        <v>311</v>
      </c>
      <c r="D21" s="18"/>
      <c r="E21" s="28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39" t="s">
        <v>8</v>
      </c>
      <c r="S21" s="18"/>
      <c r="T21" s="1">
        <v>88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29905</v>
      </c>
      <c r="FK21" s="78">
        <v>29915</v>
      </c>
    </row>
    <row r="22" spans="1:167" x14ac:dyDescent="0.25">
      <c r="A22" s="19">
        <v>12</v>
      </c>
      <c r="B22" s="19">
        <v>85922</v>
      </c>
      <c r="C22" s="19" t="s">
        <v>312</v>
      </c>
      <c r="D22" s="18"/>
      <c r="E22" s="28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39" t="s">
        <v>8</v>
      </c>
      <c r="S22" s="18"/>
      <c r="T22" s="1">
        <v>88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85938</v>
      </c>
      <c r="C23" s="19" t="s">
        <v>313</v>
      </c>
      <c r="D23" s="18"/>
      <c r="E23" s="28">
        <f t="shared" si="0"/>
        <v>89</v>
      </c>
      <c r="F23" s="28" t="str">
        <f t="shared" si="1"/>
        <v>A</v>
      </c>
      <c r="G23" s="28">
        <f>IF((COUNTA(T12:AC12)&gt;0),(ROUND((AVERAGE(T23:AD23)),0)),"")</f>
        <v>89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1">
        <v>88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29906</v>
      </c>
      <c r="FK23" s="78">
        <v>29916</v>
      </c>
    </row>
    <row r="24" spans="1:167" x14ac:dyDescent="0.25">
      <c r="A24" s="19">
        <v>14</v>
      </c>
      <c r="B24" s="19">
        <v>85954</v>
      </c>
      <c r="C24" s="19" t="s">
        <v>314</v>
      </c>
      <c r="D24" s="18"/>
      <c r="E24" s="28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90</v>
      </c>
      <c r="L24" s="28" t="str">
        <f t="shared" si="5"/>
        <v>A</v>
      </c>
      <c r="M24" s="28">
        <f t="shared" si="6"/>
        <v>90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90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85970</v>
      </c>
      <c r="C25" s="19" t="s">
        <v>315</v>
      </c>
      <c r="D25" s="18"/>
      <c r="E25" s="28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88</v>
      </c>
      <c r="L25" s="28" t="str">
        <f t="shared" si="5"/>
        <v>A</v>
      </c>
      <c r="M25" s="28">
        <f t="shared" si="6"/>
        <v>88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1">
        <v>88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29907</v>
      </c>
      <c r="FK25" s="78">
        <v>29917</v>
      </c>
    </row>
    <row r="26" spans="1:167" x14ac:dyDescent="0.25">
      <c r="A26" s="19">
        <v>16</v>
      </c>
      <c r="B26" s="19">
        <v>85986</v>
      </c>
      <c r="C26" s="19" t="s">
        <v>316</v>
      </c>
      <c r="D26" s="18"/>
      <c r="E26" s="28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95</v>
      </c>
      <c r="L26" s="28" t="str">
        <f t="shared" si="5"/>
        <v>A</v>
      </c>
      <c r="M26" s="28">
        <f t="shared" si="6"/>
        <v>95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1">
        <v>90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86002</v>
      </c>
      <c r="C27" s="19" t="s">
        <v>317</v>
      </c>
      <c r="D27" s="18"/>
      <c r="E27" s="28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6">
        <v>1</v>
      </c>
      <c r="J27" s="28" t="str">
        <f t="shared" si="3"/>
        <v>Mampu memahami dan menganalisa tentang  karya seni rupa 2D, prinsip seni 2D, aliran dan karya 2D.</v>
      </c>
      <c r="K27" s="28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82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29908</v>
      </c>
      <c r="FK27" s="78">
        <v>29918</v>
      </c>
    </row>
    <row r="28" spans="1:167" x14ac:dyDescent="0.25">
      <c r="A28" s="19">
        <v>18</v>
      </c>
      <c r="B28" s="19">
        <v>86018</v>
      </c>
      <c r="C28" s="19" t="s">
        <v>318</v>
      </c>
      <c r="D28" s="18"/>
      <c r="E28" s="28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88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86034</v>
      </c>
      <c r="C29" s="19" t="s">
        <v>319</v>
      </c>
      <c r="D29" s="18"/>
      <c r="E29" s="28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1">
        <v>88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29909</v>
      </c>
      <c r="FK29" s="78">
        <v>29919</v>
      </c>
    </row>
    <row r="30" spans="1:167" x14ac:dyDescent="0.25">
      <c r="A30" s="19">
        <v>20</v>
      </c>
      <c r="B30" s="19">
        <v>86050</v>
      </c>
      <c r="C30" s="19" t="s">
        <v>320</v>
      </c>
      <c r="D30" s="18"/>
      <c r="E30" s="28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39" t="s">
        <v>8</v>
      </c>
      <c r="S30" s="18"/>
      <c r="T30" s="1">
        <v>88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86066</v>
      </c>
      <c r="C31" s="19" t="s">
        <v>321</v>
      </c>
      <c r="D31" s="18"/>
      <c r="E31" s="28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39" t="s">
        <v>8</v>
      </c>
      <c r="S31" s="18"/>
      <c r="T31" s="1">
        <v>88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29910</v>
      </c>
      <c r="FK31" s="78">
        <v>29920</v>
      </c>
    </row>
    <row r="32" spans="1:167" x14ac:dyDescent="0.25">
      <c r="A32" s="19">
        <v>22</v>
      </c>
      <c r="B32" s="19">
        <v>86082</v>
      </c>
      <c r="C32" s="19" t="s">
        <v>322</v>
      </c>
      <c r="D32" s="18"/>
      <c r="E32" s="28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88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86098</v>
      </c>
      <c r="C33" s="19" t="s">
        <v>323</v>
      </c>
      <c r="D33" s="18"/>
      <c r="E33" s="28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1">
        <v>88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86114</v>
      </c>
      <c r="C34" s="19" t="s">
        <v>324</v>
      </c>
      <c r="D34" s="18"/>
      <c r="E34" s="28">
        <f t="shared" si="0"/>
        <v>89</v>
      </c>
      <c r="F34" s="28" t="str">
        <f t="shared" si="1"/>
        <v>A</v>
      </c>
      <c r="G34" s="28">
        <f>IF((COUNTA(T12:AC12)&gt;0),(ROUND((AVERAGE(T34:AD34)),0)),"")</f>
        <v>89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88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86130</v>
      </c>
      <c r="C35" s="19" t="s">
        <v>325</v>
      </c>
      <c r="D35" s="18"/>
      <c r="E35" s="28">
        <f t="shared" si="0"/>
        <v>89</v>
      </c>
      <c r="F35" s="28" t="str">
        <f t="shared" si="1"/>
        <v>A</v>
      </c>
      <c r="G35" s="28">
        <f>IF((COUNTA(T12:AC12)&gt;0),(ROUND((AVERAGE(T35:AD35)),0)),"")</f>
        <v>89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88</v>
      </c>
      <c r="L35" s="28" t="str">
        <f t="shared" si="5"/>
        <v>A</v>
      </c>
      <c r="M35" s="28">
        <f t="shared" si="6"/>
        <v>88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1">
        <v>88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86146</v>
      </c>
      <c r="C36" s="19" t="s">
        <v>326</v>
      </c>
      <c r="D36" s="18"/>
      <c r="E36" s="28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87</v>
      </c>
      <c r="L36" s="28" t="str">
        <f t="shared" si="5"/>
        <v>A</v>
      </c>
      <c r="M36" s="28">
        <f t="shared" si="6"/>
        <v>87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1">
        <v>88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86162</v>
      </c>
      <c r="C37" s="19" t="s">
        <v>327</v>
      </c>
      <c r="D37" s="18"/>
      <c r="E37" s="28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88</v>
      </c>
      <c r="L37" s="28" t="str">
        <f t="shared" si="5"/>
        <v>A</v>
      </c>
      <c r="M37" s="28">
        <f t="shared" si="6"/>
        <v>88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88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88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86178</v>
      </c>
      <c r="C38" s="19" t="s">
        <v>328</v>
      </c>
      <c r="D38" s="18"/>
      <c r="E38" s="28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90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86194</v>
      </c>
      <c r="C39" s="19" t="s">
        <v>329</v>
      </c>
      <c r="D39" s="18"/>
      <c r="E39" s="28">
        <f t="shared" si="0"/>
        <v>89</v>
      </c>
      <c r="F39" s="28" t="str">
        <f t="shared" si="1"/>
        <v>A</v>
      </c>
      <c r="G39" s="28">
        <f>IF((COUNTA(T12:AC12)&gt;0),(ROUND((AVERAGE(T39:AD39)),0)),"")</f>
        <v>89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1">
        <v>90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86210</v>
      </c>
      <c r="C40" s="19" t="s">
        <v>330</v>
      </c>
      <c r="D40" s="18"/>
      <c r="E40" s="28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6">
        <v>1</v>
      </c>
      <c r="J40" s="28" t="str">
        <f t="shared" si="3"/>
        <v>Mampu memahami dan menganalisa tentang  karya seni rupa 2D, prinsip seni 2D, aliran dan karya 2D.</v>
      </c>
      <c r="K40" s="28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1">
        <v>88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86226</v>
      </c>
      <c r="C41" s="19" t="s">
        <v>331</v>
      </c>
      <c r="D41" s="18"/>
      <c r="E41" s="28">
        <f t="shared" si="0"/>
        <v>89</v>
      </c>
      <c r="F41" s="28" t="str">
        <f t="shared" si="1"/>
        <v>A</v>
      </c>
      <c r="G41" s="28">
        <f>IF((COUNTA(T12:AC12)&gt;0),(ROUND((AVERAGE(T41:AD41)),0)),"")</f>
        <v>89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88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86242</v>
      </c>
      <c r="C42" s="19" t="s">
        <v>332</v>
      </c>
      <c r="D42" s="18"/>
      <c r="E42" s="28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90</v>
      </c>
      <c r="L42" s="28" t="str">
        <f t="shared" si="5"/>
        <v>A</v>
      </c>
      <c r="M42" s="28">
        <f t="shared" si="6"/>
        <v>90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90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86258</v>
      </c>
      <c r="C43" s="19" t="s">
        <v>333</v>
      </c>
      <c r="D43" s="18"/>
      <c r="E43" s="28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88</v>
      </c>
      <c r="L43" s="28" t="str">
        <f t="shared" si="5"/>
        <v>A</v>
      </c>
      <c r="M43" s="28">
        <f t="shared" si="6"/>
        <v>88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88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86274</v>
      </c>
      <c r="C44" s="19" t="s">
        <v>334</v>
      </c>
      <c r="D44" s="18"/>
      <c r="E44" s="28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88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86290</v>
      </c>
      <c r="C45" s="19" t="s">
        <v>335</v>
      </c>
      <c r="D45" s="18"/>
      <c r="E45" s="28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1">
        <v>88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86306</v>
      </c>
      <c r="C46" s="19" t="s">
        <v>336</v>
      </c>
      <c r="D46" s="18"/>
      <c r="E46" s="28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39" t="s">
        <v>8</v>
      </c>
      <c r="S46" s="18"/>
      <c r="T46" s="1">
        <v>88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ayarra-nahda</cp:lastModifiedBy>
  <dcterms:created xsi:type="dcterms:W3CDTF">2015-09-01T09:01:01Z</dcterms:created>
  <dcterms:modified xsi:type="dcterms:W3CDTF">2018-12-11T06:10:26Z</dcterms:modified>
  <cp:category/>
</cp:coreProperties>
</file>