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15015" windowHeight="532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24519"/>
</workbook>
</file>

<file path=xl/calcChain.xml><?xml version="1.0" encoding="utf-8"?>
<calcChain xmlns="http://schemas.openxmlformats.org/spreadsheetml/2006/main">
  <c r="R46" i="4"/>
  <c r="Q46"/>
  <c r="Q45"/>
  <c r="R45" s="1"/>
  <c r="R44"/>
  <c r="Q44"/>
  <c r="R43"/>
  <c r="R42"/>
  <c r="Q42"/>
  <c r="Q41"/>
  <c r="R41" s="1"/>
  <c r="R40"/>
  <c r="Q40"/>
  <c r="Q39"/>
  <c r="R39" s="1"/>
  <c r="R38"/>
  <c r="Q37"/>
  <c r="R37" s="1"/>
  <c r="R36"/>
  <c r="Q36"/>
  <c r="Q35"/>
  <c r="R35" s="1"/>
  <c r="R34"/>
  <c r="Q34"/>
  <c r="Q33"/>
  <c r="R33" s="1"/>
  <c r="R32"/>
  <c r="Q32"/>
  <c r="Q31"/>
  <c r="R31" s="1"/>
  <c r="R30"/>
  <c r="Q30"/>
  <c r="Q29"/>
  <c r="R29" s="1"/>
  <c r="R28"/>
  <c r="Q27"/>
  <c r="R27" s="1"/>
  <c r="R26"/>
  <c r="Q26"/>
  <c r="Q25"/>
  <c r="R25" s="1"/>
  <c r="R24"/>
  <c r="R23"/>
  <c r="R22"/>
  <c r="Q21"/>
  <c r="R21" s="1"/>
  <c r="R20"/>
  <c r="Q20"/>
  <c r="Q19"/>
  <c r="R19" s="1"/>
  <c r="R18"/>
  <c r="Q18"/>
  <c r="R17"/>
  <c r="R16"/>
  <c r="Q16"/>
  <c r="R15"/>
  <c r="R14"/>
  <c r="Q14"/>
  <c r="R13"/>
  <c r="R12"/>
  <c r="Q12"/>
  <c r="R11"/>
  <c r="Q11"/>
  <c r="O46"/>
  <c r="P46" s="1"/>
  <c r="O45"/>
  <c r="P45" s="1"/>
  <c r="O44"/>
  <c r="O43"/>
  <c r="O42"/>
  <c r="P42" s="1"/>
  <c r="O41"/>
  <c r="O40"/>
  <c r="O39"/>
  <c r="O38"/>
  <c r="P38" s="1"/>
  <c r="O37"/>
  <c r="O36"/>
  <c r="O35"/>
  <c r="O34"/>
  <c r="P34" s="1"/>
  <c r="O33"/>
  <c r="O32"/>
  <c r="O31"/>
  <c r="O30"/>
  <c r="O29"/>
  <c r="P29" s="1"/>
  <c r="O28"/>
  <c r="O27"/>
  <c r="O26"/>
  <c r="O25"/>
  <c r="P25" s="1"/>
  <c r="O24"/>
  <c r="O23"/>
  <c r="O22"/>
  <c r="P22" s="1"/>
  <c r="O21"/>
  <c r="O20"/>
  <c r="O19"/>
  <c r="O18"/>
  <c r="O17"/>
  <c r="P17" s="1"/>
  <c r="O16"/>
  <c r="O15"/>
  <c r="O14"/>
  <c r="P14" s="1"/>
  <c r="O13"/>
  <c r="O12"/>
  <c r="O11"/>
  <c r="P11" s="1"/>
  <c r="I46"/>
  <c r="I45"/>
  <c r="J45" s="1"/>
  <c r="I44"/>
  <c r="I43"/>
  <c r="I42"/>
  <c r="I41"/>
  <c r="I40"/>
  <c r="J40" s="1"/>
  <c r="I39"/>
  <c r="I38"/>
  <c r="I37"/>
  <c r="J37" s="1"/>
  <c r="I36"/>
  <c r="I35"/>
  <c r="I34"/>
  <c r="I33"/>
  <c r="J33" s="1"/>
  <c r="I32"/>
  <c r="J32" s="1"/>
  <c r="I31"/>
  <c r="I30"/>
  <c r="I29"/>
  <c r="J29" s="1"/>
  <c r="I28"/>
  <c r="I27"/>
  <c r="I26"/>
  <c r="I25"/>
  <c r="I24"/>
  <c r="J24" s="1"/>
  <c r="I23"/>
  <c r="I22"/>
  <c r="I21"/>
  <c r="J21" s="1"/>
  <c r="I20"/>
  <c r="I19"/>
  <c r="I18"/>
  <c r="I17"/>
  <c r="J17" s="1"/>
  <c r="I16"/>
  <c r="J16" s="1"/>
  <c r="I15"/>
  <c r="I14"/>
  <c r="I13"/>
  <c r="J13" s="1"/>
  <c r="I12"/>
  <c r="I11"/>
  <c r="R46" i="3"/>
  <c r="R45"/>
  <c r="R44"/>
  <c r="Q44"/>
  <c r="Q43"/>
  <c r="R43" s="1"/>
  <c r="R42"/>
  <c r="Q42"/>
  <c r="Q41"/>
  <c r="R41" s="1"/>
  <c r="R40"/>
  <c r="Q40"/>
  <c r="Q39"/>
  <c r="R39" s="1"/>
  <c r="R38"/>
  <c r="Q37"/>
  <c r="R37" s="1"/>
  <c r="R36"/>
  <c r="Q36"/>
  <c r="R35"/>
  <c r="R34"/>
  <c r="Q34"/>
  <c r="Q33"/>
  <c r="R33" s="1"/>
  <c r="R32"/>
  <c r="Q32"/>
  <c r="Q31"/>
  <c r="R31" s="1"/>
  <c r="R30"/>
  <c r="Q30"/>
  <c r="Q29"/>
  <c r="R29" s="1"/>
  <c r="R28"/>
  <c r="Q28"/>
  <c r="Q27"/>
  <c r="R27" s="1"/>
  <c r="R26"/>
  <c r="Q26"/>
  <c r="Q25"/>
  <c r="R25" s="1"/>
  <c r="R24"/>
  <c r="Q24"/>
  <c r="Q23"/>
  <c r="R23" s="1"/>
  <c r="R22"/>
  <c r="Q22"/>
  <c r="R21"/>
  <c r="R20"/>
  <c r="Q20"/>
  <c r="Q19"/>
  <c r="R19" s="1"/>
  <c r="R18"/>
  <c r="Q18"/>
  <c r="Q17"/>
  <c r="R17" s="1"/>
  <c r="R16"/>
  <c r="Q15"/>
  <c r="R15" s="1"/>
  <c r="R14"/>
  <c r="Q14"/>
  <c r="Q13"/>
  <c r="R13" s="1"/>
  <c r="R12"/>
  <c r="Q12"/>
  <c r="R11"/>
  <c r="Q11"/>
  <c r="O46"/>
  <c r="O45"/>
  <c r="P45" s="1"/>
  <c r="O44"/>
  <c r="O43"/>
  <c r="O42"/>
  <c r="O41"/>
  <c r="P41" s="1"/>
  <c r="O40"/>
  <c r="P40" s="1"/>
  <c r="O39"/>
  <c r="O38"/>
  <c r="O37"/>
  <c r="P37" s="1"/>
  <c r="O36"/>
  <c r="O35"/>
  <c r="O34"/>
  <c r="O33"/>
  <c r="P33" s="1"/>
  <c r="O32"/>
  <c r="O31"/>
  <c r="O30"/>
  <c r="O29"/>
  <c r="P29" s="1"/>
  <c r="O28"/>
  <c r="O27"/>
  <c r="O26"/>
  <c r="O25"/>
  <c r="O24"/>
  <c r="P24" s="1"/>
  <c r="O23"/>
  <c r="O22"/>
  <c r="O21"/>
  <c r="P21" s="1"/>
  <c r="O20"/>
  <c r="P20" s="1"/>
  <c r="O19"/>
  <c r="O18"/>
  <c r="O17"/>
  <c r="P17" s="1"/>
  <c r="O16"/>
  <c r="P16" s="1"/>
  <c r="O15"/>
  <c r="O14"/>
  <c r="O13"/>
  <c r="P13" s="1"/>
  <c r="O12"/>
  <c r="P12" s="1"/>
  <c r="O11"/>
  <c r="I46"/>
  <c r="J46" s="1"/>
  <c r="I45"/>
  <c r="I44"/>
  <c r="I43"/>
  <c r="I42"/>
  <c r="I41"/>
  <c r="J41" s="1"/>
  <c r="I40"/>
  <c r="I39"/>
  <c r="I38"/>
  <c r="J38" s="1"/>
  <c r="I37"/>
  <c r="I36"/>
  <c r="I35"/>
  <c r="I34"/>
  <c r="J34" s="1"/>
  <c r="I33"/>
  <c r="J33" s="1"/>
  <c r="I32"/>
  <c r="I31"/>
  <c r="I30"/>
  <c r="J30" s="1"/>
  <c r="I29"/>
  <c r="I28"/>
  <c r="I27"/>
  <c r="I26"/>
  <c r="I25"/>
  <c r="J25" s="1"/>
  <c r="I24"/>
  <c r="I23"/>
  <c r="I22"/>
  <c r="J22" s="1"/>
  <c r="I21"/>
  <c r="I20"/>
  <c r="I19"/>
  <c r="I18"/>
  <c r="J18" s="1"/>
  <c r="I17"/>
  <c r="J17" s="1"/>
  <c r="I16"/>
  <c r="I15"/>
  <c r="I14"/>
  <c r="J14" s="1"/>
  <c r="I13"/>
  <c r="I12"/>
  <c r="I11"/>
  <c r="J11" s="1"/>
  <c r="R46" i="2"/>
  <c r="R45"/>
  <c r="Q45"/>
  <c r="Q44"/>
  <c r="R44" s="1"/>
  <c r="R43"/>
  <c r="R42"/>
  <c r="R41"/>
  <c r="Q41"/>
  <c r="Q40"/>
  <c r="R40" s="1"/>
  <c r="R39"/>
  <c r="Q39"/>
  <c r="Q38"/>
  <c r="R38" s="1"/>
  <c r="R37"/>
  <c r="Q37"/>
  <c r="R36"/>
  <c r="R35"/>
  <c r="Q35"/>
  <c r="Q34"/>
  <c r="R34" s="1"/>
  <c r="R33"/>
  <c r="Q33"/>
  <c r="Q32"/>
  <c r="R32" s="1"/>
  <c r="R31"/>
  <c r="Q31"/>
  <c r="Q30"/>
  <c r="R30" s="1"/>
  <c r="R29"/>
  <c r="Q29"/>
  <c r="Q28"/>
  <c r="R28" s="1"/>
  <c r="R27"/>
  <c r="Q27"/>
  <c r="Q26"/>
  <c r="R26" s="1"/>
  <c r="R25"/>
  <c r="Q25"/>
  <c r="R24"/>
  <c r="R23"/>
  <c r="Q23"/>
  <c r="R22"/>
  <c r="R21"/>
  <c r="Q21"/>
  <c r="Q20"/>
  <c r="R20" s="1"/>
  <c r="R19"/>
  <c r="Q19"/>
  <c r="Q18"/>
  <c r="R18" s="1"/>
  <c r="R17"/>
  <c r="Q17"/>
  <c r="Q16"/>
  <c r="R16" s="1"/>
  <c r="R15"/>
  <c r="Q15"/>
  <c r="Q14"/>
  <c r="R14" s="1"/>
  <c r="R13"/>
  <c r="Q13"/>
  <c r="Q12"/>
  <c r="R12" s="1"/>
  <c r="R11"/>
  <c r="O46"/>
  <c r="O45"/>
  <c r="P45" s="1"/>
  <c r="O44"/>
  <c r="O43"/>
  <c r="O42"/>
  <c r="O41"/>
  <c r="P41" s="1"/>
  <c r="O40"/>
  <c r="P40" s="1"/>
  <c r="O39"/>
  <c r="O38"/>
  <c r="O37"/>
  <c r="P37" s="1"/>
  <c r="O36"/>
  <c r="P36" s="1"/>
  <c r="O35"/>
  <c r="O34"/>
  <c r="O33"/>
  <c r="P33" s="1"/>
  <c r="O32"/>
  <c r="O31"/>
  <c r="O30"/>
  <c r="O29"/>
  <c r="O28"/>
  <c r="P28" s="1"/>
  <c r="O27"/>
  <c r="O26"/>
  <c r="O25"/>
  <c r="P25" s="1"/>
  <c r="O24"/>
  <c r="P24" s="1"/>
  <c r="O23"/>
  <c r="O22"/>
  <c r="O21"/>
  <c r="P21" s="1"/>
  <c r="O20"/>
  <c r="O19"/>
  <c r="O18"/>
  <c r="O17"/>
  <c r="O16"/>
  <c r="O15"/>
  <c r="O14"/>
  <c r="O13"/>
  <c r="P13" s="1"/>
  <c r="O12"/>
  <c r="P12" s="1"/>
  <c r="O11"/>
  <c r="I46"/>
  <c r="I45"/>
  <c r="J45" s="1"/>
  <c r="I44"/>
  <c r="I43"/>
  <c r="I42"/>
  <c r="I41"/>
  <c r="J41" s="1"/>
  <c r="I40"/>
  <c r="J40" s="1"/>
  <c r="I39"/>
  <c r="I38"/>
  <c r="I37"/>
  <c r="J37" s="1"/>
  <c r="I36"/>
  <c r="I35"/>
  <c r="I34"/>
  <c r="I33"/>
  <c r="J33" s="1"/>
  <c r="I32"/>
  <c r="I31"/>
  <c r="I30"/>
  <c r="I29"/>
  <c r="I28"/>
  <c r="J28" s="1"/>
  <c r="I27"/>
  <c r="I26"/>
  <c r="I25"/>
  <c r="J25" s="1"/>
  <c r="I24"/>
  <c r="I23"/>
  <c r="I22"/>
  <c r="I21"/>
  <c r="I20"/>
  <c r="J20" s="1"/>
  <c r="I19"/>
  <c r="I18"/>
  <c r="I17"/>
  <c r="J17" s="1"/>
  <c r="I16"/>
  <c r="I15"/>
  <c r="I14"/>
  <c r="I13"/>
  <c r="J13" s="1"/>
  <c r="I12"/>
  <c r="J12" s="1"/>
  <c r="I11"/>
  <c r="Q25" i="1"/>
  <c r="R25" s="1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4"/>
  <c r="R23"/>
  <c r="R22"/>
  <c r="R21"/>
  <c r="R20"/>
  <c r="R19"/>
  <c r="R18"/>
  <c r="R17"/>
  <c r="R16"/>
  <c r="R15"/>
  <c r="R14"/>
  <c r="R13"/>
  <c r="R12"/>
  <c r="R11"/>
  <c r="Q45"/>
  <c r="Q44"/>
  <c r="Q43"/>
  <c r="Q42"/>
  <c r="Q41"/>
  <c r="Q40"/>
  <c r="Q39"/>
  <c r="Q38"/>
  <c r="Q36"/>
  <c r="Q35"/>
  <c r="Q34"/>
  <c r="Q32"/>
  <c r="Q31"/>
  <c r="Q30"/>
  <c r="Q29"/>
  <c r="Q28"/>
  <c r="Q26"/>
  <c r="Q24"/>
  <c r="Q23"/>
  <c r="Q22"/>
  <c r="Q19"/>
  <c r="Q18"/>
  <c r="Q17"/>
  <c r="Q15"/>
  <c r="Q14"/>
  <c r="Q13"/>
  <c r="Q12"/>
  <c r="Q11"/>
  <c r="O46"/>
  <c r="O45"/>
  <c r="P45" s="1"/>
  <c r="O44"/>
  <c r="P44" s="1"/>
  <c r="O43"/>
  <c r="O42"/>
  <c r="O41"/>
  <c r="P41" s="1"/>
  <c r="O40"/>
  <c r="O39"/>
  <c r="O38"/>
  <c r="O37"/>
  <c r="P37" s="1"/>
  <c r="O36"/>
  <c r="P36" s="1"/>
  <c r="O35"/>
  <c r="O34"/>
  <c r="O33"/>
  <c r="P33" s="1"/>
  <c r="O32"/>
  <c r="O31"/>
  <c r="O30"/>
  <c r="O29"/>
  <c r="P29" s="1"/>
  <c r="O28"/>
  <c r="P28" s="1"/>
  <c r="O27"/>
  <c r="O26"/>
  <c r="O25"/>
  <c r="O24"/>
  <c r="P24" s="1"/>
  <c r="O23"/>
  <c r="O22"/>
  <c r="O21"/>
  <c r="P21" s="1"/>
  <c r="O20"/>
  <c r="O19"/>
  <c r="O18"/>
  <c r="O17"/>
  <c r="P17" s="1"/>
  <c r="O16"/>
  <c r="O15"/>
  <c r="O14"/>
  <c r="O13"/>
  <c r="O12"/>
  <c r="P12" s="1"/>
  <c r="O11"/>
  <c r="I46"/>
  <c r="I45"/>
  <c r="I44"/>
  <c r="J44" s="1"/>
  <c r="I43"/>
  <c r="I42"/>
  <c r="I41"/>
  <c r="J41" s="1"/>
  <c r="I40"/>
  <c r="I39"/>
  <c r="I38"/>
  <c r="I37"/>
  <c r="J37" s="1"/>
  <c r="I36"/>
  <c r="I35"/>
  <c r="I34"/>
  <c r="I33"/>
  <c r="J33" s="1"/>
  <c r="I32"/>
  <c r="I31"/>
  <c r="I30"/>
  <c r="I29"/>
  <c r="I28"/>
  <c r="J28" s="1"/>
  <c r="I27"/>
  <c r="I26"/>
  <c r="I25"/>
  <c r="J25" s="1"/>
  <c r="I24"/>
  <c r="J24" s="1"/>
  <c r="I23"/>
  <c r="I22"/>
  <c r="I21"/>
  <c r="I20"/>
  <c r="J20" s="1"/>
  <c r="I19"/>
  <c r="I18"/>
  <c r="I17"/>
  <c r="J17" s="1"/>
  <c r="I16"/>
  <c r="I15"/>
  <c r="I14"/>
  <c r="I13"/>
  <c r="I12"/>
  <c r="J12" s="1"/>
  <c r="I11"/>
  <c r="K55" i="4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M46"/>
  <c r="N46" s="1"/>
  <c r="K46"/>
  <c r="L46" s="1"/>
  <c r="J46"/>
  <c r="G46"/>
  <c r="H46" s="1"/>
  <c r="E46"/>
  <c r="F46" s="1"/>
  <c r="M45"/>
  <c r="N45" s="1"/>
  <c r="K45"/>
  <c r="L45" s="1"/>
  <c r="G45"/>
  <c r="H45" s="1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N42"/>
  <c r="M42"/>
  <c r="K42"/>
  <c r="L42" s="1"/>
  <c r="J42"/>
  <c r="G42"/>
  <c r="H42" s="1"/>
  <c r="E42"/>
  <c r="F42" s="1"/>
  <c r="P41"/>
  <c r="M41"/>
  <c r="N41" s="1"/>
  <c r="L41"/>
  <c r="K41"/>
  <c r="J41"/>
  <c r="G41"/>
  <c r="H41" s="1"/>
  <c r="E41"/>
  <c r="F41" s="1"/>
  <c r="P40"/>
  <c r="M40"/>
  <c r="N40" s="1"/>
  <c r="K40"/>
  <c r="L40" s="1"/>
  <c r="G40"/>
  <c r="H40" s="1"/>
  <c r="E40"/>
  <c r="F40" s="1"/>
  <c r="P39"/>
  <c r="M39"/>
  <c r="N39" s="1"/>
  <c r="K39"/>
  <c r="L39" s="1"/>
  <c r="J39"/>
  <c r="G39"/>
  <c r="H39" s="1"/>
  <c r="F39"/>
  <c r="E39"/>
  <c r="M38"/>
  <c r="N38" s="1"/>
  <c r="K38"/>
  <c r="L38" s="1"/>
  <c r="J38"/>
  <c r="G38"/>
  <c r="H38" s="1"/>
  <c r="E38"/>
  <c r="F38" s="1"/>
  <c r="P37"/>
  <c r="M37"/>
  <c r="N37" s="1"/>
  <c r="K37"/>
  <c r="L37" s="1"/>
  <c r="G37"/>
  <c r="H37" s="1"/>
  <c r="E37"/>
  <c r="F37" s="1"/>
  <c r="P36"/>
  <c r="N36"/>
  <c r="M36"/>
  <c r="K36"/>
  <c r="L36" s="1"/>
  <c r="J36"/>
  <c r="G36"/>
  <c r="H36" s="1"/>
  <c r="E36"/>
  <c r="F36" s="1"/>
  <c r="P35"/>
  <c r="M35"/>
  <c r="N35" s="1"/>
  <c r="L35"/>
  <c r="K35"/>
  <c r="J35"/>
  <c r="G35"/>
  <c r="H35" s="1"/>
  <c r="F35"/>
  <c r="E35"/>
  <c r="N34"/>
  <c r="M34"/>
  <c r="K34"/>
  <c r="L34" s="1"/>
  <c r="J34"/>
  <c r="G34"/>
  <c r="H34" s="1"/>
  <c r="E34"/>
  <c r="F34" s="1"/>
  <c r="P33"/>
  <c r="M33"/>
  <c r="N33" s="1"/>
  <c r="L33"/>
  <c r="K33"/>
  <c r="G33"/>
  <c r="H33" s="1"/>
  <c r="F33"/>
  <c r="E33"/>
  <c r="P32"/>
  <c r="N32"/>
  <c r="M32"/>
  <c r="K32"/>
  <c r="L32" s="1"/>
  <c r="G32"/>
  <c r="H32" s="1"/>
  <c r="E32"/>
  <c r="F32" s="1"/>
  <c r="P31"/>
  <c r="M31"/>
  <c r="N31" s="1"/>
  <c r="L31"/>
  <c r="K31"/>
  <c r="J31"/>
  <c r="G31"/>
  <c r="H31" s="1"/>
  <c r="E31"/>
  <c r="F31" s="1"/>
  <c r="P30"/>
  <c r="M30"/>
  <c r="N30" s="1"/>
  <c r="K30"/>
  <c r="L30" s="1"/>
  <c r="J30"/>
  <c r="G30"/>
  <c r="H30" s="1"/>
  <c r="E30"/>
  <c r="F30" s="1"/>
  <c r="M29"/>
  <c r="N29" s="1"/>
  <c r="K29"/>
  <c r="L29" s="1"/>
  <c r="G29"/>
  <c r="H29" s="1"/>
  <c r="F29"/>
  <c r="E29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N26"/>
  <c r="M26"/>
  <c r="K26"/>
  <c r="L26" s="1"/>
  <c r="J26"/>
  <c r="G26"/>
  <c r="H26" s="1"/>
  <c r="E26"/>
  <c r="F26" s="1"/>
  <c r="M25"/>
  <c r="N25" s="1"/>
  <c r="L25"/>
  <c r="K25"/>
  <c r="J25"/>
  <c r="G25"/>
  <c r="H25" s="1"/>
  <c r="E25"/>
  <c r="F25" s="1"/>
  <c r="P24"/>
  <c r="M24"/>
  <c r="N24" s="1"/>
  <c r="K24"/>
  <c r="L24" s="1"/>
  <c r="G24"/>
  <c r="H24" s="1"/>
  <c r="E24"/>
  <c r="F24" s="1"/>
  <c r="P23"/>
  <c r="M23"/>
  <c r="N23" s="1"/>
  <c r="K23"/>
  <c r="L23" s="1"/>
  <c r="J23"/>
  <c r="G23"/>
  <c r="H23" s="1"/>
  <c r="F23"/>
  <c r="E23"/>
  <c r="M22"/>
  <c r="N22" s="1"/>
  <c r="K22"/>
  <c r="L22" s="1"/>
  <c r="J22"/>
  <c r="G22"/>
  <c r="H22" s="1"/>
  <c r="E22"/>
  <c r="F22" s="1"/>
  <c r="P21"/>
  <c r="M21"/>
  <c r="N21" s="1"/>
  <c r="K21"/>
  <c r="L21" s="1"/>
  <c r="G21"/>
  <c r="H21" s="1"/>
  <c r="E21"/>
  <c r="F21" s="1"/>
  <c r="P20"/>
  <c r="N20"/>
  <c r="M20"/>
  <c r="K20"/>
  <c r="L20" s="1"/>
  <c r="J20"/>
  <c r="G20"/>
  <c r="H20" s="1"/>
  <c r="E20"/>
  <c r="F20" s="1"/>
  <c r="P19"/>
  <c r="M19"/>
  <c r="N19" s="1"/>
  <c r="L19"/>
  <c r="K19"/>
  <c r="J19"/>
  <c r="G19"/>
  <c r="H19" s="1"/>
  <c r="F19"/>
  <c r="E19"/>
  <c r="P18"/>
  <c r="N18"/>
  <c r="M18"/>
  <c r="K18"/>
  <c r="L18" s="1"/>
  <c r="J18"/>
  <c r="G18"/>
  <c r="H18" s="1"/>
  <c r="E18"/>
  <c r="F18" s="1"/>
  <c r="M17"/>
  <c r="N17" s="1"/>
  <c r="L17"/>
  <c r="K17"/>
  <c r="G17"/>
  <c r="H17" s="1"/>
  <c r="F17"/>
  <c r="E17"/>
  <c r="P16"/>
  <c r="N16"/>
  <c r="M16"/>
  <c r="K16"/>
  <c r="L16" s="1"/>
  <c r="G16"/>
  <c r="H16" s="1"/>
  <c r="E16"/>
  <c r="F16" s="1"/>
  <c r="P15"/>
  <c r="M15"/>
  <c r="N15" s="1"/>
  <c r="L15"/>
  <c r="K15"/>
  <c r="J15"/>
  <c r="G15"/>
  <c r="H15" s="1"/>
  <c r="E15"/>
  <c r="F15" s="1"/>
  <c r="M14"/>
  <c r="N14" s="1"/>
  <c r="K14"/>
  <c r="L14" s="1"/>
  <c r="J14"/>
  <c r="G14"/>
  <c r="H14" s="1"/>
  <c r="E14"/>
  <c r="F14" s="1"/>
  <c r="P13"/>
  <c r="M13"/>
  <c r="N13" s="1"/>
  <c r="K13"/>
  <c r="L13" s="1"/>
  <c r="G13"/>
  <c r="H13" s="1"/>
  <c r="F13"/>
  <c r="E13"/>
  <c r="P12"/>
  <c r="M12"/>
  <c r="N12" s="1"/>
  <c r="K12"/>
  <c r="L12" s="1"/>
  <c r="J12"/>
  <c r="G12"/>
  <c r="E12"/>
  <c r="F12" s="1"/>
  <c r="M11"/>
  <c r="N11" s="1"/>
  <c r="K11"/>
  <c r="L11" s="1"/>
  <c r="J11"/>
  <c r="G11"/>
  <c r="E11"/>
  <c r="F11" s="1"/>
  <c r="K55" i="3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G46"/>
  <c r="H46" s="1"/>
  <c r="E46"/>
  <c r="F46" s="1"/>
  <c r="M45"/>
  <c r="N45" s="1"/>
  <c r="K45"/>
  <c r="L45" s="1"/>
  <c r="J45"/>
  <c r="G45"/>
  <c r="H45" s="1"/>
  <c r="E45"/>
  <c r="F45" s="1"/>
  <c r="P44"/>
  <c r="M44"/>
  <c r="N44" s="1"/>
  <c r="K44"/>
  <c r="L44" s="1"/>
  <c r="J44"/>
  <c r="H44"/>
  <c r="G44"/>
  <c r="E44"/>
  <c r="F44" s="1"/>
  <c r="P43"/>
  <c r="M43"/>
  <c r="N43" s="1"/>
  <c r="L43"/>
  <c r="K43"/>
  <c r="J43"/>
  <c r="G43"/>
  <c r="H43" s="1"/>
  <c r="E43"/>
  <c r="F43" s="1"/>
  <c r="P42"/>
  <c r="M42"/>
  <c r="N42" s="1"/>
  <c r="K42"/>
  <c r="L42" s="1"/>
  <c r="J42"/>
  <c r="G42"/>
  <c r="H42" s="1"/>
  <c r="E42"/>
  <c r="F42" s="1"/>
  <c r="M41"/>
  <c r="N41" s="1"/>
  <c r="L41"/>
  <c r="K41"/>
  <c r="G41"/>
  <c r="H41" s="1"/>
  <c r="E41"/>
  <c r="F41" s="1"/>
  <c r="M40"/>
  <c r="N40" s="1"/>
  <c r="K40"/>
  <c r="L40" s="1"/>
  <c r="J40"/>
  <c r="H40"/>
  <c r="G40"/>
  <c r="E40"/>
  <c r="F40" s="1"/>
  <c r="P39"/>
  <c r="M39"/>
  <c r="N39" s="1"/>
  <c r="K39"/>
  <c r="L39" s="1"/>
  <c r="J39"/>
  <c r="G39"/>
  <c r="H39" s="1"/>
  <c r="E39"/>
  <c r="F39" s="1"/>
  <c r="P38"/>
  <c r="N38"/>
  <c r="M38"/>
  <c r="K38"/>
  <c r="L38" s="1"/>
  <c r="G38"/>
  <c r="H38" s="1"/>
  <c r="E38"/>
  <c r="F38" s="1"/>
  <c r="M37"/>
  <c r="N37" s="1"/>
  <c r="K37"/>
  <c r="L37" s="1"/>
  <c r="J37"/>
  <c r="G37"/>
  <c r="H37" s="1"/>
  <c r="E37"/>
  <c r="F37" s="1"/>
  <c r="P36"/>
  <c r="N36"/>
  <c r="M36"/>
  <c r="K36"/>
  <c r="L36" s="1"/>
  <c r="J36"/>
  <c r="H36"/>
  <c r="G36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G34"/>
  <c r="H34" s="1"/>
  <c r="E34"/>
  <c r="F34" s="1"/>
  <c r="M33"/>
  <c r="N33" s="1"/>
  <c r="K33"/>
  <c r="L33" s="1"/>
  <c r="G33"/>
  <c r="H33" s="1"/>
  <c r="E33"/>
  <c r="F33" s="1"/>
  <c r="P32"/>
  <c r="M32"/>
  <c r="N32" s="1"/>
  <c r="K32"/>
  <c r="L32" s="1"/>
  <c r="J32"/>
  <c r="H32"/>
  <c r="G32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G30"/>
  <c r="H30" s="1"/>
  <c r="E30"/>
  <c r="F30" s="1"/>
  <c r="M29"/>
  <c r="N29" s="1"/>
  <c r="K29"/>
  <c r="L29" s="1"/>
  <c r="J29"/>
  <c r="G29"/>
  <c r="H29" s="1"/>
  <c r="E29"/>
  <c r="F29" s="1"/>
  <c r="P28"/>
  <c r="M28"/>
  <c r="N28" s="1"/>
  <c r="K28"/>
  <c r="L28" s="1"/>
  <c r="J28"/>
  <c r="H28"/>
  <c r="G28"/>
  <c r="E28"/>
  <c r="F28" s="1"/>
  <c r="P27"/>
  <c r="M27"/>
  <c r="N27" s="1"/>
  <c r="L27"/>
  <c r="K27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L25"/>
  <c r="K25"/>
  <c r="G25"/>
  <c r="H25" s="1"/>
  <c r="E25"/>
  <c r="F25" s="1"/>
  <c r="M24"/>
  <c r="N24" s="1"/>
  <c r="K24"/>
  <c r="L24" s="1"/>
  <c r="J24"/>
  <c r="H24"/>
  <c r="G24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G22"/>
  <c r="H22" s="1"/>
  <c r="E22"/>
  <c r="F22" s="1"/>
  <c r="M21"/>
  <c r="N21" s="1"/>
  <c r="K21"/>
  <c r="L21" s="1"/>
  <c r="J21"/>
  <c r="G21"/>
  <c r="H21" s="1"/>
  <c r="E21"/>
  <c r="F21" s="1"/>
  <c r="N20"/>
  <c r="M20"/>
  <c r="K20"/>
  <c r="L20" s="1"/>
  <c r="J20"/>
  <c r="H20"/>
  <c r="G20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G18"/>
  <c r="H18" s="1"/>
  <c r="E18"/>
  <c r="F18" s="1"/>
  <c r="M17"/>
  <c r="N17" s="1"/>
  <c r="K17"/>
  <c r="L17" s="1"/>
  <c r="G17"/>
  <c r="H17" s="1"/>
  <c r="E17"/>
  <c r="F17" s="1"/>
  <c r="M16"/>
  <c r="N16" s="1"/>
  <c r="K16"/>
  <c r="L16" s="1"/>
  <c r="J16"/>
  <c r="H16"/>
  <c r="G16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G14"/>
  <c r="H14" s="1"/>
  <c r="E14"/>
  <c r="F14" s="1"/>
  <c r="M13"/>
  <c r="N13" s="1"/>
  <c r="K13"/>
  <c r="L13" s="1"/>
  <c r="J13"/>
  <c r="G13"/>
  <c r="H13" s="1"/>
  <c r="E13"/>
  <c r="F13" s="1"/>
  <c r="M12"/>
  <c r="N12" s="1"/>
  <c r="K12"/>
  <c r="L12" s="1"/>
  <c r="J12"/>
  <c r="H12"/>
  <c r="G12"/>
  <c r="E12"/>
  <c r="F12" s="1"/>
  <c r="P11"/>
  <c r="M11"/>
  <c r="N11" s="1"/>
  <c r="L11"/>
  <c r="K11"/>
  <c r="G11"/>
  <c r="E11"/>
  <c r="F11" s="1"/>
  <c r="K55" i="2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M45"/>
  <c r="N45" s="1"/>
  <c r="K45"/>
  <c r="L45" s="1"/>
  <c r="G45"/>
  <c r="H45" s="1"/>
  <c r="E45"/>
  <c r="F45" s="1"/>
  <c r="P44"/>
  <c r="M44"/>
  <c r="N44" s="1"/>
  <c r="K44"/>
  <c r="L44" s="1"/>
  <c r="J44"/>
  <c r="H44"/>
  <c r="G44"/>
  <c r="E44"/>
  <c r="F44" s="1"/>
  <c r="P43"/>
  <c r="M43"/>
  <c r="N43" s="1"/>
  <c r="L43"/>
  <c r="K43"/>
  <c r="J43"/>
  <c r="G43"/>
  <c r="H43" s="1"/>
  <c r="E43"/>
  <c r="F43" s="1"/>
  <c r="P42"/>
  <c r="M42"/>
  <c r="N42" s="1"/>
  <c r="K42"/>
  <c r="L42" s="1"/>
  <c r="J42"/>
  <c r="H42"/>
  <c r="G42"/>
  <c r="E42"/>
  <c r="F42" s="1"/>
  <c r="M41"/>
  <c r="N41" s="1"/>
  <c r="K41"/>
  <c r="L41" s="1"/>
  <c r="G41"/>
  <c r="H41" s="1"/>
  <c r="E41"/>
  <c r="F41" s="1"/>
  <c r="M40"/>
  <c r="N40" s="1"/>
  <c r="K40"/>
  <c r="L40" s="1"/>
  <c r="G40"/>
  <c r="H40" s="1"/>
  <c r="E40"/>
  <c r="F40" s="1"/>
  <c r="P39"/>
  <c r="M39"/>
  <c r="N39" s="1"/>
  <c r="K39"/>
  <c r="L39" s="1"/>
  <c r="J39"/>
  <c r="G39"/>
  <c r="H39" s="1"/>
  <c r="E39"/>
  <c r="F39" s="1"/>
  <c r="P38"/>
  <c r="N38"/>
  <c r="M38"/>
  <c r="K38"/>
  <c r="L38" s="1"/>
  <c r="J38"/>
  <c r="H38"/>
  <c r="G38"/>
  <c r="E38"/>
  <c r="F38" s="1"/>
  <c r="M37"/>
  <c r="N37" s="1"/>
  <c r="K37"/>
  <c r="L37" s="1"/>
  <c r="G37"/>
  <c r="H37" s="1"/>
  <c r="E37"/>
  <c r="F37" s="1"/>
  <c r="M36"/>
  <c r="N36" s="1"/>
  <c r="K36"/>
  <c r="L36" s="1"/>
  <c r="J36"/>
  <c r="H36"/>
  <c r="G36"/>
  <c r="E36"/>
  <c r="F36" s="1"/>
  <c r="P35"/>
  <c r="M35"/>
  <c r="N35" s="1"/>
  <c r="L35"/>
  <c r="K35"/>
  <c r="J35"/>
  <c r="G35"/>
  <c r="H35" s="1"/>
  <c r="E35"/>
  <c r="F35" s="1"/>
  <c r="P34"/>
  <c r="M34"/>
  <c r="N34" s="1"/>
  <c r="K34"/>
  <c r="L34" s="1"/>
  <c r="J34"/>
  <c r="H34"/>
  <c r="G34"/>
  <c r="E34"/>
  <c r="F34" s="1"/>
  <c r="M33"/>
  <c r="N33" s="1"/>
  <c r="K33"/>
  <c r="L33" s="1"/>
  <c r="G33"/>
  <c r="H33" s="1"/>
  <c r="E33"/>
  <c r="F33" s="1"/>
  <c r="P32"/>
  <c r="M32"/>
  <c r="N32" s="1"/>
  <c r="K32"/>
  <c r="L32" s="1"/>
  <c r="J32"/>
  <c r="H32"/>
  <c r="G32"/>
  <c r="E32"/>
  <c r="F32" s="1"/>
  <c r="P31"/>
  <c r="M31"/>
  <c r="N31" s="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M28"/>
  <c r="N28" s="1"/>
  <c r="K28"/>
  <c r="L28" s="1"/>
  <c r="H28"/>
  <c r="G28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H26"/>
  <c r="G26"/>
  <c r="E26"/>
  <c r="F26" s="1"/>
  <c r="M25"/>
  <c r="N25" s="1"/>
  <c r="K25"/>
  <c r="L25" s="1"/>
  <c r="G25"/>
  <c r="H25" s="1"/>
  <c r="E25"/>
  <c r="F25" s="1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J22"/>
  <c r="H22"/>
  <c r="G22"/>
  <c r="E22"/>
  <c r="F22" s="1"/>
  <c r="M21"/>
  <c r="N21" s="1"/>
  <c r="K21"/>
  <c r="L21" s="1"/>
  <c r="J21"/>
  <c r="G21"/>
  <c r="H21" s="1"/>
  <c r="E21"/>
  <c r="F21" s="1"/>
  <c r="P20"/>
  <c r="M20"/>
  <c r="N20" s="1"/>
  <c r="K20"/>
  <c r="L20" s="1"/>
  <c r="H20"/>
  <c r="G20"/>
  <c r="E20"/>
  <c r="F20" s="1"/>
  <c r="P19"/>
  <c r="M19"/>
  <c r="N19" s="1"/>
  <c r="L19"/>
  <c r="K19"/>
  <c r="J19"/>
  <c r="G19"/>
  <c r="H19" s="1"/>
  <c r="E19"/>
  <c r="F19" s="1"/>
  <c r="P18"/>
  <c r="M18"/>
  <c r="N18" s="1"/>
  <c r="K18"/>
  <c r="L18" s="1"/>
  <c r="J18"/>
  <c r="H18"/>
  <c r="G18"/>
  <c r="E18"/>
  <c r="F18" s="1"/>
  <c r="P17"/>
  <c r="M17"/>
  <c r="N17" s="1"/>
  <c r="K17"/>
  <c r="L17" s="1"/>
  <c r="G17"/>
  <c r="H17" s="1"/>
  <c r="E17"/>
  <c r="F17" s="1"/>
  <c r="P16"/>
  <c r="M16"/>
  <c r="N16" s="1"/>
  <c r="K16"/>
  <c r="L16" s="1"/>
  <c r="J16"/>
  <c r="H16"/>
  <c r="G16"/>
  <c r="E16"/>
  <c r="F16" s="1"/>
  <c r="P15"/>
  <c r="M15"/>
  <c r="N15" s="1"/>
  <c r="K15"/>
  <c r="L15" s="1"/>
  <c r="J15"/>
  <c r="G15"/>
  <c r="H15" s="1"/>
  <c r="E15"/>
  <c r="F15" s="1"/>
  <c r="P14"/>
  <c r="N14"/>
  <c r="M14"/>
  <c r="K14"/>
  <c r="L14" s="1"/>
  <c r="J14"/>
  <c r="G14"/>
  <c r="H14" s="1"/>
  <c r="E14"/>
  <c r="F14" s="1"/>
  <c r="M13"/>
  <c r="N13" s="1"/>
  <c r="K13"/>
  <c r="L13" s="1"/>
  <c r="G13"/>
  <c r="H13" s="1"/>
  <c r="E13"/>
  <c r="F13" s="1"/>
  <c r="M12"/>
  <c r="N12" s="1"/>
  <c r="K12"/>
  <c r="L12" s="1"/>
  <c r="H12"/>
  <c r="G12"/>
  <c r="E12"/>
  <c r="F12" s="1"/>
  <c r="P11"/>
  <c r="M11"/>
  <c r="N11" s="1"/>
  <c r="L11"/>
  <c r="K11"/>
  <c r="J11"/>
  <c r="G11"/>
  <c r="K52" s="1"/>
  <c r="E11"/>
  <c r="F11" s="1"/>
  <c r="K55" i="1"/>
  <c r="P50"/>
  <c r="N50"/>
  <c r="M50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M46"/>
  <c r="N46" s="1"/>
  <c r="K46"/>
  <c r="L46" s="1"/>
  <c r="J46"/>
  <c r="G46"/>
  <c r="H46" s="1"/>
  <c r="E46"/>
  <c r="F46" s="1"/>
  <c r="M45"/>
  <c r="N45" s="1"/>
  <c r="K45"/>
  <c r="L45" s="1"/>
  <c r="J45"/>
  <c r="G45"/>
  <c r="H45" s="1"/>
  <c r="E45"/>
  <c r="F45" s="1"/>
  <c r="M44"/>
  <c r="N44" s="1"/>
  <c r="K44"/>
  <c r="L44" s="1"/>
  <c r="H44"/>
  <c r="G44"/>
  <c r="E44"/>
  <c r="F44" s="1"/>
  <c r="P43"/>
  <c r="M43"/>
  <c r="N43" s="1"/>
  <c r="L43"/>
  <c r="K43"/>
  <c r="J43"/>
  <c r="G43"/>
  <c r="H43" s="1"/>
  <c r="E43"/>
  <c r="F43" s="1"/>
  <c r="P42"/>
  <c r="M42"/>
  <c r="N42" s="1"/>
  <c r="K42"/>
  <c r="L42" s="1"/>
  <c r="J42"/>
  <c r="H42"/>
  <c r="G42"/>
  <c r="E42"/>
  <c r="F42" s="1"/>
  <c r="M41"/>
  <c r="N41" s="1"/>
  <c r="K41"/>
  <c r="L41" s="1"/>
  <c r="G41"/>
  <c r="H41" s="1"/>
  <c r="E41"/>
  <c r="F41" s="1"/>
  <c r="P40"/>
  <c r="M40"/>
  <c r="N40" s="1"/>
  <c r="K40"/>
  <c r="L40" s="1"/>
  <c r="J40"/>
  <c r="H40"/>
  <c r="G40"/>
  <c r="E40"/>
  <c r="F40" s="1"/>
  <c r="P39"/>
  <c r="M39"/>
  <c r="N39" s="1"/>
  <c r="L39"/>
  <c r="K39"/>
  <c r="J39"/>
  <c r="G39"/>
  <c r="H39" s="1"/>
  <c r="E39"/>
  <c r="F39" s="1"/>
  <c r="P38"/>
  <c r="M38"/>
  <c r="N38" s="1"/>
  <c r="K38"/>
  <c r="L38" s="1"/>
  <c r="J38"/>
  <c r="H38"/>
  <c r="G38"/>
  <c r="E38"/>
  <c r="F38" s="1"/>
  <c r="M37"/>
  <c r="N37" s="1"/>
  <c r="K37"/>
  <c r="L37" s="1"/>
  <c r="G37"/>
  <c r="H37" s="1"/>
  <c r="E37"/>
  <c r="F37" s="1"/>
  <c r="N36"/>
  <c r="M36"/>
  <c r="K36"/>
  <c r="L36" s="1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K34"/>
  <c r="L34" s="1"/>
  <c r="J34"/>
  <c r="H34"/>
  <c r="G34"/>
  <c r="E34"/>
  <c r="F34" s="1"/>
  <c r="M33"/>
  <c r="N33" s="1"/>
  <c r="L33"/>
  <c r="K33"/>
  <c r="G33"/>
  <c r="H33" s="1"/>
  <c r="E33"/>
  <c r="F33" s="1"/>
  <c r="P32"/>
  <c r="M32"/>
  <c r="N32" s="1"/>
  <c r="K32"/>
  <c r="L32" s="1"/>
  <c r="J32"/>
  <c r="H32"/>
  <c r="G32"/>
  <c r="E32"/>
  <c r="F32" s="1"/>
  <c r="P31"/>
  <c r="M31"/>
  <c r="N31" s="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M29"/>
  <c r="N29" s="1"/>
  <c r="K29"/>
  <c r="L29" s="1"/>
  <c r="J29"/>
  <c r="G29"/>
  <c r="H29" s="1"/>
  <c r="E29"/>
  <c r="F29" s="1"/>
  <c r="N28"/>
  <c r="M28"/>
  <c r="K28"/>
  <c r="L28" s="1"/>
  <c r="H28"/>
  <c r="G28"/>
  <c r="E28"/>
  <c r="F28" s="1"/>
  <c r="P27"/>
  <c r="M27"/>
  <c r="N27" s="1"/>
  <c r="K27"/>
  <c r="L27" s="1"/>
  <c r="J27"/>
  <c r="G27"/>
  <c r="H27" s="1"/>
  <c r="E27"/>
  <c r="F27" s="1"/>
  <c r="P26"/>
  <c r="N26"/>
  <c r="M26"/>
  <c r="K26"/>
  <c r="L26" s="1"/>
  <c r="J26"/>
  <c r="H26"/>
  <c r="G26"/>
  <c r="E26"/>
  <c r="F26" s="1"/>
  <c r="P25"/>
  <c r="M25"/>
  <c r="N25" s="1"/>
  <c r="L25"/>
  <c r="K25"/>
  <c r="G25"/>
  <c r="H25" s="1"/>
  <c r="E25"/>
  <c r="F25" s="1"/>
  <c r="M24"/>
  <c r="N24" s="1"/>
  <c r="K24"/>
  <c r="L24" s="1"/>
  <c r="H24"/>
  <c r="G24"/>
  <c r="E24"/>
  <c r="F24" s="1"/>
  <c r="P23"/>
  <c r="M23"/>
  <c r="N23" s="1"/>
  <c r="K23"/>
  <c r="L23" s="1"/>
  <c r="J23"/>
  <c r="G23"/>
  <c r="H23" s="1"/>
  <c r="E23"/>
  <c r="F23" s="1"/>
  <c r="P22"/>
  <c r="N22"/>
  <c r="M22"/>
  <c r="K22"/>
  <c r="L22" s="1"/>
  <c r="J22"/>
  <c r="H22"/>
  <c r="G22"/>
  <c r="E22"/>
  <c r="F22" s="1"/>
  <c r="M21"/>
  <c r="N21" s="1"/>
  <c r="K21"/>
  <c r="L21" s="1"/>
  <c r="J21"/>
  <c r="G21"/>
  <c r="H21" s="1"/>
  <c r="E21"/>
  <c r="F21" s="1"/>
  <c r="P20"/>
  <c r="M20"/>
  <c r="N20" s="1"/>
  <c r="K20"/>
  <c r="L20" s="1"/>
  <c r="G20"/>
  <c r="H20" s="1"/>
  <c r="E20"/>
  <c r="F20" s="1"/>
  <c r="P19"/>
  <c r="M19"/>
  <c r="N19" s="1"/>
  <c r="K19"/>
  <c r="L19" s="1"/>
  <c r="J19"/>
  <c r="G19"/>
  <c r="H19" s="1"/>
  <c r="E19"/>
  <c r="F19" s="1"/>
  <c r="P18"/>
  <c r="N18"/>
  <c r="M18"/>
  <c r="K18"/>
  <c r="L18" s="1"/>
  <c r="J18"/>
  <c r="H18"/>
  <c r="G18"/>
  <c r="E18"/>
  <c r="F18" s="1"/>
  <c r="M17"/>
  <c r="N17" s="1"/>
  <c r="K17"/>
  <c r="L17" s="1"/>
  <c r="G17"/>
  <c r="H17" s="1"/>
  <c r="E17"/>
  <c r="F17" s="1"/>
  <c r="P16"/>
  <c r="M16"/>
  <c r="N16" s="1"/>
  <c r="K16"/>
  <c r="L16" s="1"/>
  <c r="J16"/>
  <c r="H16"/>
  <c r="G16"/>
  <c r="E16"/>
  <c r="F16" s="1"/>
  <c r="P15"/>
  <c r="M15"/>
  <c r="N15" s="1"/>
  <c r="L15"/>
  <c r="K15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M12"/>
  <c r="N12" s="1"/>
  <c r="K12"/>
  <c r="L12" s="1"/>
  <c r="H12"/>
  <c r="G12"/>
  <c r="E12"/>
  <c r="F12" s="1"/>
  <c r="P11"/>
  <c r="M11"/>
  <c r="N11" s="1"/>
  <c r="L11"/>
  <c r="K11"/>
  <c r="J11"/>
  <c r="G11"/>
  <c r="K52" s="1"/>
  <c r="E11"/>
  <c r="F11" s="1"/>
  <c r="K54" i="4" l="1"/>
  <c r="K52" i="3"/>
  <c r="K52" i="4"/>
  <c r="H12"/>
  <c r="K53"/>
  <c r="K54" i="2"/>
  <c r="K53"/>
  <c r="H11" i="1"/>
  <c r="H11" i="2"/>
  <c r="H11" i="3"/>
  <c r="H11" i="4"/>
  <c r="K54" i="1"/>
  <c r="K54" i="3"/>
  <c r="K53" i="1"/>
  <c r="K53" i="3"/>
</calcChain>
</file>

<file path=xl/sharedStrings.xml><?xml version="1.0" encoding="utf-8"?>
<sst xmlns="http://schemas.openxmlformats.org/spreadsheetml/2006/main" count="617" uniqueCount="230">
  <si>
    <t>DAFTAR NILAI SISWA SMAN 9 SEMARANG SEMESTER GENAP TAHUN PELAJARAN 2018/2019</t>
  </si>
  <si>
    <t>Guru :</t>
  </si>
  <si>
    <t>Drs. Thomas Suharmanto M.Pd.</t>
  </si>
  <si>
    <t>Kelas X-MIPA 1</t>
  </si>
  <si>
    <t>Mapel :</t>
  </si>
  <si>
    <t>Fisika [ Kelompok C (Peminatan)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</si>
  <si>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</si>
  <si>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</si>
  <si>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</si>
  <si>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</si>
  <si>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</si>
  <si>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</si>
  <si>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</si>
  <si>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</si>
  <si>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</si>
  <si>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</si>
  <si>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</si>
  <si>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</si>
  <si>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</si>
  <si>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</si>
  <si>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</si>
  <si>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</si>
  <si>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</si>
  <si>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</si>
  <si>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</si>
  <si>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</si>
  <si>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</si>
  <si>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</si>
  <si>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</si>
  <si>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</si>
  <si>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</si>
  <si>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</si>
  <si>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</si>
  <si>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</si>
  <si>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</si>
  <si>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</si>
  <si>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</si>
  <si>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</si>
  <si>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</si>
  <si>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</si>
  <si>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</si>
  <si>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</si>
  <si>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</si>
  <si>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</si>
  <si>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</si>
  <si>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</si>
  <si>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</si>
  <si>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</si>
  <si>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</si>
  <si>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</si>
  <si>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</si>
  <si>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</si>
  <si>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</si>
  <si>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</si>
  <si>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</si>
  <si>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</si>
  <si>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</si>
  <si>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</si>
  <si>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</si>
  <si>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</si>
  <si>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</si>
  <si>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</si>
  <si>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</si>
  <si>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</si>
  <si>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</si>
  <si>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</si>
  <si>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</si>
  <si>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</si>
  <si>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</si>
  <si>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</si>
  <si>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</si>
  <si>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</si>
  <si>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</si>
  <si>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</si>
  <si>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</si>
  <si>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</si>
  <si>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</si>
  <si>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</si>
  <si>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</si>
  <si>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</si>
  <si>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</si>
  <si>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</si>
  <si>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</si>
  <si>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</si>
  <si>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</si>
  <si>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</si>
  <si>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</si>
  <si>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</si>
  <si>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</si>
  <si>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</si>
  <si>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</si>
  <si>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</si>
  <si>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</si>
  <si>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</si>
  <si>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</si>
  <si>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</si>
  <si>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</si>
  <si>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</si>
  <si>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</si>
  <si>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</si>
  <si>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</si>
  <si>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</si>
  <si>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</si>
  <si>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</si>
  <si>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</si>
  <si>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</si>
  <si>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</si>
  <si>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</si>
  <si>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</si>
  <si>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</si>
  <si>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</si>
  <si>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</si>
  <si>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</si>
  <si>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</si>
  <si>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19600223 198303 1 006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</si>
  <si>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</si>
  <si>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</si>
  <si>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</si>
  <si>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</si>
  <si>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</si>
  <si>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</si>
  <si>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</si>
  <si>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</si>
  <si>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</si>
  <si>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</si>
  <si>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</si>
  <si>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</si>
  <si>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</si>
  <si>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</si>
  <si>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</si>
  <si>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</si>
  <si>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</si>
  <si>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</si>
  <si>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</si>
  <si>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</si>
  <si>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</si>
  <si>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</si>
  <si>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</si>
  <si>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</si>
  <si>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</si>
  <si>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</si>
  <si>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</si>
  <si>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</si>
  <si>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</si>
  <si>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</si>
  <si>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</si>
  <si>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</si>
  <si>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</si>
  <si>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</si>
  <si>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</si>
  <si>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</si>
  <si>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</si>
  <si>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</si>
  <si>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</si>
  <si>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</si>
  <si>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</si>
  <si>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</si>
  <si>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</si>
  <si>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</si>
  <si>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</si>
  <si>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</si>
  <si>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</si>
  <si>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</si>
  <si>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</si>
  <si>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</si>
  <si>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</si>
  <si>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</si>
  <si>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</si>
  <si>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</si>
  <si>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</si>
  <si>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</si>
  <si>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</si>
  <si>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</si>
  <si>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</si>
  <si>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</si>
  <si>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</si>
  <si>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</si>
  <si>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</si>
  <si>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</si>
  <si>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</si>
  <si>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</si>
  <si>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</si>
  <si>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</si>
  <si>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</si>
  <si>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</si>
  <si>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</si>
  <si>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</si>
  <si>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</si>
  <si>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</si>
  <si>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</si>
  <si>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</si>
  <si>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</si>
  <si>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</si>
  <si>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</si>
  <si>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</si>
  <si>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</si>
  <si>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</si>
  <si>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</si>
  <si>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</si>
  <si>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</si>
  <si>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</si>
  <si>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</si>
  <si>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</si>
  <si>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</si>
  <si>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</si>
  <si>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</si>
  <si>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</si>
  <si>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</si>
  <si>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</si>
  <si>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</si>
  <si>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</si>
  <si>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</si>
  <si>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</si>
  <si>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</si>
  <si>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</si>
  <si>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</si>
  <si>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</si>
  <si>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</si>
  <si>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</si>
  <si>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</si>
  <si>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</si>
  <si>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</si>
  <si>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</si>
  <si>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</si>
  <si>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</si>
  <si>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</si>
  <si>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menjelaskan tentang hukum newton tentang gerak, hukum gravitasi newton, usaha dan energi, impuls &amp; momentum, dan getaran harmonis.</t>
  </si>
  <si>
    <t>Memiliki kemampuan menjelaskan tentang hukum newton tentang gerak, hukum gravitasi newton, usaha dan energi, dan impuls &amp; momentum.</t>
  </si>
  <si>
    <t>Sangat terampil membuat karya konsep hukum newton tentang gerak, hukum gravitasi newton, usaha dan energi, impuls &amp; momentum, dan getaran harmonis.</t>
  </si>
  <si>
    <t>Sangat terampil membuat karya konsep hukum newton tentang gerak, hukum gravitasi newton, usaha dan energi, dan impuls &amp; momentum.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</si>
</sst>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J38" activePane="bottomRight" state="frozen"/>
      <selection pane="topRight"/>
      <selection pane="bottomLeft"/>
      <selection pane="bottomRight" activeCell="O44" sqref="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.7109375" customWidth="1"/>
    <col min="17" max="18" width="3.7109375" customWidth="1"/>
    <col min="19" max="19" width="1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102410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IF(H11="A",1,2)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hukum newton tentang gerak, hukum gravitasi newton, usaha dan energi, dan impuls &amp; momentum.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>IF(N11="A",1,2)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hukum newton tentang gerak, hukum gravitasi newton, usaha dan energi, dan impuls &amp; momentum.</v>
      </c>
      <c r="Q11" s="39" t="str">
        <f>H11</f>
        <v>B</v>
      </c>
      <c r="R11" s="39" t="str">
        <f>Q11</f>
        <v>B</v>
      </c>
      <c r="S11" s="18"/>
      <c r="T11" s="1">
        <v>78</v>
      </c>
      <c r="U11" s="1">
        <v>79</v>
      </c>
      <c r="V11" s="1">
        <v>82</v>
      </c>
      <c r="W11" s="1">
        <v>64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74</v>
      </c>
      <c r="AG11" s="1">
        <v>74</v>
      </c>
      <c r="AH11" s="1">
        <v>80</v>
      </c>
      <c r="AI11" s="1">
        <v>70</v>
      </c>
      <c r="AJ11" s="1">
        <v>77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102425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f t="shared" ref="I12:I46" si="10">IF(H12="A",1,2)</f>
        <v>1</v>
      </c>
      <c r="J12" s="28" t="str">
        <f t="shared" si="4"/>
        <v>Memiliki kemampuan menjelaskan tentang hukum newton tentang gerak, hukum gravitasi newton, usaha dan energi, impuls &amp; momentum, dan getaran harmonis.</v>
      </c>
      <c r="K12" s="28">
        <f t="shared" si="5"/>
        <v>85.2</v>
      </c>
      <c r="L12" s="28" t="str">
        <f t="shared" si="6"/>
        <v>A</v>
      </c>
      <c r="M12" s="28">
        <f t="shared" si="7"/>
        <v>85.2</v>
      </c>
      <c r="N12" s="28" t="str">
        <f t="shared" si="8"/>
        <v>A</v>
      </c>
      <c r="O12" s="36">
        <f t="shared" ref="O12:O46" si="11">IF(N12="A",1,2)</f>
        <v>1</v>
      </c>
      <c r="P12" s="28" t="str">
        <f t="shared" si="9"/>
        <v>Sangat terampil membuat karya konsep hukum newton tentang gerak, hukum gravitasi newton, usaha dan energi, impuls &amp; momentum, dan getaran harmonis.</v>
      </c>
      <c r="Q12" s="39" t="str">
        <f t="shared" ref="Q12:Q46" si="12">H12</f>
        <v>A</v>
      </c>
      <c r="R12" s="39" t="str">
        <f t="shared" ref="R12:R46" si="13">Q12</f>
        <v>A</v>
      </c>
      <c r="S12" s="18"/>
      <c r="T12" s="1">
        <v>83</v>
      </c>
      <c r="U12" s="1">
        <v>85</v>
      </c>
      <c r="V12" s="1">
        <v>91</v>
      </c>
      <c r="W12" s="1">
        <v>94</v>
      </c>
      <c r="X12" s="1">
        <v>84</v>
      </c>
      <c r="Y12" s="1"/>
      <c r="Z12" s="1"/>
      <c r="AA12" s="1"/>
      <c r="AB12" s="1"/>
      <c r="AC12" s="1"/>
      <c r="AD12" s="1"/>
      <c r="AE12" s="18"/>
      <c r="AF12" s="1">
        <v>79</v>
      </c>
      <c r="AG12" s="1">
        <v>82</v>
      </c>
      <c r="AH12" s="1">
        <v>91</v>
      </c>
      <c r="AI12" s="1">
        <v>93</v>
      </c>
      <c r="AJ12" s="1">
        <v>81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102440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f t="shared" si="10"/>
        <v>1</v>
      </c>
      <c r="J13" s="28" t="str">
        <f t="shared" si="4"/>
        <v>Memiliki kemampuan menjelaskan tentang hukum newton tentang gerak, hukum gravitasi newton, usaha dan energi, impuls &amp; momentum, dan getaran harmonis.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f t="shared" si="11"/>
        <v>1</v>
      </c>
      <c r="P13" s="28" t="str">
        <f t="shared" si="9"/>
        <v>Sangat terampil membuat karya konsep hukum newton tentang gerak, hukum gravitasi newton, usaha dan energi, impuls &amp; momentum, dan getaran harmonis.</v>
      </c>
      <c r="Q13" s="39" t="str">
        <f t="shared" si="12"/>
        <v>A</v>
      </c>
      <c r="R13" s="39" t="str">
        <f t="shared" si="13"/>
        <v>A</v>
      </c>
      <c r="S13" s="18"/>
      <c r="T13" s="1">
        <v>92</v>
      </c>
      <c r="U13" s="1">
        <v>86</v>
      </c>
      <c r="V13" s="1">
        <v>86</v>
      </c>
      <c r="W13" s="1">
        <v>91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92</v>
      </c>
      <c r="AG13" s="1">
        <v>83</v>
      </c>
      <c r="AH13" s="1">
        <v>84</v>
      </c>
      <c r="AI13" s="1">
        <v>90</v>
      </c>
      <c r="AJ13" s="1">
        <v>81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228</v>
      </c>
      <c r="FJ13" s="41">
        <v>33461</v>
      </c>
      <c r="FK13" s="41">
        <v>33471</v>
      </c>
    </row>
    <row r="14" spans="1:167">
      <c r="A14" s="19">
        <v>4</v>
      </c>
      <c r="B14" s="19">
        <v>102455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f t="shared" si="10"/>
        <v>1</v>
      </c>
      <c r="J14" s="28" t="str">
        <f t="shared" si="4"/>
        <v>Memiliki kemampuan menjelaskan tentang hukum newton tentang gerak, hukum gravitasi newton, usaha dan energi, impuls &amp; momentum, dan getaran harmonis.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f t="shared" si="11"/>
        <v>1</v>
      </c>
      <c r="P14" s="28" t="str">
        <f t="shared" si="9"/>
        <v>Sangat terampil membuat karya konsep hukum newton tentang gerak, hukum gravitasi newton, usaha dan energi, impuls &amp; momentum, dan getaran harmonis.</v>
      </c>
      <c r="Q14" s="39" t="str">
        <f t="shared" si="12"/>
        <v>A</v>
      </c>
      <c r="R14" s="39" t="str">
        <f t="shared" si="13"/>
        <v>A</v>
      </c>
      <c r="S14" s="18"/>
      <c r="T14" s="1">
        <v>92</v>
      </c>
      <c r="U14" s="1">
        <v>89</v>
      </c>
      <c r="V14" s="1">
        <v>90</v>
      </c>
      <c r="W14" s="1">
        <v>81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93</v>
      </c>
      <c r="AG14" s="1">
        <v>89</v>
      </c>
      <c r="AH14" s="1">
        <v>90</v>
      </c>
      <c r="AI14" s="1">
        <v>83</v>
      </c>
      <c r="AJ14" s="1">
        <v>80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102470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f t="shared" si="10"/>
        <v>1</v>
      </c>
      <c r="J15" s="28" t="str">
        <f t="shared" si="4"/>
        <v>Memiliki kemampuan menjelaskan tentang hukum newton tentang gerak, hukum gravitasi newton, usaha dan energi, impuls &amp; momentum, dan getaran harmonis.</v>
      </c>
      <c r="K15" s="28">
        <f t="shared" si="5"/>
        <v>90.6</v>
      </c>
      <c r="L15" s="28" t="str">
        <f t="shared" si="6"/>
        <v>A</v>
      </c>
      <c r="M15" s="28">
        <f t="shared" si="7"/>
        <v>90.6</v>
      </c>
      <c r="N15" s="28" t="str">
        <f t="shared" si="8"/>
        <v>A</v>
      </c>
      <c r="O15" s="36">
        <f t="shared" si="11"/>
        <v>1</v>
      </c>
      <c r="P15" s="28" t="str">
        <f t="shared" si="9"/>
        <v>Sangat terampil membuat karya konsep hukum newton tentang gerak, hukum gravitasi newton, usaha dan energi, impuls &amp; momentum, dan getaran harmonis.</v>
      </c>
      <c r="Q15" s="39" t="str">
        <f t="shared" si="12"/>
        <v>A</v>
      </c>
      <c r="R15" s="39" t="str">
        <f t="shared" si="13"/>
        <v>A</v>
      </c>
      <c r="S15" s="18"/>
      <c r="T15" s="1">
        <v>94</v>
      </c>
      <c r="U15" s="1">
        <v>92</v>
      </c>
      <c r="V15" s="1">
        <v>90</v>
      </c>
      <c r="W15" s="1">
        <v>97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96</v>
      </c>
      <c r="AG15" s="1">
        <v>92</v>
      </c>
      <c r="AH15" s="1">
        <v>90</v>
      </c>
      <c r="AI15" s="1">
        <v>95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33462</v>
      </c>
      <c r="FK15" s="41">
        <v>33472</v>
      </c>
    </row>
    <row r="16" spans="1:167">
      <c r="A16" s="19">
        <v>6</v>
      </c>
      <c r="B16" s="19">
        <v>102485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menjelaskan tentang hukum newton tentang gerak, hukum gravitasi newton, usaha dan energi, dan impuls &amp; momentum.</v>
      </c>
      <c r="K16" s="28">
        <f t="shared" si="5"/>
        <v>82.6</v>
      </c>
      <c r="L16" s="28" t="str">
        <f t="shared" si="6"/>
        <v>B</v>
      </c>
      <c r="M16" s="28">
        <f t="shared" si="7"/>
        <v>82.6</v>
      </c>
      <c r="N16" s="28" t="str">
        <f t="shared" si="8"/>
        <v>B</v>
      </c>
      <c r="O16" s="36">
        <f t="shared" si="11"/>
        <v>2</v>
      </c>
      <c r="P16" s="28" t="str">
        <f t="shared" si="9"/>
        <v>Sangat terampil membuat karya konsep hukum newton tentang gerak, hukum gravitasi newton, usaha dan energi, dan impuls &amp; momentum.</v>
      </c>
      <c r="Q16" s="39" t="s">
        <v>8</v>
      </c>
      <c r="R16" s="39" t="str">
        <f t="shared" si="13"/>
        <v>A</v>
      </c>
      <c r="S16" s="18"/>
      <c r="T16" s="1">
        <v>90</v>
      </c>
      <c r="U16" s="1">
        <v>84</v>
      </c>
      <c r="V16" s="1">
        <v>87</v>
      </c>
      <c r="W16" s="1">
        <v>79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81</v>
      </c>
      <c r="AH16" s="1">
        <v>85</v>
      </c>
      <c r="AI16" s="1">
        <v>81</v>
      </c>
      <c r="AJ16" s="1">
        <v>77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102500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f t="shared" si="10"/>
        <v>1</v>
      </c>
      <c r="J17" s="28" t="str">
        <f t="shared" si="4"/>
        <v>Memiliki kemampuan menjelaskan tentang hukum newton tentang gerak, hukum gravitasi newton, usaha dan energi, impuls &amp; momentum, dan getaran harmonis.</v>
      </c>
      <c r="K17" s="28">
        <f t="shared" si="5"/>
        <v>88.8</v>
      </c>
      <c r="L17" s="28" t="str">
        <f t="shared" si="6"/>
        <v>A</v>
      </c>
      <c r="M17" s="28">
        <f t="shared" si="7"/>
        <v>88.8</v>
      </c>
      <c r="N17" s="28" t="str">
        <f t="shared" si="8"/>
        <v>A</v>
      </c>
      <c r="O17" s="36">
        <f t="shared" si="11"/>
        <v>1</v>
      </c>
      <c r="P17" s="28" t="str">
        <f t="shared" si="9"/>
        <v>Sangat terampil membuat karya konsep hukum newton tentang gerak, hukum gravitasi newton, usaha dan energi, impuls &amp; momentum, dan getaran harmonis.</v>
      </c>
      <c r="Q17" s="39" t="str">
        <f t="shared" si="12"/>
        <v>A</v>
      </c>
      <c r="R17" s="39" t="str">
        <f t="shared" si="13"/>
        <v>A</v>
      </c>
      <c r="S17" s="18"/>
      <c r="T17" s="1">
        <v>92</v>
      </c>
      <c r="U17" s="1">
        <v>87</v>
      </c>
      <c r="V17" s="1">
        <v>90</v>
      </c>
      <c r="W17" s="1">
        <v>95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85</v>
      </c>
      <c r="AH17" s="1">
        <v>90</v>
      </c>
      <c r="AI17" s="1">
        <v>93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33463</v>
      </c>
      <c r="FK17" s="41">
        <v>33473</v>
      </c>
    </row>
    <row r="18" spans="1:167">
      <c r="A18" s="19">
        <v>8</v>
      </c>
      <c r="B18" s="19">
        <v>102515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f t="shared" si="10"/>
        <v>1</v>
      </c>
      <c r="J18" s="28" t="str">
        <f t="shared" si="4"/>
        <v>Memiliki kemampuan menjelaskan tentang hukum newton tentang gerak, hukum gravitasi newton, usaha dan energi, impuls &amp; momentum, dan getaran harmonis.</v>
      </c>
      <c r="K18" s="28">
        <f t="shared" si="5"/>
        <v>83.6</v>
      </c>
      <c r="L18" s="28" t="str">
        <f t="shared" si="6"/>
        <v>B</v>
      </c>
      <c r="M18" s="28">
        <f t="shared" si="7"/>
        <v>83.6</v>
      </c>
      <c r="N18" s="28" t="str">
        <f t="shared" si="8"/>
        <v>B</v>
      </c>
      <c r="O18" s="36">
        <f t="shared" si="11"/>
        <v>2</v>
      </c>
      <c r="P18" s="28" t="str">
        <f t="shared" si="9"/>
        <v>Sangat terampil membuat karya konsep hukum newton tentang gerak, hukum gravitasi newton, usaha dan energi, dan impuls &amp; momentum.</v>
      </c>
      <c r="Q18" s="39" t="str">
        <f t="shared" si="12"/>
        <v>A</v>
      </c>
      <c r="R18" s="39" t="str">
        <f t="shared" si="13"/>
        <v>A</v>
      </c>
      <c r="S18" s="18"/>
      <c r="T18" s="1">
        <v>82</v>
      </c>
      <c r="U18" s="1">
        <v>90</v>
      </c>
      <c r="V18" s="1">
        <v>87</v>
      </c>
      <c r="W18" s="1">
        <v>83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77</v>
      </c>
      <c r="AG18" s="1">
        <v>90</v>
      </c>
      <c r="AH18" s="1">
        <v>86</v>
      </c>
      <c r="AI18" s="1">
        <v>84</v>
      </c>
      <c r="AJ18" s="1">
        <v>81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102530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menjelaskan tentang hukum newton tentang gerak, hukum gravitasi newton, usaha dan energi, dan impuls &amp; momentum.</v>
      </c>
      <c r="K19" s="28">
        <f t="shared" si="5"/>
        <v>79.599999999999994</v>
      </c>
      <c r="L19" s="28" t="str">
        <f t="shared" si="6"/>
        <v>B</v>
      </c>
      <c r="M19" s="28">
        <f t="shared" si="7"/>
        <v>79.599999999999994</v>
      </c>
      <c r="N19" s="28" t="str">
        <f t="shared" si="8"/>
        <v>B</v>
      </c>
      <c r="O19" s="36">
        <f t="shared" si="11"/>
        <v>2</v>
      </c>
      <c r="P19" s="28" t="str">
        <f t="shared" si="9"/>
        <v>Sangat terampil membuat karya konsep hukum newton tentang gerak, hukum gravitasi newton, usaha dan energi, dan impuls &amp; momentum.</v>
      </c>
      <c r="Q19" s="39" t="str">
        <f t="shared" si="12"/>
        <v>B</v>
      </c>
      <c r="R19" s="39" t="str">
        <f t="shared" si="13"/>
        <v>B</v>
      </c>
      <c r="S19" s="18"/>
      <c r="T19" s="1">
        <v>83</v>
      </c>
      <c r="U19" s="1">
        <v>80</v>
      </c>
      <c r="V19" s="1">
        <v>85</v>
      </c>
      <c r="W19" s="1">
        <v>77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75</v>
      </c>
      <c r="AH19" s="1">
        <v>83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33464</v>
      </c>
      <c r="FK19" s="41">
        <v>33474</v>
      </c>
    </row>
    <row r="20" spans="1:167">
      <c r="A20" s="19">
        <v>10</v>
      </c>
      <c r="B20" s="19">
        <v>102545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menjelaskan tentang hukum newton tentang gerak, hukum gravitasi newton, usaha dan energi, dan impuls &amp; momentum.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f t="shared" si="11"/>
        <v>2</v>
      </c>
      <c r="P20" s="28" t="str">
        <f t="shared" si="9"/>
        <v>Sangat terampil membuat karya konsep hukum newton tentang gerak, hukum gravitasi newton, usaha dan energi, dan impuls &amp; momentum.</v>
      </c>
      <c r="Q20" s="39" t="s">
        <v>8</v>
      </c>
      <c r="R20" s="39" t="str">
        <f t="shared" si="13"/>
        <v>A</v>
      </c>
      <c r="S20" s="18"/>
      <c r="T20" s="1">
        <v>81</v>
      </c>
      <c r="U20" s="1">
        <v>80</v>
      </c>
      <c r="V20" s="1">
        <v>88</v>
      </c>
      <c r="W20" s="1">
        <v>76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75</v>
      </c>
      <c r="AH20" s="1">
        <v>87</v>
      </c>
      <c r="AI20" s="1">
        <v>79</v>
      </c>
      <c r="AJ20" s="1">
        <v>78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102560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menjelaskan tentang hukum newton tentang gerak, hukum gravitasi newton, usaha dan energi, dan impuls &amp; momentum.</v>
      </c>
      <c r="K21" s="28">
        <f t="shared" si="5"/>
        <v>79.599999999999994</v>
      </c>
      <c r="L21" s="28" t="str">
        <f t="shared" si="6"/>
        <v>B</v>
      </c>
      <c r="M21" s="28">
        <f t="shared" si="7"/>
        <v>79.599999999999994</v>
      </c>
      <c r="N21" s="28" t="str">
        <f t="shared" si="8"/>
        <v>B</v>
      </c>
      <c r="O21" s="36">
        <f t="shared" si="11"/>
        <v>2</v>
      </c>
      <c r="P21" s="28" t="str">
        <f t="shared" si="9"/>
        <v>Sangat terampil membuat karya konsep hukum newton tentang gerak, hukum gravitasi newton, usaha dan energi, dan impuls &amp; momentum.</v>
      </c>
      <c r="Q21" s="39" t="s">
        <v>8</v>
      </c>
      <c r="R21" s="39" t="str">
        <f t="shared" si="13"/>
        <v>A</v>
      </c>
      <c r="S21" s="18"/>
      <c r="T21" s="1">
        <v>80</v>
      </c>
      <c r="U21" s="1">
        <v>85</v>
      </c>
      <c r="V21" s="1">
        <v>85</v>
      </c>
      <c r="W21" s="1">
        <v>74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82</v>
      </c>
      <c r="AH21" s="1">
        <v>82</v>
      </c>
      <c r="AI21" s="1">
        <v>78</v>
      </c>
      <c r="AJ21" s="1">
        <v>81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33465</v>
      </c>
      <c r="FK21" s="41">
        <v>33475</v>
      </c>
    </row>
    <row r="22" spans="1:167">
      <c r="A22" s="19">
        <v>12</v>
      </c>
      <c r="B22" s="19">
        <v>102575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f t="shared" si="10"/>
        <v>1</v>
      </c>
      <c r="J22" s="28" t="str">
        <f t="shared" si="4"/>
        <v>Memiliki kemampuan menjelaskan tentang hukum newton tentang gerak, hukum gravitasi newton, usaha dan energi, impuls &amp; momentum, dan getaran harmonis.</v>
      </c>
      <c r="K22" s="28">
        <f t="shared" si="5"/>
        <v>84.6</v>
      </c>
      <c r="L22" s="28" t="str">
        <f t="shared" si="6"/>
        <v>A</v>
      </c>
      <c r="M22" s="28">
        <f t="shared" si="7"/>
        <v>84.6</v>
      </c>
      <c r="N22" s="28" t="str">
        <f t="shared" si="8"/>
        <v>A</v>
      </c>
      <c r="O22" s="36">
        <f t="shared" si="11"/>
        <v>1</v>
      </c>
      <c r="P22" s="28" t="str">
        <f t="shared" si="9"/>
        <v>Sangat terampil membuat karya konsep hukum newton tentang gerak, hukum gravitasi newton, usaha dan energi, impuls &amp; momentum, dan getaran harmonis.</v>
      </c>
      <c r="Q22" s="39" t="str">
        <f t="shared" si="12"/>
        <v>A</v>
      </c>
      <c r="R22" s="39" t="str">
        <f t="shared" si="13"/>
        <v>A</v>
      </c>
      <c r="S22" s="18"/>
      <c r="T22" s="1">
        <v>83</v>
      </c>
      <c r="U22" s="1">
        <v>90</v>
      </c>
      <c r="V22" s="1">
        <v>88</v>
      </c>
      <c r="W22" s="1">
        <v>87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90</v>
      </c>
      <c r="AH22" s="1">
        <v>87</v>
      </c>
      <c r="AI22" s="1">
        <v>87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102590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f t="shared" si="10"/>
        <v>1</v>
      </c>
      <c r="J23" s="28" t="str">
        <f t="shared" si="4"/>
        <v>Memiliki kemampuan menjelaskan tentang hukum newton tentang gerak, hukum gravitasi newton, usaha dan energi, impuls &amp; momentum, dan getaran harmonis.</v>
      </c>
      <c r="K23" s="28">
        <f t="shared" si="5"/>
        <v>84.6</v>
      </c>
      <c r="L23" s="28" t="str">
        <f t="shared" si="6"/>
        <v>A</v>
      </c>
      <c r="M23" s="28">
        <f t="shared" si="7"/>
        <v>84.6</v>
      </c>
      <c r="N23" s="28" t="str">
        <f t="shared" si="8"/>
        <v>A</v>
      </c>
      <c r="O23" s="36">
        <f t="shared" si="11"/>
        <v>1</v>
      </c>
      <c r="P23" s="28" t="str">
        <f t="shared" si="9"/>
        <v>Sangat terampil membuat karya konsep hukum newton tentang gerak, hukum gravitasi newton, usaha dan energi, impuls &amp; momentum, dan getaran harmonis.</v>
      </c>
      <c r="Q23" s="39" t="str">
        <f t="shared" si="12"/>
        <v>A</v>
      </c>
      <c r="R23" s="39" t="str">
        <f t="shared" si="13"/>
        <v>A</v>
      </c>
      <c r="S23" s="18"/>
      <c r="T23" s="1">
        <v>89</v>
      </c>
      <c r="U23" s="1">
        <v>87</v>
      </c>
      <c r="V23" s="1">
        <v>87</v>
      </c>
      <c r="W23" s="1">
        <v>79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86</v>
      </c>
      <c r="AI23" s="1">
        <v>81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33466</v>
      </c>
      <c r="FK23" s="41">
        <v>33476</v>
      </c>
    </row>
    <row r="24" spans="1:167">
      <c r="A24" s="19">
        <v>14</v>
      </c>
      <c r="B24" s="19">
        <v>102605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f t="shared" si="10"/>
        <v>1</v>
      </c>
      <c r="J24" s="28" t="str">
        <f t="shared" si="4"/>
        <v>Memiliki kemampuan menjelaskan tentang hukum newton tentang gerak, hukum gravitasi newton, usaha dan energi, impuls &amp; momentum, dan getaran harmonis.</v>
      </c>
      <c r="K24" s="28">
        <f t="shared" si="5"/>
        <v>85.4</v>
      </c>
      <c r="L24" s="28" t="str">
        <f t="shared" si="6"/>
        <v>A</v>
      </c>
      <c r="M24" s="28">
        <f t="shared" si="7"/>
        <v>85.4</v>
      </c>
      <c r="N24" s="28" t="str">
        <f t="shared" si="8"/>
        <v>A</v>
      </c>
      <c r="O24" s="36">
        <f t="shared" si="11"/>
        <v>1</v>
      </c>
      <c r="P24" s="28" t="str">
        <f t="shared" si="9"/>
        <v>Sangat terampil membuat karya konsep hukum newton tentang gerak, hukum gravitasi newton, usaha dan energi, impuls &amp; momentum, dan getaran harmonis.</v>
      </c>
      <c r="Q24" s="39" t="str">
        <f t="shared" si="12"/>
        <v>A</v>
      </c>
      <c r="R24" s="39" t="str">
        <f t="shared" si="13"/>
        <v>A</v>
      </c>
      <c r="S24" s="18"/>
      <c r="T24" s="1">
        <v>83</v>
      </c>
      <c r="U24" s="1">
        <v>88</v>
      </c>
      <c r="V24" s="1">
        <v>90</v>
      </c>
      <c r="W24" s="1">
        <v>90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87</v>
      </c>
      <c r="AH24" s="1">
        <v>91</v>
      </c>
      <c r="AI24" s="1">
        <v>89</v>
      </c>
      <c r="AJ24" s="1">
        <v>80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102620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menjelaskan tentang hukum newton tentang gerak, hukum gravitasi newton, usaha dan energi, dan impuls &amp; momentum.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f t="shared" si="11"/>
        <v>2</v>
      </c>
      <c r="P25" s="28" t="str">
        <f t="shared" si="9"/>
        <v>Sangat terampil membuat karya konsep hukum newton tentang gerak, hukum gravitasi newton, usaha dan energi, dan impuls &amp; momentum.</v>
      </c>
      <c r="Q25" s="39" t="str">
        <f t="shared" si="12"/>
        <v>B</v>
      </c>
      <c r="R25" s="39" t="str">
        <f t="shared" si="13"/>
        <v>B</v>
      </c>
      <c r="S25" s="18"/>
      <c r="T25" s="1">
        <v>87</v>
      </c>
      <c r="U25" s="1">
        <v>80</v>
      </c>
      <c r="V25" s="1">
        <v>88</v>
      </c>
      <c r="W25" s="1">
        <v>84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75</v>
      </c>
      <c r="AH25" s="1">
        <v>87</v>
      </c>
      <c r="AI25" s="1">
        <v>85</v>
      </c>
      <c r="AJ25" s="1">
        <v>78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33467</v>
      </c>
      <c r="FK25" s="41">
        <v>33477</v>
      </c>
    </row>
    <row r="26" spans="1:167">
      <c r="A26" s="19">
        <v>16</v>
      </c>
      <c r="B26" s="19">
        <v>102635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menjelaskan tentang hukum newton tentang gerak, hukum gravitasi newton, usaha dan energi, dan impuls &amp; momentum.</v>
      </c>
      <c r="K26" s="28">
        <f t="shared" si="5"/>
        <v>82.6</v>
      </c>
      <c r="L26" s="28" t="str">
        <f t="shared" si="6"/>
        <v>B</v>
      </c>
      <c r="M26" s="28">
        <f t="shared" si="7"/>
        <v>82.6</v>
      </c>
      <c r="N26" s="28" t="str">
        <f t="shared" si="8"/>
        <v>B</v>
      </c>
      <c r="O26" s="36">
        <f t="shared" si="11"/>
        <v>2</v>
      </c>
      <c r="P26" s="28" t="str">
        <f t="shared" si="9"/>
        <v>Sangat terampil membuat karya konsep hukum newton tentang gerak, hukum gravitasi newton, usaha dan energi, dan impuls &amp; momentum.</v>
      </c>
      <c r="Q26" s="39" t="str">
        <f t="shared" si="12"/>
        <v>B</v>
      </c>
      <c r="R26" s="39" t="str">
        <f t="shared" si="13"/>
        <v>B</v>
      </c>
      <c r="S26" s="18"/>
      <c r="T26" s="1">
        <v>85</v>
      </c>
      <c r="U26" s="1">
        <v>86</v>
      </c>
      <c r="V26" s="1">
        <v>86</v>
      </c>
      <c r="W26" s="1">
        <v>83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84</v>
      </c>
      <c r="AI26" s="1">
        <v>84</v>
      </c>
      <c r="AJ26" s="1">
        <v>79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102650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menjelaskan tentang hukum newton tentang gerak, hukum gravitasi newton, usaha dan energi, dan impuls &amp; momentum.</v>
      </c>
      <c r="K27" s="28">
        <f t="shared" si="5"/>
        <v>82.4</v>
      </c>
      <c r="L27" s="28" t="str">
        <f t="shared" si="6"/>
        <v>B</v>
      </c>
      <c r="M27" s="28">
        <f t="shared" si="7"/>
        <v>82.4</v>
      </c>
      <c r="N27" s="28" t="str">
        <f t="shared" si="8"/>
        <v>B</v>
      </c>
      <c r="O27" s="36">
        <f t="shared" si="11"/>
        <v>2</v>
      </c>
      <c r="P27" s="28" t="str">
        <f t="shared" si="9"/>
        <v>Sangat terampil membuat karya konsep hukum newton tentang gerak, hukum gravitasi newton, usaha dan energi, dan impuls &amp; momentum.</v>
      </c>
      <c r="Q27" s="39" t="s">
        <v>8</v>
      </c>
      <c r="R27" s="39" t="str">
        <f t="shared" si="13"/>
        <v>A</v>
      </c>
      <c r="S27" s="18"/>
      <c r="T27" s="1">
        <v>90</v>
      </c>
      <c r="U27" s="1">
        <v>81</v>
      </c>
      <c r="V27" s="1">
        <v>87</v>
      </c>
      <c r="W27" s="1">
        <v>75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89</v>
      </c>
      <c r="AG27" s="1">
        <v>76</v>
      </c>
      <c r="AH27" s="1">
        <v>86</v>
      </c>
      <c r="AI27" s="1">
        <v>78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33468</v>
      </c>
      <c r="FK27" s="41">
        <v>33478</v>
      </c>
    </row>
    <row r="28" spans="1:167">
      <c r="A28" s="19">
        <v>18</v>
      </c>
      <c r="B28" s="19">
        <v>102665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f t="shared" si="10"/>
        <v>1</v>
      </c>
      <c r="J28" s="28" t="str">
        <f t="shared" si="4"/>
        <v>Memiliki kemampuan menjelaskan tentang hukum newton tentang gerak, hukum gravitasi newton, usaha dan energi, impuls &amp; momentum, dan getaran harmonis.</v>
      </c>
      <c r="K28" s="28">
        <f t="shared" si="5"/>
        <v>89.4</v>
      </c>
      <c r="L28" s="28" t="str">
        <f t="shared" si="6"/>
        <v>A</v>
      </c>
      <c r="M28" s="28">
        <f t="shared" si="7"/>
        <v>89.4</v>
      </c>
      <c r="N28" s="28" t="str">
        <f t="shared" si="8"/>
        <v>A</v>
      </c>
      <c r="O28" s="36">
        <f t="shared" si="11"/>
        <v>1</v>
      </c>
      <c r="P28" s="28" t="str">
        <f t="shared" si="9"/>
        <v>Sangat terampil membuat karya konsep hukum newton tentang gerak, hukum gravitasi newton, usaha dan energi, impuls &amp; momentum, dan getaran harmonis.</v>
      </c>
      <c r="Q28" s="39" t="str">
        <f t="shared" si="12"/>
        <v>A</v>
      </c>
      <c r="R28" s="39" t="str">
        <f t="shared" si="13"/>
        <v>A</v>
      </c>
      <c r="S28" s="18"/>
      <c r="T28" s="1">
        <v>95</v>
      </c>
      <c r="U28" s="1">
        <v>91</v>
      </c>
      <c r="V28" s="1">
        <v>89</v>
      </c>
      <c r="W28" s="1">
        <v>92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97</v>
      </c>
      <c r="AG28" s="1">
        <v>92</v>
      </c>
      <c r="AH28" s="1">
        <v>89</v>
      </c>
      <c r="AI28" s="1">
        <v>91</v>
      </c>
      <c r="AJ28" s="1">
        <v>78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102680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f t="shared" si="10"/>
        <v>1</v>
      </c>
      <c r="J29" s="28" t="str">
        <f t="shared" si="4"/>
        <v>Memiliki kemampuan menjelaskan tentang hukum newton tentang gerak, hukum gravitasi newton, usaha dan energi, impuls &amp; momentum, dan getaran harmonis.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f t="shared" si="11"/>
        <v>1</v>
      </c>
      <c r="P29" s="28" t="str">
        <f t="shared" si="9"/>
        <v>Sangat terampil membuat karya konsep hukum newton tentang gerak, hukum gravitasi newton, usaha dan energi, impuls &amp; momentum, dan getaran harmonis.</v>
      </c>
      <c r="Q29" s="39" t="str">
        <f t="shared" si="12"/>
        <v>A</v>
      </c>
      <c r="R29" s="39" t="str">
        <f t="shared" si="13"/>
        <v>A</v>
      </c>
      <c r="S29" s="18"/>
      <c r="T29" s="1">
        <v>85</v>
      </c>
      <c r="U29" s="1">
        <v>90</v>
      </c>
      <c r="V29" s="1">
        <v>93</v>
      </c>
      <c r="W29" s="1">
        <v>97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90</v>
      </c>
      <c r="AH29" s="1">
        <v>95</v>
      </c>
      <c r="AI29" s="1">
        <v>95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33469</v>
      </c>
      <c r="FK29" s="41">
        <v>33479</v>
      </c>
    </row>
    <row r="30" spans="1:167">
      <c r="A30" s="19">
        <v>20</v>
      </c>
      <c r="B30" s="19">
        <v>102695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f t="shared" si="10"/>
        <v>1</v>
      </c>
      <c r="J30" s="28" t="str">
        <f t="shared" si="4"/>
        <v>Memiliki kemampuan menjelaskan tentang hukum newton tentang gerak, hukum gravitasi newton, usaha dan energi, impuls &amp; momentum, dan getaran harmonis.</v>
      </c>
      <c r="K30" s="28">
        <f t="shared" si="5"/>
        <v>84.6</v>
      </c>
      <c r="L30" s="28" t="str">
        <f t="shared" si="6"/>
        <v>A</v>
      </c>
      <c r="M30" s="28">
        <f t="shared" si="7"/>
        <v>84.6</v>
      </c>
      <c r="N30" s="28" t="str">
        <f t="shared" si="8"/>
        <v>A</v>
      </c>
      <c r="O30" s="36">
        <f t="shared" si="11"/>
        <v>1</v>
      </c>
      <c r="P30" s="28" t="str">
        <f t="shared" si="9"/>
        <v>Sangat terampil membuat karya konsep hukum newton tentang gerak, hukum gravitasi newton, usaha dan energi, impuls &amp; momentum, dan getaran harmonis.</v>
      </c>
      <c r="Q30" s="39" t="str">
        <f t="shared" si="12"/>
        <v>A</v>
      </c>
      <c r="R30" s="39" t="str">
        <f t="shared" si="13"/>
        <v>A</v>
      </c>
      <c r="S30" s="18"/>
      <c r="T30" s="1">
        <v>86</v>
      </c>
      <c r="U30" s="1">
        <v>88</v>
      </c>
      <c r="V30" s="1">
        <v>87</v>
      </c>
      <c r="W30" s="1">
        <v>90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87</v>
      </c>
      <c r="AH30" s="1">
        <v>85</v>
      </c>
      <c r="AI30" s="1">
        <v>89</v>
      </c>
      <c r="AJ30" s="1">
        <v>78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102710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f t="shared" si="10"/>
        <v>1</v>
      </c>
      <c r="J31" s="28" t="str">
        <f t="shared" si="4"/>
        <v>Memiliki kemampuan menjelaskan tentang hukum newton tentang gerak, hukum gravitasi newton, usaha dan energi, impuls &amp; momentum, dan getaran harmonis.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f t="shared" si="11"/>
        <v>1</v>
      </c>
      <c r="P31" s="28" t="str">
        <f t="shared" si="9"/>
        <v>Sangat terampil membuat karya konsep hukum newton tentang gerak, hukum gravitasi newton, usaha dan energi, impuls &amp; momentum, dan getaran harmonis.</v>
      </c>
      <c r="Q31" s="39" t="str">
        <f t="shared" si="12"/>
        <v>A</v>
      </c>
      <c r="R31" s="39" t="str">
        <f t="shared" si="13"/>
        <v>A</v>
      </c>
      <c r="S31" s="18"/>
      <c r="T31" s="1">
        <v>93</v>
      </c>
      <c r="U31" s="1">
        <v>88</v>
      </c>
      <c r="V31" s="1">
        <v>86</v>
      </c>
      <c r="W31" s="1">
        <v>91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94</v>
      </c>
      <c r="AG31" s="1">
        <v>87</v>
      </c>
      <c r="AH31" s="1">
        <v>84</v>
      </c>
      <c r="AI31" s="1">
        <v>90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33470</v>
      </c>
      <c r="FK31" s="41">
        <v>33480</v>
      </c>
    </row>
    <row r="32" spans="1:167">
      <c r="A32" s="19">
        <v>22</v>
      </c>
      <c r="B32" s="19">
        <v>102725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f t="shared" si="10"/>
        <v>1</v>
      </c>
      <c r="J32" s="28" t="str">
        <f t="shared" si="4"/>
        <v>Memiliki kemampuan menjelaskan tentang hukum newton tentang gerak, hukum gravitasi newton, usaha dan energi, impuls &amp; momentum, dan getaran harmonis.</v>
      </c>
      <c r="K32" s="28">
        <f t="shared" si="5"/>
        <v>88.4</v>
      </c>
      <c r="L32" s="28" t="str">
        <f t="shared" si="6"/>
        <v>A</v>
      </c>
      <c r="M32" s="28">
        <f t="shared" si="7"/>
        <v>88.4</v>
      </c>
      <c r="N32" s="28" t="str">
        <f t="shared" si="8"/>
        <v>A</v>
      </c>
      <c r="O32" s="36">
        <f t="shared" si="11"/>
        <v>1</v>
      </c>
      <c r="P32" s="28" t="str">
        <f t="shared" si="9"/>
        <v>Sangat terampil membuat karya konsep hukum newton tentang gerak, hukum gravitasi newton, usaha dan energi, impuls &amp; momentum, dan getaran harmonis.</v>
      </c>
      <c r="Q32" s="39" t="str">
        <f t="shared" si="12"/>
        <v>A</v>
      </c>
      <c r="R32" s="39" t="str">
        <f t="shared" si="13"/>
        <v>A</v>
      </c>
      <c r="S32" s="18"/>
      <c r="T32" s="1">
        <v>92</v>
      </c>
      <c r="U32" s="1">
        <v>92</v>
      </c>
      <c r="V32" s="1">
        <v>86</v>
      </c>
      <c r="W32" s="1">
        <v>95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92</v>
      </c>
      <c r="AG32" s="1">
        <v>92</v>
      </c>
      <c r="AH32" s="1">
        <v>84</v>
      </c>
      <c r="AI32" s="1">
        <v>93</v>
      </c>
      <c r="AJ32" s="1">
        <v>81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102740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menjelaskan tentang hukum newton tentang gerak, hukum gravitasi newton, usaha dan energi, dan impuls &amp; momentum.</v>
      </c>
      <c r="K33" s="28">
        <f t="shared" si="5"/>
        <v>80.599999999999994</v>
      </c>
      <c r="L33" s="28" t="str">
        <f t="shared" si="6"/>
        <v>B</v>
      </c>
      <c r="M33" s="28">
        <f t="shared" si="7"/>
        <v>80.599999999999994</v>
      </c>
      <c r="N33" s="28" t="str">
        <f t="shared" si="8"/>
        <v>B</v>
      </c>
      <c r="O33" s="36">
        <f t="shared" si="11"/>
        <v>2</v>
      </c>
      <c r="P33" s="28" t="str">
        <f t="shared" si="9"/>
        <v>Sangat terampil membuat karya konsep hukum newton tentang gerak, hukum gravitasi newton, usaha dan energi, dan impuls &amp; momentum.</v>
      </c>
      <c r="Q33" s="39" t="s">
        <v>8</v>
      </c>
      <c r="R33" s="39" t="str">
        <f t="shared" si="13"/>
        <v>A</v>
      </c>
      <c r="S33" s="18"/>
      <c r="T33" s="1">
        <v>87</v>
      </c>
      <c r="U33" s="1">
        <v>81</v>
      </c>
      <c r="V33" s="1">
        <v>86</v>
      </c>
      <c r="W33" s="1">
        <v>78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77</v>
      </c>
      <c r="AH33" s="1">
        <v>84</v>
      </c>
      <c r="AI33" s="1">
        <v>80</v>
      </c>
      <c r="AJ33" s="1">
        <v>77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102755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menjelaskan tentang hukum newton tentang gerak, hukum gravitasi newton, usaha dan energi, dan impuls &amp; momentum.</v>
      </c>
      <c r="K34" s="28">
        <f t="shared" si="5"/>
        <v>81.400000000000006</v>
      </c>
      <c r="L34" s="28" t="str">
        <f t="shared" si="6"/>
        <v>B</v>
      </c>
      <c r="M34" s="28">
        <f t="shared" si="7"/>
        <v>81.400000000000006</v>
      </c>
      <c r="N34" s="28" t="str">
        <f t="shared" si="8"/>
        <v>B</v>
      </c>
      <c r="O34" s="36">
        <f t="shared" si="11"/>
        <v>2</v>
      </c>
      <c r="P34" s="28" t="str">
        <f t="shared" si="9"/>
        <v>Sangat terampil membuat karya konsep hukum newton tentang gerak, hukum gravitasi newton, usaha dan energi, dan impuls &amp; momentum.</v>
      </c>
      <c r="Q34" s="39" t="str">
        <f t="shared" si="12"/>
        <v>B</v>
      </c>
      <c r="R34" s="39" t="str">
        <f t="shared" si="13"/>
        <v>B</v>
      </c>
      <c r="S34" s="18"/>
      <c r="T34" s="1">
        <v>79</v>
      </c>
      <c r="U34" s="1">
        <v>83</v>
      </c>
      <c r="V34" s="1">
        <v>84</v>
      </c>
      <c r="W34" s="1">
        <v>92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74</v>
      </c>
      <c r="AG34" s="1">
        <v>79</v>
      </c>
      <c r="AH34" s="1">
        <v>81</v>
      </c>
      <c r="AI34" s="1">
        <v>91</v>
      </c>
      <c r="AJ34" s="1">
        <v>82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102770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f t="shared" si="10"/>
        <v>1</v>
      </c>
      <c r="J35" s="28" t="str">
        <f t="shared" si="4"/>
        <v>Memiliki kemampuan menjelaskan tentang hukum newton tentang gerak, hukum gravitasi newton, usaha dan energi, impuls &amp; momentum, dan getaran harmonis.</v>
      </c>
      <c r="K35" s="28">
        <f t="shared" si="5"/>
        <v>88.8</v>
      </c>
      <c r="L35" s="28" t="str">
        <f t="shared" si="6"/>
        <v>A</v>
      </c>
      <c r="M35" s="28">
        <f t="shared" si="7"/>
        <v>88.8</v>
      </c>
      <c r="N35" s="28" t="str">
        <f t="shared" si="8"/>
        <v>A</v>
      </c>
      <c r="O35" s="36">
        <f t="shared" si="11"/>
        <v>1</v>
      </c>
      <c r="P35" s="28" t="str">
        <f t="shared" si="9"/>
        <v>Sangat terampil membuat karya konsep hukum newton tentang gerak, hukum gravitasi newton, usaha dan energi, impuls &amp; momentum, dan getaran harmonis.</v>
      </c>
      <c r="Q35" s="39" t="str">
        <f t="shared" si="12"/>
        <v>A</v>
      </c>
      <c r="R35" s="39" t="str">
        <f t="shared" si="13"/>
        <v>A</v>
      </c>
      <c r="S35" s="18"/>
      <c r="T35" s="1">
        <v>91</v>
      </c>
      <c r="U35" s="1">
        <v>85</v>
      </c>
      <c r="V35" s="1">
        <v>92</v>
      </c>
      <c r="W35" s="1">
        <v>97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91</v>
      </c>
      <c r="AG35" s="1">
        <v>82</v>
      </c>
      <c r="AH35" s="1">
        <v>93</v>
      </c>
      <c r="AI35" s="1">
        <v>95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102785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f t="shared" si="10"/>
        <v>1</v>
      </c>
      <c r="J36" s="28" t="str">
        <f t="shared" si="4"/>
        <v>Memiliki kemampuan menjelaskan tentang hukum newton tentang gerak, hukum gravitasi newton, usaha dan energi, impuls &amp; momentum, dan getaran harmonis.</v>
      </c>
      <c r="K36" s="28">
        <f t="shared" si="5"/>
        <v>85.6</v>
      </c>
      <c r="L36" s="28" t="str">
        <f t="shared" si="6"/>
        <v>A</v>
      </c>
      <c r="M36" s="28">
        <f t="shared" si="7"/>
        <v>85.6</v>
      </c>
      <c r="N36" s="28" t="str">
        <f t="shared" si="8"/>
        <v>A</v>
      </c>
      <c r="O36" s="36">
        <f t="shared" si="11"/>
        <v>1</v>
      </c>
      <c r="P36" s="28" t="str">
        <f t="shared" si="9"/>
        <v>Sangat terampil membuat karya konsep hukum newton tentang gerak, hukum gravitasi newton, usaha dan energi, impuls &amp; momentum, dan getaran harmonis.</v>
      </c>
      <c r="Q36" s="39" t="str">
        <f t="shared" si="12"/>
        <v>A</v>
      </c>
      <c r="R36" s="39" t="str">
        <f t="shared" si="13"/>
        <v>A</v>
      </c>
      <c r="S36" s="18"/>
      <c r="T36" s="1">
        <v>90</v>
      </c>
      <c r="U36" s="1">
        <v>90</v>
      </c>
      <c r="V36" s="1">
        <v>85</v>
      </c>
      <c r="W36" s="1">
        <v>90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90</v>
      </c>
      <c r="AH36" s="1">
        <v>82</v>
      </c>
      <c r="AI36" s="1">
        <v>89</v>
      </c>
      <c r="AJ36" s="1">
        <v>78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102800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f t="shared" si="10"/>
        <v>2</v>
      </c>
      <c r="J37" s="28" t="str">
        <f t="shared" si="4"/>
        <v>Memiliki kemampuan menjelaskan tentang hukum newton tentang gerak, hukum gravitasi newton, usaha dan energi, dan impuls &amp; momentum.</v>
      </c>
      <c r="K37" s="28">
        <f t="shared" si="5"/>
        <v>82.4</v>
      </c>
      <c r="L37" s="28" t="str">
        <f t="shared" si="6"/>
        <v>B</v>
      </c>
      <c r="M37" s="28">
        <f t="shared" si="7"/>
        <v>82.4</v>
      </c>
      <c r="N37" s="28" t="str">
        <f t="shared" si="8"/>
        <v>B</v>
      </c>
      <c r="O37" s="36">
        <f t="shared" si="11"/>
        <v>2</v>
      </c>
      <c r="P37" s="28" t="str">
        <f t="shared" si="9"/>
        <v>Sangat terampil membuat karya konsep hukum newton tentang gerak, hukum gravitasi newton, usaha dan energi, dan impuls &amp; momentum.</v>
      </c>
      <c r="Q37" s="39" t="s">
        <v>8</v>
      </c>
      <c r="R37" s="39" t="str">
        <f t="shared" si="13"/>
        <v>A</v>
      </c>
      <c r="S37" s="18"/>
      <c r="T37" s="1">
        <v>80</v>
      </c>
      <c r="U37" s="1">
        <v>85</v>
      </c>
      <c r="V37" s="1">
        <v>88</v>
      </c>
      <c r="W37" s="1">
        <v>82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75</v>
      </c>
      <c r="AG37" s="1">
        <v>82</v>
      </c>
      <c r="AH37" s="1">
        <v>87</v>
      </c>
      <c r="AI37" s="1">
        <v>84</v>
      </c>
      <c r="AJ37" s="1">
        <v>84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102815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menjelaskan tentang hukum newton tentang gerak, hukum gravitasi newton, usaha dan energi, impuls &amp; momentum, dan getaran harmonis.</v>
      </c>
      <c r="K38" s="28">
        <f t="shared" si="5"/>
        <v>83.8</v>
      </c>
      <c r="L38" s="28" t="str">
        <f t="shared" si="6"/>
        <v>B</v>
      </c>
      <c r="M38" s="28">
        <f t="shared" si="7"/>
        <v>83.8</v>
      </c>
      <c r="N38" s="28" t="str">
        <f t="shared" si="8"/>
        <v>B</v>
      </c>
      <c r="O38" s="36">
        <f t="shared" si="11"/>
        <v>2</v>
      </c>
      <c r="P38" s="28" t="str">
        <f t="shared" si="9"/>
        <v>Sangat terampil membuat karya konsep hukum newton tentang gerak, hukum gravitasi newton, usaha dan energi, dan impuls &amp; momentum.</v>
      </c>
      <c r="Q38" s="39" t="str">
        <f t="shared" si="12"/>
        <v>A</v>
      </c>
      <c r="R38" s="39" t="str">
        <f t="shared" si="13"/>
        <v>A</v>
      </c>
      <c r="S38" s="18"/>
      <c r="T38" s="1">
        <v>80</v>
      </c>
      <c r="U38" s="1">
        <v>83</v>
      </c>
      <c r="V38" s="1">
        <v>93</v>
      </c>
      <c r="W38" s="1">
        <v>94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75</v>
      </c>
      <c r="AG38" s="1">
        <v>79</v>
      </c>
      <c r="AH38" s="1">
        <v>95</v>
      </c>
      <c r="AI38" s="1">
        <v>92</v>
      </c>
      <c r="AJ38" s="1">
        <v>78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102830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f t="shared" si="10"/>
        <v>1</v>
      </c>
      <c r="J39" s="28" t="str">
        <f t="shared" si="4"/>
        <v>Memiliki kemampuan menjelaskan tentang hukum newton tentang gerak, hukum gravitasi newton, usaha dan energi, impuls &amp; momentum, dan getaran harmonis.</v>
      </c>
      <c r="K39" s="28">
        <f t="shared" si="5"/>
        <v>87.6</v>
      </c>
      <c r="L39" s="28" t="str">
        <f t="shared" si="6"/>
        <v>A</v>
      </c>
      <c r="M39" s="28">
        <f t="shared" si="7"/>
        <v>87.6</v>
      </c>
      <c r="N39" s="28" t="str">
        <f t="shared" si="8"/>
        <v>A</v>
      </c>
      <c r="O39" s="36">
        <f t="shared" si="11"/>
        <v>1</v>
      </c>
      <c r="P39" s="28" t="str">
        <f t="shared" si="9"/>
        <v>Sangat terampil membuat karya konsep hukum newton tentang gerak, hukum gravitasi newton, usaha dan energi, impuls &amp; momentum, dan getaran harmonis.</v>
      </c>
      <c r="Q39" s="39" t="str">
        <f t="shared" si="12"/>
        <v>A</v>
      </c>
      <c r="R39" s="39" t="str">
        <f t="shared" si="13"/>
        <v>A</v>
      </c>
      <c r="S39" s="18"/>
      <c r="T39" s="1">
        <v>88</v>
      </c>
      <c r="U39" s="1">
        <v>91</v>
      </c>
      <c r="V39" s="1">
        <v>92</v>
      </c>
      <c r="W39" s="1">
        <v>82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92</v>
      </c>
      <c r="AH39" s="1">
        <v>93</v>
      </c>
      <c r="AI39" s="1">
        <v>84</v>
      </c>
      <c r="AJ39" s="1">
        <v>82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102845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f t="shared" si="10"/>
        <v>1</v>
      </c>
      <c r="J40" s="28" t="str">
        <f t="shared" si="4"/>
        <v>Memiliki kemampuan menjelaskan tentang hukum newton tentang gerak, hukum gravitasi newton, usaha dan energi, impuls &amp; momentum, dan getaran harmonis.</v>
      </c>
      <c r="K40" s="28">
        <f t="shared" si="5"/>
        <v>81.2</v>
      </c>
      <c r="L40" s="28" t="str">
        <f t="shared" si="6"/>
        <v>B</v>
      </c>
      <c r="M40" s="28">
        <f t="shared" si="7"/>
        <v>81.2</v>
      </c>
      <c r="N40" s="28" t="str">
        <f t="shared" si="8"/>
        <v>B</v>
      </c>
      <c r="O40" s="36">
        <f t="shared" si="11"/>
        <v>2</v>
      </c>
      <c r="P40" s="28" t="str">
        <f t="shared" si="9"/>
        <v>Sangat terampil membuat karya konsep hukum newton tentang gerak, hukum gravitasi newton, usaha dan energi, dan impuls &amp; momentum.</v>
      </c>
      <c r="Q40" s="39" t="str">
        <f t="shared" si="12"/>
        <v>A</v>
      </c>
      <c r="R40" s="39" t="str">
        <f t="shared" si="13"/>
        <v>A</v>
      </c>
      <c r="S40" s="18"/>
      <c r="T40" s="1">
        <v>81</v>
      </c>
      <c r="U40" s="1">
        <v>80</v>
      </c>
      <c r="V40" s="1">
        <v>87</v>
      </c>
      <c r="W40" s="1">
        <v>94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77</v>
      </c>
      <c r="AG40" s="1">
        <v>75</v>
      </c>
      <c r="AH40" s="1">
        <v>85</v>
      </c>
      <c r="AI40" s="1">
        <v>92</v>
      </c>
      <c r="AJ40" s="1">
        <v>77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102860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f t="shared" si="10"/>
        <v>1</v>
      </c>
      <c r="J41" s="28" t="str">
        <f t="shared" si="4"/>
        <v>Memiliki kemampuan menjelaskan tentang hukum newton tentang gerak, hukum gravitasi newton, usaha dan energi, impuls &amp; momentum, dan getaran harmonis.</v>
      </c>
      <c r="K41" s="28">
        <f t="shared" si="5"/>
        <v>88.6</v>
      </c>
      <c r="L41" s="28" t="str">
        <f t="shared" si="6"/>
        <v>A</v>
      </c>
      <c r="M41" s="28">
        <f t="shared" si="7"/>
        <v>88.6</v>
      </c>
      <c r="N41" s="28" t="str">
        <f t="shared" si="8"/>
        <v>A</v>
      </c>
      <c r="O41" s="36">
        <f t="shared" si="11"/>
        <v>1</v>
      </c>
      <c r="P41" s="28" t="str">
        <f t="shared" si="9"/>
        <v>Sangat terampil membuat karya konsep hukum newton tentang gerak, hukum gravitasi newton, usaha dan energi, impuls &amp; momentum, dan getaran harmonis.</v>
      </c>
      <c r="Q41" s="39" t="str">
        <f t="shared" si="12"/>
        <v>A</v>
      </c>
      <c r="R41" s="39" t="str">
        <f t="shared" si="13"/>
        <v>A</v>
      </c>
      <c r="S41" s="18"/>
      <c r="T41" s="1">
        <v>86</v>
      </c>
      <c r="U41" s="1">
        <v>90</v>
      </c>
      <c r="V41" s="1">
        <v>91</v>
      </c>
      <c r="W41" s="1">
        <v>96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90</v>
      </c>
      <c r="AH41" s="1">
        <v>91</v>
      </c>
      <c r="AI41" s="1">
        <v>94</v>
      </c>
      <c r="AJ41" s="1">
        <v>84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102875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f t="shared" si="10"/>
        <v>1</v>
      </c>
      <c r="J42" s="28" t="str">
        <f t="shared" si="4"/>
        <v>Memiliki kemampuan menjelaskan tentang hukum newton tentang gerak, hukum gravitasi newton, usaha dan energi, impuls &amp; momentum, dan getaran harmonis.</v>
      </c>
      <c r="K42" s="28">
        <f t="shared" si="5"/>
        <v>85.6</v>
      </c>
      <c r="L42" s="28" t="str">
        <f t="shared" si="6"/>
        <v>A</v>
      </c>
      <c r="M42" s="28">
        <f t="shared" si="7"/>
        <v>85.6</v>
      </c>
      <c r="N42" s="28" t="str">
        <f t="shared" si="8"/>
        <v>A</v>
      </c>
      <c r="O42" s="36">
        <f t="shared" si="11"/>
        <v>1</v>
      </c>
      <c r="P42" s="28" t="str">
        <f t="shared" si="9"/>
        <v>Sangat terampil membuat karya konsep hukum newton tentang gerak, hukum gravitasi newton, usaha dan energi, impuls &amp; momentum, dan getaran harmonis.</v>
      </c>
      <c r="Q42" s="39" t="str">
        <f t="shared" si="12"/>
        <v>A</v>
      </c>
      <c r="R42" s="39" t="str">
        <f t="shared" si="13"/>
        <v>A</v>
      </c>
      <c r="S42" s="18"/>
      <c r="T42" s="1">
        <v>86</v>
      </c>
      <c r="U42" s="1">
        <v>88</v>
      </c>
      <c r="V42" s="1">
        <v>90</v>
      </c>
      <c r="W42" s="1">
        <v>93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87</v>
      </c>
      <c r="AH42" s="1">
        <v>90</v>
      </c>
      <c r="AI42" s="1">
        <v>92</v>
      </c>
      <c r="AJ42" s="1">
        <v>76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102890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f t="shared" si="10"/>
        <v>1</v>
      </c>
      <c r="J43" s="28" t="str">
        <f t="shared" si="4"/>
        <v>Memiliki kemampuan menjelaskan tentang hukum newton tentang gerak, hukum gravitasi newton, usaha dan energi, impuls &amp; momentum, dan getaran harmonis.</v>
      </c>
      <c r="K43" s="28">
        <f t="shared" si="5"/>
        <v>87.8</v>
      </c>
      <c r="L43" s="28" t="str">
        <f t="shared" si="6"/>
        <v>A</v>
      </c>
      <c r="M43" s="28">
        <f t="shared" si="7"/>
        <v>87.8</v>
      </c>
      <c r="N43" s="28" t="str">
        <f t="shared" si="8"/>
        <v>A</v>
      </c>
      <c r="O43" s="36">
        <f t="shared" si="11"/>
        <v>1</v>
      </c>
      <c r="P43" s="28" t="str">
        <f t="shared" si="9"/>
        <v>Sangat terampil membuat karya konsep hukum newton tentang gerak, hukum gravitasi newton, usaha dan energi, impuls &amp; momentum, dan getaran harmonis.</v>
      </c>
      <c r="Q43" s="39" t="str">
        <f t="shared" si="12"/>
        <v>A</v>
      </c>
      <c r="R43" s="39" t="str">
        <f t="shared" si="13"/>
        <v>A</v>
      </c>
      <c r="S43" s="18"/>
      <c r="T43" s="1">
        <v>94</v>
      </c>
      <c r="U43" s="1">
        <v>85</v>
      </c>
      <c r="V43" s="1">
        <v>88</v>
      </c>
      <c r="W43" s="1">
        <v>94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96</v>
      </c>
      <c r="AG43" s="1">
        <v>82</v>
      </c>
      <c r="AH43" s="1">
        <v>87</v>
      </c>
      <c r="AI43" s="1">
        <v>93</v>
      </c>
      <c r="AJ43" s="1">
        <v>81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102905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menjelaskan tentang hukum newton tentang gerak, hukum gravitasi newton, usaha dan energi, dan impuls &amp; momentum.</v>
      </c>
      <c r="K44" s="28">
        <f t="shared" si="5"/>
        <v>79.400000000000006</v>
      </c>
      <c r="L44" s="28" t="str">
        <f t="shared" si="6"/>
        <v>B</v>
      </c>
      <c r="M44" s="28">
        <f t="shared" si="7"/>
        <v>79.400000000000006</v>
      </c>
      <c r="N44" s="28" t="str">
        <f t="shared" si="8"/>
        <v>B</v>
      </c>
      <c r="O44" s="36">
        <f t="shared" si="11"/>
        <v>2</v>
      </c>
      <c r="P44" s="28" t="str">
        <f t="shared" si="9"/>
        <v>Sangat terampil membuat karya konsep hukum newton tentang gerak, hukum gravitasi newton, usaha dan energi, dan impuls &amp; momentum.</v>
      </c>
      <c r="Q44" s="39" t="str">
        <f t="shared" si="12"/>
        <v>B</v>
      </c>
      <c r="R44" s="39" t="str">
        <f t="shared" si="13"/>
        <v>B</v>
      </c>
      <c r="S44" s="18"/>
      <c r="T44" s="1">
        <v>85</v>
      </c>
      <c r="U44" s="1">
        <v>78</v>
      </c>
      <c r="V44" s="1">
        <v>82</v>
      </c>
      <c r="W44" s="1">
        <v>81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74</v>
      </c>
      <c r="AH44" s="1">
        <v>80</v>
      </c>
      <c r="AI44" s="1">
        <v>82</v>
      </c>
      <c r="AJ44" s="1">
        <v>77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102920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f t="shared" si="10"/>
        <v>1</v>
      </c>
      <c r="J45" s="28" t="str">
        <f t="shared" si="4"/>
        <v>Memiliki kemampuan menjelaskan tentang hukum newton tentang gerak, hukum gravitasi newton, usaha dan energi, impuls &amp; momentum, dan getaran harmonis.</v>
      </c>
      <c r="K45" s="28">
        <f t="shared" si="5"/>
        <v>86.6</v>
      </c>
      <c r="L45" s="28" t="str">
        <f t="shared" si="6"/>
        <v>A</v>
      </c>
      <c r="M45" s="28">
        <f t="shared" si="7"/>
        <v>86.6</v>
      </c>
      <c r="N45" s="28" t="str">
        <f t="shared" si="8"/>
        <v>A</v>
      </c>
      <c r="O45" s="36">
        <f t="shared" si="11"/>
        <v>1</v>
      </c>
      <c r="P45" s="28" t="str">
        <f t="shared" si="9"/>
        <v>Sangat terampil membuat karya konsep hukum newton tentang gerak, hukum gravitasi newton, usaha dan energi, impuls &amp; momentum, dan getaran harmonis.</v>
      </c>
      <c r="Q45" s="39" t="str">
        <f t="shared" si="12"/>
        <v>A</v>
      </c>
      <c r="R45" s="39" t="str">
        <f t="shared" si="13"/>
        <v>A</v>
      </c>
      <c r="S45" s="18"/>
      <c r="T45" s="1">
        <v>89</v>
      </c>
      <c r="U45" s="1">
        <v>88</v>
      </c>
      <c r="V45" s="1">
        <v>88</v>
      </c>
      <c r="W45" s="1">
        <v>95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87</v>
      </c>
      <c r="AH45" s="1">
        <v>87</v>
      </c>
      <c r="AI45" s="1">
        <v>93</v>
      </c>
      <c r="AJ45" s="1">
        <v>78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102935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menjelaskan tentang hukum newton tentang gerak, hukum gravitasi newton, usaha dan energi, dan impuls &amp; momentum.</v>
      </c>
      <c r="K46" s="28">
        <f t="shared" si="5"/>
        <v>81.599999999999994</v>
      </c>
      <c r="L46" s="28" t="str">
        <f t="shared" si="6"/>
        <v>B</v>
      </c>
      <c r="M46" s="28">
        <f t="shared" si="7"/>
        <v>81.599999999999994</v>
      </c>
      <c r="N46" s="28" t="str">
        <f t="shared" si="8"/>
        <v>B</v>
      </c>
      <c r="O46" s="36">
        <f t="shared" si="11"/>
        <v>2</v>
      </c>
      <c r="P46" s="28" t="str">
        <f t="shared" si="9"/>
        <v>Sangat terampil membuat karya konsep hukum newton tentang gerak, hukum gravitasi newton, usaha dan energi, dan impuls &amp; momentum.</v>
      </c>
      <c r="Q46" s="39" t="s">
        <v>8</v>
      </c>
      <c r="R46" s="39" t="str">
        <f t="shared" si="13"/>
        <v>A</v>
      </c>
      <c r="S46" s="18"/>
      <c r="T46" s="1">
        <v>81</v>
      </c>
      <c r="U46" s="1">
        <v>79</v>
      </c>
      <c r="V46" s="1">
        <v>89</v>
      </c>
      <c r="W46" s="1">
        <v>88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77</v>
      </c>
      <c r="AG46" s="1">
        <v>74</v>
      </c>
      <c r="AH46" s="1">
        <v>89</v>
      </c>
      <c r="AI46" s="1">
        <v>88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38" activePane="bottomRight" state="frozen"/>
      <selection pane="topRight"/>
      <selection pane="bottomLeft"/>
      <selection pane="bottomRight" activeCell="I46" sqref="I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.7109375" customWidth="1"/>
    <col min="17" max="18" width="3.7109375" customWidth="1"/>
    <col min="19" max="19" width="1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102949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 t="shared" ref="I11:I46" si="4">IF(H11="A",1,2)</f>
        <v>2</v>
      </c>
      <c r="J11" s="28" t="str">
        <f t="shared" ref="J11:J50" si="5">IF(I11=$FG$13,$FH$13,IF(I11=$FG$15,$FH$15,IF(I11=$FG$17,$FH$17,IF(I11=$FG$19,$FH$19,IF(I11=$FG$21,$FH$21,IF(I11=$FG$23,$FH$23,IF(I11=$FG$25,$FH$25,IF(I11=$FG$27,$FH$27,IF(I11=$FG$29,$FH$29,IF(I11=$FG$31,$FH$31,""))))))))))</f>
        <v>Memiliki kemampuan menjelaskan tentang hukum newton tentang gerak, hukum gravitasi newton, usaha dan energi, dan impuls &amp; momentum.</v>
      </c>
      <c r="K11" s="28">
        <f t="shared" ref="K11:K50" si="6">IF((COUNTA(AF11:AO11)&gt;0),AVERAGE(AF11:AO11),"")</f>
        <v>83.4</v>
      </c>
      <c r="L11" s="28" t="str">
        <f t="shared" ref="L11:L50" si="7">IF(AND(ISNUMBER(K11),K11&gt;=1), IF(K11&lt;=$FD$27,$FE$27,IF(K11&lt;=$FD$28,$FE$28,IF(K11&lt;=$FD$29,$FE$29,IF(K11&lt;=$FD$30,$FE$30,)))), "")</f>
        <v>B</v>
      </c>
      <c r="M11" s="28">
        <f t="shared" ref="M11:M50" si="8">IF((COUNTA(AF11:AO11)&gt;0),AVERAGE(AF11:AO11),"")</f>
        <v>83.4</v>
      </c>
      <c r="N11" s="28" t="str">
        <f t="shared" ref="N11:N50" si="9">IF(AND(ISNUMBER(M11),M11&gt;=1), IF(M11&lt;=$FD$27,$FE$27,IF(M11&lt;=$FD$28,$FE$28,IF(M11&lt;=$FD$29,$FE$29,IF(M11&lt;=$FD$30,$FE$30,)))), "")</f>
        <v>B</v>
      </c>
      <c r="O11" s="36">
        <f t="shared" ref="O11:O46" si="10">IF(N11="A",1,2)</f>
        <v>2</v>
      </c>
      <c r="P11" s="28" t="str">
        <f t="shared" ref="P11:P50" si="11">IF(O11=$FG$13,$FI$13,IF(O11=$FG$15,$FI$15,IF(O11=$FG$17,$FI$17,IF(O11=$FG$19,$FI$19,IF(O11=$FG$21,$FI$21,IF(O11=$FG$23,$FI$23,IF(O11=$FG$25,$FI$25,IF(O11=$FG$27,$FI$27,IF(O11=$FG$29,$FI$29,IF(O11=$FG$31,$FI$31,""))))))))))</f>
        <v>Sangat terampil membuat karya konsep hukum newton tentang gerak, hukum gravitasi newton, usaha dan energi, dan impuls &amp; momentum.</v>
      </c>
      <c r="Q11" s="39" t="s">
        <v>8</v>
      </c>
      <c r="R11" s="39" t="str">
        <f>Q11</f>
        <v>A</v>
      </c>
      <c r="S11" s="18"/>
      <c r="T11" s="1">
        <v>90</v>
      </c>
      <c r="U11" s="1">
        <v>80</v>
      </c>
      <c r="V11" s="1">
        <v>90</v>
      </c>
      <c r="W11" s="1">
        <v>80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75</v>
      </c>
      <c r="AH11" s="1">
        <v>91</v>
      </c>
      <c r="AI11" s="1">
        <v>82</v>
      </c>
      <c r="AJ11" s="1">
        <v>79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102964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f t="shared" si="4"/>
        <v>1</v>
      </c>
      <c r="J12" s="28" t="str">
        <f t="shared" si="5"/>
        <v>Memiliki kemampuan menjelaskan tentang hukum newton tentang gerak, hukum gravitasi newton, usaha dan energi, impuls &amp; momentum, dan getaran harmonis.</v>
      </c>
      <c r="K12" s="28">
        <f t="shared" si="6"/>
        <v>86.2</v>
      </c>
      <c r="L12" s="28" t="str">
        <f t="shared" si="7"/>
        <v>A</v>
      </c>
      <c r="M12" s="28">
        <f t="shared" si="8"/>
        <v>86.2</v>
      </c>
      <c r="N12" s="28" t="str">
        <f t="shared" si="9"/>
        <v>A</v>
      </c>
      <c r="O12" s="36">
        <f t="shared" si="10"/>
        <v>1</v>
      </c>
      <c r="P12" s="28" t="str">
        <f t="shared" si="11"/>
        <v>Sangat terampil membuat karya konsep hukum newton tentang gerak, hukum gravitasi newton, usaha dan energi, impuls &amp; momentum, dan getaran harmonis.</v>
      </c>
      <c r="Q12" s="39" t="str">
        <f t="shared" ref="Q12:Q46" si="12">H12</f>
        <v>A</v>
      </c>
      <c r="R12" s="39" t="str">
        <f t="shared" ref="R12:R46" si="13">Q12</f>
        <v>A</v>
      </c>
      <c r="S12" s="18"/>
      <c r="T12" s="1">
        <v>88</v>
      </c>
      <c r="U12" s="1">
        <v>80</v>
      </c>
      <c r="V12" s="1">
        <v>92</v>
      </c>
      <c r="W12" s="1">
        <v>93</v>
      </c>
      <c r="X12" s="1">
        <v>85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75</v>
      </c>
      <c r="AH12" s="1">
        <v>94</v>
      </c>
      <c r="AI12" s="1">
        <v>92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102978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4"/>
        <v>2</v>
      </c>
      <c r="J13" s="28" t="str">
        <f t="shared" si="5"/>
        <v>Memiliki kemampuan menjelaskan tentang hukum newton tentang gerak, hukum gravitasi newton, usaha dan energi, dan impuls &amp; momentum.</v>
      </c>
      <c r="K13" s="28">
        <f t="shared" si="6"/>
        <v>78.8</v>
      </c>
      <c r="L13" s="28" t="str">
        <f t="shared" si="7"/>
        <v>B</v>
      </c>
      <c r="M13" s="28">
        <f t="shared" si="8"/>
        <v>78.8</v>
      </c>
      <c r="N13" s="28" t="str">
        <f t="shared" si="9"/>
        <v>B</v>
      </c>
      <c r="O13" s="36">
        <f t="shared" si="10"/>
        <v>2</v>
      </c>
      <c r="P13" s="28" t="str">
        <f t="shared" si="11"/>
        <v>Sangat terampil membuat karya konsep hukum newton tentang gerak, hukum gravitasi newton, usaha dan energi, dan impuls &amp; momentum.</v>
      </c>
      <c r="Q13" s="39" t="str">
        <f t="shared" si="12"/>
        <v>B</v>
      </c>
      <c r="R13" s="39" t="str">
        <f t="shared" si="13"/>
        <v>B</v>
      </c>
      <c r="S13" s="18"/>
      <c r="T13" s="1">
        <v>78</v>
      </c>
      <c r="U13" s="1">
        <v>80</v>
      </c>
      <c r="V13" s="1">
        <v>86</v>
      </c>
      <c r="W13" s="1">
        <v>77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74</v>
      </c>
      <c r="AG13" s="1">
        <v>76</v>
      </c>
      <c r="AH13" s="1">
        <v>85</v>
      </c>
      <c r="AI13" s="1">
        <v>79</v>
      </c>
      <c r="AJ13" s="1">
        <v>80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228</v>
      </c>
      <c r="FJ13" s="41">
        <v>33481</v>
      </c>
      <c r="FK13" s="41">
        <v>33491</v>
      </c>
    </row>
    <row r="14" spans="1:167">
      <c r="A14" s="19">
        <v>4</v>
      </c>
      <c r="B14" s="19">
        <v>102993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f t="shared" si="4"/>
        <v>1</v>
      </c>
      <c r="J14" s="28" t="str">
        <f t="shared" si="5"/>
        <v>Memiliki kemampuan menjelaskan tentang hukum newton tentang gerak, hukum gravitasi newton, usaha dan energi, impuls &amp; momentum, dan getaran harmonis.</v>
      </c>
      <c r="K14" s="28">
        <f t="shared" si="6"/>
        <v>85.2</v>
      </c>
      <c r="L14" s="28" t="str">
        <f t="shared" si="7"/>
        <v>A</v>
      </c>
      <c r="M14" s="28">
        <f t="shared" si="8"/>
        <v>85.2</v>
      </c>
      <c r="N14" s="28" t="str">
        <f t="shared" si="9"/>
        <v>A</v>
      </c>
      <c r="O14" s="36">
        <f t="shared" si="10"/>
        <v>1</v>
      </c>
      <c r="P14" s="28" t="str">
        <f t="shared" si="11"/>
        <v>Sangat terampil membuat karya konsep hukum newton tentang gerak, hukum gravitasi newton, usaha dan energi, impuls &amp; momentum, dan getaran harmonis.</v>
      </c>
      <c r="Q14" s="39" t="str">
        <f t="shared" si="12"/>
        <v>A</v>
      </c>
      <c r="R14" s="39" t="str">
        <f t="shared" si="13"/>
        <v>A</v>
      </c>
      <c r="S14" s="18"/>
      <c r="T14" s="1">
        <v>86</v>
      </c>
      <c r="U14" s="1">
        <v>87</v>
      </c>
      <c r="V14" s="1">
        <v>89</v>
      </c>
      <c r="W14" s="1">
        <v>82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90</v>
      </c>
      <c r="AI14" s="1">
        <v>83</v>
      </c>
      <c r="AJ14" s="1">
        <v>82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103008</v>
      </c>
      <c r="C15" s="19" t="s">
        <v>120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f t="shared" si="4"/>
        <v>2</v>
      </c>
      <c r="J15" s="28" t="str">
        <f t="shared" si="5"/>
        <v>Memiliki kemampuan menjelaskan tentang hukum newton tentang gerak, hukum gravitasi newton, usaha dan energi, dan impuls &amp; momentum.</v>
      </c>
      <c r="K15" s="28">
        <f t="shared" si="6"/>
        <v>78</v>
      </c>
      <c r="L15" s="28" t="str">
        <f t="shared" si="7"/>
        <v>B</v>
      </c>
      <c r="M15" s="28">
        <f t="shared" si="8"/>
        <v>78</v>
      </c>
      <c r="N15" s="28" t="str">
        <f t="shared" si="9"/>
        <v>B</v>
      </c>
      <c r="O15" s="36">
        <f t="shared" si="10"/>
        <v>2</v>
      </c>
      <c r="P15" s="28" t="str">
        <f t="shared" si="11"/>
        <v>Sangat terampil membuat karya konsep hukum newton tentang gerak, hukum gravitasi newton, usaha dan energi, dan impuls &amp; momentum.</v>
      </c>
      <c r="Q15" s="39" t="str">
        <f t="shared" si="12"/>
        <v>B</v>
      </c>
      <c r="R15" s="39" t="str">
        <f t="shared" si="13"/>
        <v>B</v>
      </c>
      <c r="S15" s="18"/>
      <c r="T15" s="1">
        <v>83</v>
      </c>
      <c r="U15" s="1">
        <v>80</v>
      </c>
      <c r="V15" s="1">
        <v>89</v>
      </c>
      <c r="W15" s="1">
        <v>66</v>
      </c>
      <c r="X15" s="1">
        <v>81</v>
      </c>
      <c r="Y15" s="1"/>
      <c r="Z15" s="1"/>
      <c r="AA15" s="1"/>
      <c r="AB15" s="1"/>
      <c r="AC15" s="1"/>
      <c r="AD15" s="1"/>
      <c r="AE15" s="18"/>
      <c r="AF15" s="1">
        <v>79</v>
      </c>
      <c r="AG15" s="1">
        <v>75</v>
      </c>
      <c r="AH15" s="1">
        <v>88</v>
      </c>
      <c r="AI15" s="1">
        <v>72</v>
      </c>
      <c r="AJ15" s="1">
        <v>76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33482</v>
      </c>
      <c r="FK15" s="41">
        <v>33492</v>
      </c>
    </row>
    <row r="16" spans="1:167">
      <c r="A16" s="19">
        <v>6</v>
      </c>
      <c r="B16" s="19">
        <v>103022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f t="shared" si="4"/>
        <v>1</v>
      </c>
      <c r="J16" s="28" t="str">
        <f t="shared" si="5"/>
        <v>Memiliki kemampuan menjelaskan tentang hukum newton tentang gerak, hukum gravitasi newton, usaha dan energi, impuls &amp; momentum, dan getaran harmonis.</v>
      </c>
      <c r="K16" s="28">
        <f t="shared" si="6"/>
        <v>86</v>
      </c>
      <c r="L16" s="28" t="str">
        <f t="shared" si="7"/>
        <v>A</v>
      </c>
      <c r="M16" s="28">
        <f t="shared" si="8"/>
        <v>86</v>
      </c>
      <c r="N16" s="28" t="str">
        <f t="shared" si="9"/>
        <v>A</v>
      </c>
      <c r="O16" s="36">
        <f t="shared" si="10"/>
        <v>1</v>
      </c>
      <c r="P16" s="28" t="str">
        <f t="shared" si="11"/>
        <v>Sangat terampil membuat karya konsep hukum newton tentang gerak, hukum gravitasi newton, usaha dan energi, impuls &amp; momentum, dan getaran harmonis.</v>
      </c>
      <c r="Q16" s="39" t="str">
        <f t="shared" si="12"/>
        <v>A</v>
      </c>
      <c r="R16" s="39" t="str">
        <f t="shared" si="13"/>
        <v>A</v>
      </c>
      <c r="S16" s="18"/>
      <c r="T16" s="1">
        <v>93</v>
      </c>
      <c r="U16" s="1">
        <v>88</v>
      </c>
      <c r="V16" s="1">
        <v>89</v>
      </c>
      <c r="W16" s="1">
        <v>81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89</v>
      </c>
      <c r="AG16" s="1">
        <v>87</v>
      </c>
      <c r="AH16" s="1">
        <v>89</v>
      </c>
      <c r="AI16" s="1">
        <v>83</v>
      </c>
      <c r="AJ16" s="1">
        <v>82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103036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f t="shared" si="4"/>
        <v>1</v>
      </c>
      <c r="J17" s="28" t="str">
        <f t="shared" si="5"/>
        <v>Memiliki kemampuan menjelaskan tentang hukum newton tentang gerak, hukum gravitasi newton, usaha dan energi, impuls &amp; momentum, dan getaran harmonis.</v>
      </c>
      <c r="K17" s="28">
        <f t="shared" si="6"/>
        <v>83</v>
      </c>
      <c r="L17" s="28" t="str">
        <f t="shared" si="7"/>
        <v>B</v>
      </c>
      <c r="M17" s="28">
        <f t="shared" si="8"/>
        <v>83</v>
      </c>
      <c r="N17" s="28" t="str">
        <f t="shared" si="9"/>
        <v>B</v>
      </c>
      <c r="O17" s="36">
        <f t="shared" si="10"/>
        <v>2</v>
      </c>
      <c r="P17" s="28" t="str">
        <f t="shared" si="11"/>
        <v>Sangat terampil membuat karya konsep hukum newton tentang gerak, hukum gravitasi newton, usaha dan energi, dan impuls &amp; momentum.</v>
      </c>
      <c r="Q17" s="39" t="str">
        <f t="shared" si="12"/>
        <v>A</v>
      </c>
      <c r="R17" s="39" t="str">
        <f t="shared" si="13"/>
        <v>A</v>
      </c>
      <c r="S17" s="18"/>
      <c r="T17" s="1">
        <v>91</v>
      </c>
      <c r="U17" s="1">
        <v>81</v>
      </c>
      <c r="V17" s="1">
        <v>86</v>
      </c>
      <c r="W17" s="1">
        <v>83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92</v>
      </c>
      <c r="AG17" s="1">
        <v>77</v>
      </c>
      <c r="AH17" s="1">
        <v>84</v>
      </c>
      <c r="AI17" s="1">
        <v>84</v>
      </c>
      <c r="AJ17" s="1">
        <v>78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33483</v>
      </c>
      <c r="FK17" s="41">
        <v>33493</v>
      </c>
    </row>
    <row r="18" spans="1:167">
      <c r="A18" s="19">
        <v>8</v>
      </c>
      <c r="B18" s="19">
        <v>103050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f t="shared" si="4"/>
        <v>1</v>
      </c>
      <c r="J18" s="28" t="str">
        <f t="shared" si="5"/>
        <v>Memiliki kemampuan menjelaskan tentang hukum newton tentang gerak, hukum gravitasi newton, usaha dan energi, impuls &amp; momentum, dan getaran harmonis.</v>
      </c>
      <c r="K18" s="28">
        <f t="shared" si="6"/>
        <v>84.2</v>
      </c>
      <c r="L18" s="28" t="str">
        <f t="shared" si="7"/>
        <v>A</v>
      </c>
      <c r="M18" s="28">
        <f t="shared" si="8"/>
        <v>84.2</v>
      </c>
      <c r="N18" s="28" t="str">
        <f t="shared" si="9"/>
        <v>A</v>
      </c>
      <c r="O18" s="36">
        <f t="shared" si="10"/>
        <v>1</v>
      </c>
      <c r="P18" s="28" t="str">
        <f t="shared" si="11"/>
        <v>Sangat terampil membuat karya konsep hukum newton tentang gerak, hukum gravitasi newton, usaha dan energi, impuls &amp; momentum, dan getaran harmonis.</v>
      </c>
      <c r="Q18" s="39" t="str">
        <f t="shared" si="12"/>
        <v>A</v>
      </c>
      <c r="R18" s="39" t="str">
        <f t="shared" si="13"/>
        <v>A</v>
      </c>
      <c r="S18" s="18"/>
      <c r="T18" s="1">
        <v>86</v>
      </c>
      <c r="U18" s="1">
        <v>81</v>
      </c>
      <c r="V18" s="1">
        <v>83</v>
      </c>
      <c r="W18" s="1">
        <v>98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78</v>
      </c>
      <c r="AH18" s="1">
        <v>80</v>
      </c>
      <c r="AI18" s="1">
        <v>96</v>
      </c>
      <c r="AJ18" s="1">
        <v>81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103064</v>
      </c>
      <c r="C19" s="19" t="s">
        <v>124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f t="shared" si="4"/>
        <v>1</v>
      </c>
      <c r="J19" s="28" t="str">
        <f t="shared" si="5"/>
        <v>Memiliki kemampuan menjelaskan tentang hukum newton tentang gerak, hukum gravitasi newton, usaha dan energi, impuls &amp; momentum, dan getaran harmonis.</v>
      </c>
      <c r="K19" s="28">
        <f t="shared" si="6"/>
        <v>85.6</v>
      </c>
      <c r="L19" s="28" t="str">
        <f t="shared" si="7"/>
        <v>A</v>
      </c>
      <c r="M19" s="28">
        <f t="shared" si="8"/>
        <v>85.6</v>
      </c>
      <c r="N19" s="28" t="str">
        <f t="shared" si="9"/>
        <v>A</v>
      </c>
      <c r="O19" s="36">
        <f t="shared" si="10"/>
        <v>1</v>
      </c>
      <c r="P19" s="28" t="str">
        <f t="shared" si="11"/>
        <v>Sangat terampil membuat karya konsep hukum newton tentang gerak, hukum gravitasi newton, usaha dan energi, impuls &amp; momentum, dan getaran harmonis.</v>
      </c>
      <c r="Q19" s="39" t="str">
        <f t="shared" si="12"/>
        <v>A</v>
      </c>
      <c r="R19" s="39" t="str">
        <f t="shared" si="13"/>
        <v>A</v>
      </c>
      <c r="S19" s="18"/>
      <c r="T19" s="1">
        <v>92</v>
      </c>
      <c r="U19" s="1">
        <v>84</v>
      </c>
      <c r="V19" s="1">
        <v>82</v>
      </c>
      <c r="W19" s="1">
        <v>98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93</v>
      </c>
      <c r="AG19" s="1">
        <v>81</v>
      </c>
      <c r="AH19" s="1">
        <v>79</v>
      </c>
      <c r="AI19" s="1">
        <v>95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33484</v>
      </c>
      <c r="FK19" s="41">
        <v>33494</v>
      </c>
    </row>
    <row r="20" spans="1:167">
      <c r="A20" s="19">
        <v>10</v>
      </c>
      <c r="B20" s="19">
        <v>103078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f t="shared" si="4"/>
        <v>1</v>
      </c>
      <c r="J20" s="28" t="str">
        <f t="shared" si="5"/>
        <v>Memiliki kemampuan menjelaskan tentang hukum newton tentang gerak, hukum gravitasi newton, usaha dan energi, impuls &amp; momentum, dan getaran harmonis.</v>
      </c>
      <c r="K20" s="28">
        <f t="shared" si="6"/>
        <v>85.6</v>
      </c>
      <c r="L20" s="28" t="str">
        <f t="shared" si="7"/>
        <v>A</v>
      </c>
      <c r="M20" s="28">
        <f t="shared" si="8"/>
        <v>85.6</v>
      </c>
      <c r="N20" s="28" t="str">
        <f t="shared" si="9"/>
        <v>A</v>
      </c>
      <c r="O20" s="36">
        <f t="shared" si="10"/>
        <v>1</v>
      </c>
      <c r="P20" s="28" t="str">
        <f t="shared" si="11"/>
        <v>Sangat terampil membuat karya konsep hukum newton tentang gerak, hukum gravitasi newton, usaha dan energi, impuls &amp; momentum, dan getaran harmonis.</v>
      </c>
      <c r="Q20" s="39" t="str">
        <f t="shared" si="12"/>
        <v>A</v>
      </c>
      <c r="R20" s="39" t="str">
        <f t="shared" si="13"/>
        <v>A</v>
      </c>
      <c r="S20" s="18"/>
      <c r="T20" s="1">
        <v>91</v>
      </c>
      <c r="U20" s="1">
        <v>83</v>
      </c>
      <c r="V20" s="1">
        <v>86</v>
      </c>
      <c r="W20" s="1">
        <v>90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91</v>
      </c>
      <c r="AG20" s="1">
        <v>80</v>
      </c>
      <c r="AH20" s="1">
        <v>85</v>
      </c>
      <c r="AI20" s="1">
        <v>89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103093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f t="shared" si="4"/>
        <v>1</v>
      </c>
      <c r="J21" s="28" t="str">
        <f t="shared" si="5"/>
        <v>Memiliki kemampuan menjelaskan tentang hukum newton tentang gerak, hukum gravitasi newton, usaha dan energi, impuls &amp; momentum, dan getaran harmonis.</v>
      </c>
      <c r="K21" s="28">
        <f t="shared" si="6"/>
        <v>88</v>
      </c>
      <c r="L21" s="28" t="str">
        <f t="shared" si="7"/>
        <v>A</v>
      </c>
      <c r="M21" s="28">
        <f t="shared" si="8"/>
        <v>88</v>
      </c>
      <c r="N21" s="28" t="str">
        <f t="shared" si="9"/>
        <v>A</v>
      </c>
      <c r="O21" s="36">
        <f t="shared" si="10"/>
        <v>1</v>
      </c>
      <c r="P21" s="28" t="str">
        <f t="shared" si="11"/>
        <v>Sangat terampil membuat karya konsep hukum newton tentang gerak, hukum gravitasi newton, usaha dan energi, impuls &amp; momentum, dan getaran harmonis.</v>
      </c>
      <c r="Q21" s="39" t="str">
        <f t="shared" si="12"/>
        <v>A</v>
      </c>
      <c r="R21" s="39" t="str">
        <f t="shared" si="13"/>
        <v>A</v>
      </c>
      <c r="S21" s="18"/>
      <c r="T21" s="1">
        <v>91</v>
      </c>
      <c r="U21" s="1">
        <v>88</v>
      </c>
      <c r="V21" s="1">
        <v>86</v>
      </c>
      <c r="W21" s="1">
        <v>96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91</v>
      </c>
      <c r="AG21" s="1">
        <v>87</v>
      </c>
      <c r="AH21" s="1">
        <v>85</v>
      </c>
      <c r="AI21" s="1">
        <v>94</v>
      </c>
      <c r="AJ21" s="1">
        <v>83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33485</v>
      </c>
      <c r="FK21" s="41">
        <v>33495</v>
      </c>
    </row>
    <row r="22" spans="1:167">
      <c r="A22" s="19">
        <v>12</v>
      </c>
      <c r="B22" s="19">
        <v>103107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f t="shared" si="4"/>
        <v>2</v>
      </c>
      <c r="J22" s="28" t="str">
        <f t="shared" si="5"/>
        <v>Memiliki kemampuan menjelaskan tentang hukum newton tentang gerak, hukum gravitasi newton, usaha dan energi, dan impuls &amp; momentum.</v>
      </c>
      <c r="K22" s="28">
        <f t="shared" si="6"/>
        <v>77.8</v>
      </c>
      <c r="L22" s="28" t="str">
        <f t="shared" si="7"/>
        <v>B</v>
      </c>
      <c r="M22" s="28">
        <f t="shared" si="8"/>
        <v>77.8</v>
      </c>
      <c r="N22" s="28" t="str">
        <f t="shared" si="9"/>
        <v>B</v>
      </c>
      <c r="O22" s="36">
        <f t="shared" si="10"/>
        <v>2</v>
      </c>
      <c r="P22" s="28" t="str">
        <f t="shared" si="11"/>
        <v>Sangat terampil membuat karya konsep hukum newton tentang gerak, hukum gravitasi newton, usaha dan energi, dan impuls &amp; momentum.</v>
      </c>
      <c r="Q22" s="39" t="s">
        <v>8</v>
      </c>
      <c r="R22" s="39" t="str">
        <f t="shared" si="13"/>
        <v>A</v>
      </c>
      <c r="S22" s="18"/>
      <c r="T22" s="1">
        <v>80</v>
      </c>
      <c r="U22" s="1">
        <v>80</v>
      </c>
      <c r="V22" s="1">
        <v>84</v>
      </c>
      <c r="W22" s="1">
        <v>72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75</v>
      </c>
      <c r="AG22" s="1">
        <v>75</v>
      </c>
      <c r="AH22" s="1">
        <v>82</v>
      </c>
      <c r="AI22" s="1">
        <v>76</v>
      </c>
      <c r="AJ22" s="1">
        <v>81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103122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f t="shared" si="4"/>
        <v>1</v>
      </c>
      <c r="J23" s="28" t="str">
        <f t="shared" si="5"/>
        <v>Memiliki kemampuan menjelaskan tentang hukum newton tentang gerak, hukum gravitasi newton, usaha dan energi, impuls &amp; momentum, dan getaran harmonis.</v>
      </c>
      <c r="K23" s="28">
        <f t="shared" si="6"/>
        <v>87.2</v>
      </c>
      <c r="L23" s="28" t="str">
        <f t="shared" si="7"/>
        <v>A</v>
      </c>
      <c r="M23" s="28">
        <f t="shared" si="8"/>
        <v>87.2</v>
      </c>
      <c r="N23" s="28" t="str">
        <f t="shared" si="9"/>
        <v>A</v>
      </c>
      <c r="O23" s="36">
        <f t="shared" si="10"/>
        <v>1</v>
      </c>
      <c r="P23" s="28" t="str">
        <f t="shared" si="11"/>
        <v>Sangat terampil membuat karya konsep hukum newton tentang gerak, hukum gravitasi newton, usaha dan energi, impuls &amp; momentum, dan getaran harmonis.</v>
      </c>
      <c r="Q23" s="39" t="str">
        <f t="shared" si="12"/>
        <v>A</v>
      </c>
      <c r="R23" s="39" t="str">
        <f t="shared" si="13"/>
        <v>A</v>
      </c>
      <c r="S23" s="18"/>
      <c r="T23" s="1">
        <v>92</v>
      </c>
      <c r="U23" s="1">
        <v>86</v>
      </c>
      <c r="V23" s="1">
        <v>86</v>
      </c>
      <c r="W23" s="1">
        <v>98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92</v>
      </c>
      <c r="AG23" s="1">
        <v>84</v>
      </c>
      <c r="AH23" s="1">
        <v>85</v>
      </c>
      <c r="AI23" s="1">
        <v>95</v>
      </c>
      <c r="AJ23" s="1">
        <v>80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33486</v>
      </c>
      <c r="FK23" s="41">
        <v>33496</v>
      </c>
    </row>
    <row r="24" spans="1:167">
      <c r="A24" s="19">
        <v>14</v>
      </c>
      <c r="B24" s="19">
        <v>103136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f t="shared" si="4"/>
        <v>2</v>
      </c>
      <c r="J24" s="28" t="str">
        <f t="shared" si="5"/>
        <v>Memiliki kemampuan menjelaskan tentang hukum newton tentang gerak, hukum gravitasi newton, usaha dan energi, dan impuls &amp; momentum.</v>
      </c>
      <c r="K24" s="28">
        <f t="shared" si="6"/>
        <v>82</v>
      </c>
      <c r="L24" s="28" t="str">
        <f t="shared" si="7"/>
        <v>B</v>
      </c>
      <c r="M24" s="28">
        <f t="shared" si="8"/>
        <v>82</v>
      </c>
      <c r="N24" s="28" t="str">
        <f t="shared" si="9"/>
        <v>B</v>
      </c>
      <c r="O24" s="36">
        <f t="shared" si="10"/>
        <v>2</v>
      </c>
      <c r="P24" s="28" t="str">
        <f t="shared" si="11"/>
        <v>Sangat terampil membuat karya konsep hukum newton tentang gerak, hukum gravitasi newton, usaha dan energi, dan impuls &amp; momentum.</v>
      </c>
      <c r="Q24" s="39" t="s">
        <v>8</v>
      </c>
      <c r="R24" s="39" t="str">
        <f t="shared" si="13"/>
        <v>A</v>
      </c>
      <c r="S24" s="18"/>
      <c r="T24" s="1">
        <v>90</v>
      </c>
      <c r="U24" s="1">
        <v>80</v>
      </c>
      <c r="V24" s="1">
        <v>83</v>
      </c>
      <c r="W24" s="1">
        <v>83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89</v>
      </c>
      <c r="AG24" s="1">
        <v>75</v>
      </c>
      <c r="AH24" s="1">
        <v>80</v>
      </c>
      <c r="AI24" s="1">
        <v>84</v>
      </c>
      <c r="AJ24" s="1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103151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f t="shared" si="4"/>
        <v>1</v>
      </c>
      <c r="J25" s="28" t="str">
        <f t="shared" si="5"/>
        <v>Memiliki kemampuan menjelaskan tentang hukum newton tentang gerak, hukum gravitasi newton, usaha dan energi, impuls &amp; momentum, dan getaran harmonis.</v>
      </c>
      <c r="K25" s="28">
        <f t="shared" si="6"/>
        <v>86.6</v>
      </c>
      <c r="L25" s="28" t="str">
        <f t="shared" si="7"/>
        <v>A</v>
      </c>
      <c r="M25" s="28">
        <f t="shared" si="8"/>
        <v>86.6</v>
      </c>
      <c r="N25" s="28" t="str">
        <f t="shared" si="9"/>
        <v>A</v>
      </c>
      <c r="O25" s="36">
        <f t="shared" si="10"/>
        <v>1</v>
      </c>
      <c r="P25" s="28" t="str">
        <f t="shared" si="11"/>
        <v>Sangat terampil membuat karya konsep hukum newton tentang gerak, hukum gravitasi newton, usaha dan energi, impuls &amp; momentum, dan getaran harmonis.</v>
      </c>
      <c r="Q25" s="39" t="str">
        <f t="shared" si="12"/>
        <v>A</v>
      </c>
      <c r="R25" s="39" t="str">
        <f t="shared" si="13"/>
        <v>A</v>
      </c>
      <c r="S25" s="18"/>
      <c r="T25" s="1">
        <v>91</v>
      </c>
      <c r="U25" s="1">
        <v>82</v>
      </c>
      <c r="V25" s="1">
        <v>90</v>
      </c>
      <c r="W25" s="1">
        <v>93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93</v>
      </c>
      <c r="AG25" s="1">
        <v>79</v>
      </c>
      <c r="AH25" s="1">
        <v>91</v>
      </c>
      <c r="AI25" s="1">
        <v>91</v>
      </c>
      <c r="AJ25" s="1">
        <v>79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33487</v>
      </c>
      <c r="FK25" s="41">
        <v>33497</v>
      </c>
    </row>
    <row r="26" spans="1:167">
      <c r="A26" s="19">
        <v>16</v>
      </c>
      <c r="B26" s="19">
        <v>103165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f t="shared" si="4"/>
        <v>1</v>
      </c>
      <c r="J26" s="28" t="str">
        <f t="shared" si="5"/>
        <v>Memiliki kemampuan menjelaskan tentang hukum newton tentang gerak, hukum gravitasi newton, usaha dan energi, impuls &amp; momentum, dan getaran harmonis.</v>
      </c>
      <c r="K26" s="28">
        <f t="shared" si="6"/>
        <v>82</v>
      </c>
      <c r="L26" s="28" t="str">
        <f t="shared" si="7"/>
        <v>B</v>
      </c>
      <c r="M26" s="28">
        <f t="shared" si="8"/>
        <v>82</v>
      </c>
      <c r="N26" s="28" t="str">
        <f t="shared" si="9"/>
        <v>B</v>
      </c>
      <c r="O26" s="36">
        <f t="shared" si="10"/>
        <v>2</v>
      </c>
      <c r="P26" s="28" t="str">
        <f t="shared" si="11"/>
        <v>Sangat terampil membuat karya konsep hukum newton tentang gerak, hukum gravitasi newton, usaha dan energi, dan impuls &amp; momentum.</v>
      </c>
      <c r="Q26" s="39" t="str">
        <f t="shared" si="12"/>
        <v>A</v>
      </c>
      <c r="R26" s="39" t="str">
        <f t="shared" si="13"/>
        <v>A</v>
      </c>
      <c r="S26" s="18"/>
      <c r="T26" s="1">
        <v>84</v>
      </c>
      <c r="U26" s="1">
        <v>78</v>
      </c>
      <c r="V26" s="1">
        <v>82</v>
      </c>
      <c r="W26" s="1">
        <v>98</v>
      </c>
      <c r="X26" s="1">
        <v>81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74</v>
      </c>
      <c r="AH26" s="1">
        <v>80</v>
      </c>
      <c r="AI26" s="1">
        <v>95</v>
      </c>
      <c r="AJ26" s="1">
        <v>79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103180</v>
      </c>
      <c r="C27" s="19" t="s">
        <v>132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f t="shared" si="4"/>
        <v>1</v>
      </c>
      <c r="J27" s="28" t="str">
        <f t="shared" si="5"/>
        <v>Memiliki kemampuan menjelaskan tentang hukum newton tentang gerak, hukum gravitasi newton, usaha dan energi, impuls &amp; momentum, dan getaran harmonis.</v>
      </c>
      <c r="K27" s="28">
        <f t="shared" si="6"/>
        <v>89.4</v>
      </c>
      <c r="L27" s="28" t="str">
        <f t="shared" si="7"/>
        <v>A</v>
      </c>
      <c r="M27" s="28">
        <f t="shared" si="8"/>
        <v>89.4</v>
      </c>
      <c r="N27" s="28" t="str">
        <f t="shared" si="9"/>
        <v>A</v>
      </c>
      <c r="O27" s="36">
        <f t="shared" si="10"/>
        <v>1</v>
      </c>
      <c r="P27" s="28" t="str">
        <f t="shared" si="11"/>
        <v>Sangat terampil membuat karya konsep hukum newton tentang gerak, hukum gravitasi newton, usaha dan energi, impuls &amp; momentum, dan getaran harmonis.</v>
      </c>
      <c r="Q27" s="39" t="str">
        <f t="shared" si="12"/>
        <v>A</v>
      </c>
      <c r="R27" s="39" t="str">
        <f t="shared" si="13"/>
        <v>A</v>
      </c>
      <c r="S27" s="18"/>
      <c r="T27" s="1">
        <v>91</v>
      </c>
      <c r="U27" s="1">
        <v>85</v>
      </c>
      <c r="V27" s="1">
        <v>94</v>
      </c>
      <c r="W27" s="1">
        <v>98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91</v>
      </c>
      <c r="AG27" s="1">
        <v>82</v>
      </c>
      <c r="AH27" s="1">
        <v>96</v>
      </c>
      <c r="AI27" s="1">
        <v>96</v>
      </c>
      <c r="AJ27" s="1">
        <v>82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33488</v>
      </c>
      <c r="FK27" s="41">
        <v>33498</v>
      </c>
    </row>
    <row r="28" spans="1:167">
      <c r="A28" s="19">
        <v>18</v>
      </c>
      <c r="B28" s="19">
        <v>103195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f t="shared" si="4"/>
        <v>1</v>
      </c>
      <c r="J28" s="28" t="str">
        <f t="shared" si="5"/>
        <v>Memiliki kemampuan menjelaskan tentang hukum newton tentang gerak, hukum gravitasi newton, usaha dan energi, impuls &amp; momentum, dan getaran harmonis.</v>
      </c>
      <c r="K28" s="28">
        <f t="shared" si="6"/>
        <v>84</v>
      </c>
      <c r="L28" s="28" t="str">
        <f t="shared" si="7"/>
        <v>B</v>
      </c>
      <c r="M28" s="28">
        <f t="shared" si="8"/>
        <v>84</v>
      </c>
      <c r="N28" s="28" t="str">
        <f t="shared" si="9"/>
        <v>B</v>
      </c>
      <c r="O28" s="36">
        <f t="shared" si="10"/>
        <v>2</v>
      </c>
      <c r="P28" s="28" t="str">
        <f t="shared" si="11"/>
        <v>Sangat terampil membuat karya konsep hukum newton tentang gerak, hukum gravitasi newton, usaha dan energi, dan impuls &amp; momentum.</v>
      </c>
      <c r="Q28" s="39" t="str">
        <f t="shared" si="12"/>
        <v>A</v>
      </c>
      <c r="R28" s="39" t="str">
        <f t="shared" si="13"/>
        <v>A</v>
      </c>
      <c r="S28" s="18"/>
      <c r="T28" s="1">
        <v>93</v>
      </c>
      <c r="U28" s="1">
        <v>80</v>
      </c>
      <c r="V28" s="1">
        <v>86</v>
      </c>
      <c r="W28" s="1">
        <v>83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94</v>
      </c>
      <c r="AG28" s="1">
        <v>75</v>
      </c>
      <c r="AH28" s="1">
        <v>84</v>
      </c>
      <c r="AI28" s="1">
        <v>84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103210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f t="shared" si="4"/>
        <v>1</v>
      </c>
      <c r="J29" s="28" t="str">
        <f t="shared" si="5"/>
        <v>Memiliki kemampuan menjelaskan tentang hukum newton tentang gerak, hukum gravitasi newton, usaha dan energi, impuls &amp; momentum, dan getaran harmonis.</v>
      </c>
      <c r="K29" s="28">
        <f t="shared" si="6"/>
        <v>82.6</v>
      </c>
      <c r="L29" s="28" t="str">
        <f t="shared" si="7"/>
        <v>B</v>
      </c>
      <c r="M29" s="28">
        <f t="shared" si="8"/>
        <v>82.6</v>
      </c>
      <c r="N29" s="28" t="str">
        <f t="shared" si="9"/>
        <v>B</v>
      </c>
      <c r="O29" s="36">
        <f t="shared" si="10"/>
        <v>2</v>
      </c>
      <c r="P29" s="28" t="str">
        <f t="shared" si="11"/>
        <v>Sangat terampil membuat karya konsep hukum newton tentang gerak, hukum gravitasi newton, usaha dan energi, dan impuls &amp; momentum.</v>
      </c>
      <c r="Q29" s="39" t="str">
        <f t="shared" si="12"/>
        <v>A</v>
      </c>
      <c r="R29" s="39" t="str">
        <f t="shared" si="13"/>
        <v>A</v>
      </c>
      <c r="S29" s="18"/>
      <c r="T29" s="1">
        <v>81</v>
      </c>
      <c r="U29" s="1">
        <v>79</v>
      </c>
      <c r="V29" s="1">
        <v>87</v>
      </c>
      <c r="W29" s="1">
        <v>97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74</v>
      </c>
      <c r="AH29" s="1">
        <v>87</v>
      </c>
      <c r="AI29" s="1">
        <v>94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33489</v>
      </c>
      <c r="FK29" s="41">
        <v>33499</v>
      </c>
    </row>
    <row r="30" spans="1:167">
      <c r="A30" s="19">
        <v>20</v>
      </c>
      <c r="B30" s="19">
        <v>103225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f t="shared" si="4"/>
        <v>2</v>
      </c>
      <c r="J30" s="28" t="str">
        <f t="shared" si="5"/>
        <v>Memiliki kemampuan menjelaskan tentang hukum newton tentang gerak, hukum gravitasi newton, usaha dan energi, dan impuls &amp; momentum.</v>
      </c>
      <c r="K30" s="28">
        <f t="shared" si="6"/>
        <v>77</v>
      </c>
      <c r="L30" s="28" t="str">
        <f t="shared" si="7"/>
        <v>B</v>
      </c>
      <c r="M30" s="28">
        <f t="shared" si="8"/>
        <v>77</v>
      </c>
      <c r="N30" s="28" t="str">
        <f t="shared" si="9"/>
        <v>B</v>
      </c>
      <c r="O30" s="36">
        <f t="shared" si="10"/>
        <v>2</v>
      </c>
      <c r="P30" s="28" t="str">
        <f t="shared" si="11"/>
        <v>Sangat terampil membuat karya konsep hukum newton tentang gerak, hukum gravitasi newton, usaha dan energi, dan impuls &amp; momentum.</v>
      </c>
      <c r="Q30" s="39" t="str">
        <f t="shared" si="12"/>
        <v>B</v>
      </c>
      <c r="R30" s="39" t="str">
        <f t="shared" si="13"/>
        <v>B</v>
      </c>
      <c r="S30" s="18"/>
      <c r="T30" s="1">
        <v>80</v>
      </c>
      <c r="U30" s="1">
        <v>79</v>
      </c>
      <c r="V30" s="1">
        <v>85</v>
      </c>
      <c r="W30" s="1">
        <v>71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75</v>
      </c>
      <c r="AG30" s="1">
        <v>74</v>
      </c>
      <c r="AH30" s="1">
        <v>84</v>
      </c>
      <c r="AI30" s="1">
        <v>75</v>
      </c>
      <c r="AJ30" s="1">
        <v>77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103240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f t="shared" si="4"/>
        <v>2</v>
      </c>
      <c r="J31" s="28" t="str">
        <f t="shared" si="5"/>
        <v>Memiliki kemampuan menjelaskan tentang hukum newton tentang gerak, hukum gravitasi newton, usaha dan energi, dan impuls &amp; momentum.</v>
      </c>
      <c r="K31" s="28">
        <f t="shared" si="6"/>
        <v>81.2</v>
      </c>
      <c r="L31" s="28" t="str">
        <f t="shared" si="7"/>
        <v>B</v>
      </c>
      <c r="M31" s="28">
        <f t="shared" si="8"/>
        <v>81.2</v>
      </c>
      <c r="N31" s="28" t="str">
        <f t="shared" si="9"/>
        <v>B</v>
      </c>
      <c r="O31" s="36">
        <f t="shared" si="10"/>
        <v>2</v>
      </c>
      <c r="P31" s="28" t="str">
        <f t="shared" si="11"/>
        <v>Sangat terampil membuat karya konsep hukum newton tentang gerak, hukum gravitasi newton, usaha dan energi, dan impuls &amp; momentum.</v>
      </c>
      <c r="Q31" s="39" t="str">
        <f t="shared" si="12"/>
        <v>B</v>
      </c>
      <c r="R31" s="39" t="str">
        <f t="shared" si="13"/>
        <v>B</v>
      </c>
      <c r="S31" s="18"/>
      <c r="T31" s="1">
        <v>85</v>
      </c>
      <c r="U31" s="1">
        <v>82</v>
      </c>
      <c r="V31" s="1">
        <v>87</v>
      </c>
      <c r="W31" s="1">
        <v>75</v>
      </c>
      <c r="X31" s="1">
        <v>82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79</v>
      </c>
      <c r="AH31" s="1">
        <v>87</v>
      </c>
      <c r="AI31" s="1">
        <v>78</v>
      </c>
      <c r="AJ31" s="1">
        <v>79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33490</v>
      </c>
      <c r="FK31" s="41">
        <v>33500</v>
      </c>
    </row>
    <row r="32" spans="1:167">
      <c r="A32" s="19">
        <v>22</v>
      </c>
      <c r="B32" s="19">
        <v>103255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f t="shared" si="4"/>
        <v>1</v>
      </c>
      <c r="J32" s="28" t="str">
        <f t="shared" si="5"/>
        <v>Memiliki kemampuan menjelaskan tentang hukum newton tentang gerak, hukum gravitasi newton, usaha dan energi, impuls &amp; momentum, dan getaran harmonis.</v>
      </c>
      <c r="K32" s="28">
        <f t="shared" si="6"/>
        <v>85.6</v>
      </c>
      <c r="L32" s="28" t="str">
        <f t="shared" si="7"/>
        <v>A</v>
      </c>
      <c r="M32" s="28">
        <f t="shared" si="8"/>
        <v>85.6</v>
      </c>
      <c r="N32" s="28" t="str">
        <f t="shared" si="9"/>
        <v>A</v>
      </c>
      <c r="O32" s="36">
        <f t="shared" si="10"/>
        <v>1</v>
      </c>
      <c r="P32" s="28" t="str">
        <f t="shared" si="11"/>
        <v>Sangat terampil membuat karya konsep hukum newton tentang gerak, hukum gravitasi newton, usaha dan energi, impuls &amp; momentum, dan getaran harmonis.</v>
      </c>
      <c r="Q32" s="39" t="str">
        <f t="shared" si="12"/>
        <v>A</v>
      </c>
      <c r="R32" s="39" t="str">
        <f t="shared" si="13"/>
        <v>A</v>
      </c>
      <c r="S32" s="18"/>
      <c r="T32" s="1">
        <v>87</v>
      </c>
      <c r="U32" s="1">
        <v>81</v>
      </c>
      <c r="V32" s="1">
        <v>90</v>
      </c>
      <c r="W32" s="1">
        <v>96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77</v>
      </c>
      <c r="AH32" s="1">
        <v>90</v>
      </c>
      <c r="AI32" s="1">
        <v>94</v>
      </c>
      <c r="AJ32" s="1">
        <v>82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103270</v>
      </c>
      <c r="C33" s="19" t="s">
        <v>138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f t="shared" si="4"/>
        <v>2</v>
      </c>
      <c r="J33" s="28" t="str">
        <f t="shared" si="5"/>
        <v>Memiliki kemampuan menjelaskan tentang hukum newton tentang gerak, hukum gravitasi newton, usaha dan energi, dan impuls &amp; momentum.</v>
      </c>
      <c r="K33" s="28">
        <f t="shared" si="6"/>
        <v>78.2</v>
      </c>
      <c r="L33" s="28" t="str">
        <f t="shared" si="7"/>
        <v>B</v>
      </c>
      <c r="M33" s="28">
        <f t="shared" si="8"/>
        <v>78.2</v>
      </c>
      <c r="N33" s="28" t="str">
        <f t="shared" si="9"/>
        <v>B</v>
      </c>
      <c r="O33" s="36">
        <f t="shared" si="10"/>
        <v>2</v>
      </c>
      <c r="P33" s="28" t="str">
        <f t="shared" si="11"/>
        <v>Sangat terampil membuat karya konsep hukum newton tentang gerak, hukum gravitasi newton, usaha dan energi, dan impuls &amp; momentum.</v>
      </c>
      <c r="Q33" s="39" t="str">
        <f t="shared" si="12"/>
        <v>B</v>
      </c>
      <c r="R33" s="39" t="str">
        <f t="shared" si="13"/>
        <v>B</v>
      </c>
      <c r="S33" s="18"/>
      <c r="T33" s="1">
        <v>88</v>
      </c>
      <c r="U33" s="1">
        <v>79</v>
      </c>
      <c r="V33" s="1">
        <v>84</v>
      </c>
      <c r="W33" s="1">
        <v>64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74</v>
      </c>
      <c r="AH33" s="1">
        <v>82</v>
      </c>
      <c r="AI33" s="1">
        <v>70</v>
      </c>
      <c r="AJ33" s="1">
        <v>78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103285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f t="shared" si="4"/>
        <v>1</v>
      </c>
      <c r="J34" s="28" t="str">
        <f t="shared" si="5"/>
        <v>Memiliki kemampuan menjelaskan tentang hukum newton tentang gerak, hukum gravitasi newton, usaha dan energi, impuls &amp; momentum, dan getaran harmonis.</v>
      </c>
      <c r="K34" s="28">
        <f t="shared" si="6"/>
        <v>84.8</v>
      </c>
      <c r="L34" s="28" t="str">
        <f t="shared" si="7"/>
        <v>A</v>
      </c>
      <c r="M34" s="28">
        <f t="shared" si="8"/>
        <v>84.8</v>
      </c>
      <c r="N34" s="28" t="str">
        <f t="shared" si="9"/>
        <v>A</v>
      </c>
      <c r="O34" s="36">
        <f t="shared" si="10"/>
        <v>1</v>
      </c>
      <c r="P34" s="28" t="str">
        <f t="shared" si="11"/>
        <v>Sangat terampil membuat karya konsep hukum newton tentang gerak, hukum gravitasi newton, usaha dan energi, impuls &amp; momentum, dan getaran harmonis.</v>
      </c>
      <c r="Q34" s="39" t="str">
        <f t="shared" si="12"/>
        <v>A</v>
      </c>
      <c r="R34" s="39" t="str">
        <f t="shared" si="13"/>
        <v>A</v>
      </c>
      <c r="S34" s="18"/>
      <c r="T34" s="1">
        <v>90</v>
      </c>
      <c r="U34" s="1">
        <v>83</v>
      </c>
      <c r="V34" s="1">
        <v>86</v>
      </c>
      <c r="W34" s="1">
        <v>91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79</v>
      </c>
      <c r="AH34" s="1">
        <v>85</v>
      </c>
      <c r="AI34" s="1">
        <v>90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103300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f t="shared" si="4"/>
        <v>1</v>
      </c>
      <c r="J35" s="28" t="str">
        <f t="shared" si="5"/>
        <v>Memiliki kemampuan menjelaskan tentang hukum newton tentang gerak, hukum gravitasi newton, usaha dan energi, impuls &amp; momentum, dan getaran harmonis.</v>
      </c>
      <c r="K35" s="28">
        <f t="shared" si="6"/>
        <v>84.8</v>
      </c>
      <c r="L35" s="28" t="str">
        <f t="shared" si="7"/>
        <v>A</v>
      </c>
      <c r="M35" s="28">
        <f t="shared" si="8"/>
        <v>84.8</v>
      </c>
      <c r="N35" s="28" t="str">
        <f t="shared" si="9"/>
        <v>A</v>
      </c>
      <c r="O35" s="36">
        <f t="shared" si="10"/>
        <v>1</v>
      </c>
      <c r="P35" s="28" t="str">
        <f t="shared" si="11"/>
        <v>Sangat terampil membuat karya konsep hukum newton tentang gerak, hukum gravitasi newton, usaha dan energi, impuls &amp; momentum, dan getaran harmonis.</v>
      </c>
      <c r="Q35" s="39" t="str">
        <f t="shared" si="12"/>
        <v>A</v>
      </c>
      <c r="R35" s="39" t="str">
        <f t="shared" si="13"/>
        <v>A</v>
      </c>
      <c r="S35" s="18"/>
      <c r="T35" s="1">
        <v>91</v>
      </c>
      <c r="U35" s="1">
        <v>81</v>
      </c>
      <c r="V35" s="1">
        <v>90</v>
      </c>
      <c r="W35" s="1">
        <v>80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91</v>
      </c>
      <c r="AG35" s="1">
        <v>77</v>
      </c>
      <c r="AH35" s="1">
        <v>91</v>
      </c>
      <c r="AI35" s="1">
        <v>82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103315</v>
      </c>
      <c r="C36" s="19" t="s">
        <v>141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f t="shared" si="4"/>
        <v>2</v>
      </c>
      <c r="J36" s="28" t="str">
        <f t="shared" si="5"/>
        <v>Memiliki kemampuan menjelaskan tentang hukum newton tentang gerak, hukum gravitasi newton, usaha dan energi, dan impuls &amp; momentum.</v>
      </c>
      <c r="K36" s="28">
        <f t="shared" si="6"/>
        <v>82.4</v>
      </c>
      <c r="L36" s="28" t="str">
        <f t="shared" si="7"/>
        <v>B</v>
      </c>
      <c r="M36" s="28">
        <f t="shared" si="8"/>
        <v>82.4</v>
      </c>
      <c r="N36" s="28" t="str">
        <f t="shared" si="9"/>
        <v>B</v>
      </c>
      <c r="O36" s="36">
        <f t="shared" si="10"/>
        <v>2</v>
      </c>
      <c r="P36" s="28" t="str">
        <f t="shared" si="11"/>
        <v>Sangat terampil membuat karya konsep hukum newton tentang gerak, hukum gravitasi newton, usaha dan energi, dan impuls &amp; momentum.</v>
      </c>
      <c r="Q36" s="39" t="s">
        <v>8</v>
      </c>
      <c r="R36" s="39" t="str">
        <f t="shared" si="13"/>
        <v>A</v>
      </c>
      <c r="S36" s="18"/>
      <c r="T36" s="1">
        <v>86</v>
      </c>
      <c r="U36" s="1">
        <v>83</v>
      </c>
      <c r="V36" s="1">
        <v>86</v>
      </c>
      <c r="W36" s="1">
        <v>80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79</v>
      </c>
      <c r="AH36" s="1">
        <v>84</v>
      </c>
      <c r="AI36" s="1">
        <v>82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103330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f t="shared" si="4"/>
        <v>1</v>
      </c>
      <c r="J37" s="28" t="str">
        <f t="shared" si="5"/>
        <v>Memiliki kemampuan menjelaskan tentang hukum newton tentang gerak, hukum gravitasi newton, usaha dan energi, impuls &amp; momentum, dan getaran harmonis.</v>
      </c>
      <c r="K37" s="28">
        <f t="shared" si="6"/>
        <v>84.4</v>
      </c>
      <c r="L37" s="28" t="str">
        <f t="shared" si="7"/>
        <v>A</v>
      </c>
      <c r="M37" s="28">
        <f t="shared" si="8"/>
        <v>84.4</v>
      </c>
      <c r="N37" s="28" t="str">
        <f t="shared" si="9"/>
        <v>A</v>
      </c>
      <c r="O37" s="36">
        <f t="shared" si="10"/>
        <v>1</v>
      </c>
      <c r="P37" s="28" t="str">
        <f t="shared" si="11"/>
        <v>Sangat terampil membuat karya konsep hukum newton tentang gerak, hukum gravitasi newton, usaha dan energi, impuls &amp; momentum, dan getaran harmonis.</v>
      </c>
      <c r="Q37" s="39" t="str">
        <f t="shared" si="12"/>
        <v>A</v>
      </c>
      <c r="R37" s="39" t="str">
        <f t="shared" si="13"/>
        <v>A</v>
      </c>
      <c r="S37" s="18"/>
      <c r="T37" s="1">
        <v>87</v>
      </c>
      <c r="U37" s="1">
        <v>86</v>
      </c>
      <c r="V37" s="1">
        <v>87</v>
      </c>
      <c r="W37" s="1">
        <v>83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86</v>
      </c>
      <c r="AI37" s="1">
        <v>84</v>
      </c>
      <c r="AJ37" s="1">
        <v>83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103345</v>
      </c>
      <c r="C38" s="19" t="s">
        <v>143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f t="shared" si="4"/>
        <v>1</v>
      </c>
      <c r="J38" s="28" t="str">
        <f t="shared" si="5"/>
        <v>Memiliki kemampuan menjelaskan tentang hukum newton tentang gerak, hukum gravitasi newton, usaha dan energi, impuls &amp; momentum, dan getaran harmonis.</v>
      </c>
      <c r="K38" s="28">
        <f t="shared" si="6"/>
        <v>87.4</v>
      </c>
      <c r="L38" s="28" t="str">
        <f t="shared" si="7"/>
        <v>A</v>
      </c>
      <c r="M38" s="28">
        <f t="shared" si="8"/>
        <v>87.4</v>
      </c>
      <c r="N38" s="28" t="str">
        <f t="shared" si="9"/>
        <v>A</v>
      </c>
      <c r="O38" s="36">
        <f t="shared" si="10"/>
        <v>1</v>
      </c>
      <c r="P38" s="28" t="str">
        <f t="shared" si="11"/>
        <v>Sangat terampil membuat karya konsep hukum newton tentang gerak, hukum gravitasi newton, usaha dan energi, impuls &amp; momentum, dan getaran harmonis.</v>
      </c>
      <c r="Q38" s="39" t="str">
        <f t="shared" si="12"/>
        <v>A</v>
      </c>
      <c r="R38" s="39" t="str">
        <f t="shared" si="13"/>
        <v>A</v>
      </c>
      <c r="S38" s="18"/>
      <c r="T38" s="1">
        <v>94</v>
      </c>
      <c r="U38" s="1">
        <v>88</v>
      </c>
      <c r="V38" s="1">
        <v>87</v>
      </c>
      <c r="W38" s="1">
        <v>86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96</v>
      </c>
      <c r="AG38" s="1">
        <v>87</v>
      </c>
      <c r="AH38" s="1">
        <v>86</v>
      </c>
      <c r="AI38" s="1">
        <v>87</v>
      </c>
      <c r="AJ38" s="1">
        <v>81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103360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f t="shared" si="4"/>
        <v>1</v>
      </c>
      <c r="J39" s="28" t="str">
        <f t="shared" si="5"/>
        <v>Memiliki kemampuan menjelaskan tentang hukum newton tentang gerak, hukum gravitasi newton, usaha dan energi, impuls &amp; momentum, dan getaran harmonis.</v>
      </c>
      <c r="K39" s="28">
        <f t="shared" si="6"/>
        <v>82.4</v>
      </c>
      <c r="L39" s="28" t="str">
        <f t="shared" si="7"/>
        <v>B</v>
      </c>
      <c r="M39" s="28">
        <f t="shared" si="8"/>
        <v>82.4</v>
      </c>
      <c r="N39" s="28" t="str">
        <f t="shared" si="9"/>
        <v>B</v>
      </c>
      <c r="O39" s="36">
        <f t="shared" si="10"/>
        <v>2</v>
      </c>
      <c r="P39" s="28" t="str">
        <f t="shared" si="11"/>
        <v>Sangat terampil membuat karya konsep hukum newton tentang gerak, hukum gravitasi newton, usaha dan energi, dan impuls &amp; momentum.</v>
      </c>
      <c r="Q39" s="39" t="str">
        <f t="shared" si="12"/>
        <v>A</v>
      </c>
      <c r="R39" s="39" t="str">
        <f t="shared" si="13"/>
        <v>A</v>
      </c>
      <c r="S39" s="18"/>
      <c r="T39" s="1">
        <v>88</v>
      </c>
      <c r="U39" s="1">
        <v>79</v>
      </c>
      <c r="V39" s="1">
        <v>83</v>
      </c>
      <c r="W39" s="1">
        <v>97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74</v>
      </c>
      <c r="AH39" s="1">
        <v>81</v>
      </c>
      <c r="AI39" s="1">
        <v>94</v>
      </c>
      <c r="AJ39" s="1">
        <v>76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103375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f t="shared" si="4"/>
        <v>2</v>
      </c>
      <c r="J40" s="28" t="str">
        <f t="shared" si="5"/>
        <v>Memiliki kemampuan menjelaskan tentang hukum newton tentang gerak, hukum gravitasi newton, usaha dan energi, dan impuls &amp; momentum.</v>
      </c>
      <c r="K40" s="28">
        <f t="shared" si="6"/>
        <v>80.599999999999994</v>
      </c>
      <c r="L40" s="28" t="str">
        <f t="shared" si="7"/>
        <v>B</v>
      </c>
      <c r="M40" s="28">
        <f t="shared" si="8"/>
        <v>80.599999999999994</v>
      </c>
      <c r="N40" s="28" t="str">
        <f t="shared" si="9"/>
        <v>B</v>
      </c>
      <c r="O40" s="36">
        <f t="shared" si="10"/>
        <v>2</v>
      </c>
      <c r="P40" s="28" t="str">
        <f t="shared" si="11"/>
        <v>Sangat terampil membuat karya konsep hukum newton tentang gerak, hukum gravitasi newton, usaha dan energi, dan impuls &amp; momentum.</v>
      </c>
      <c r="Q40" s="39" t="str">
        <f t="shared" si="12"/>
        <v>B</v>
      </c>
      <c r="R40" s="39" t="str">
        <f t="shared" si="13"/>
        <v>B</v>
      </c>
      <c r="S40" s="18"/>
      <c r="T40" s="1">
        <v>84</v>
      </c>
      <c r="U40" s="1">
        <v>79</v>
      </c>
      <c r="V40" s="1">
        <v>84</v>
      </c>
      <c r="W40" s="1">
        <v>86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74</v>
      </c>
      <c r="AH40" s="1">
        <v>82</v>
      </c>
      <c r="AI40" s="1">
        <v>86</v>
      </c>
      <c r="AJ40" s="1">
        <v>80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103390</v>
      </c>
      <c r="C41" s="19" t="s">
        <v>146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f t="shared" si="4"/>
        <v>2</v>
      </c>
      <c r="J41" s="28" t="str">
        <f t="shared" si="5"/>
        <v>Memiliki kemampuan menjelaskan tentang hukum newton tentang gerak, hukum gravitasi newton, usaha dan energi, dan impuls &amp; momentum.</v>
      </c>
      <c r="K41" s="28">
        <f t="shared" si="6"/>
        <v>79.2</v>
      </c>
      <c r="L41" s="28" t="str">
        <f t="shared" si="7"/>
        <v>B</v>
      </c>
      <c r="M41" s="28">
        <f t="shared" si="8"/>
        <v>79.2</v>
      </c>
      <c r="N41" s="28" t="str">
        <f t="shared" si="9"/>
        <v>B</v>
      </c>
      <c r="O41" s="36">
        <f t="shared" si="10"/>
        <v>2</v>
      </c>
      <c r="P41" s="28" t="str">
        <f t="shared" si="11"/>
        <v>Sangat terampil membuat karya konsep hukum newton tentang gerak, hukum gravitasi newton, usaha dan energi, dan impuls &amp; momentum.</v>
      </c>
      <c r="Q41" s="39" t="str">
        <f t="shared" si="12"/>
        <v>B</v>
      </c>
      <c r="R41" s="39" t="str">
        <f t="shared" si="13"/>
        <v>B</v>
      </c>
      <c r="S41" s="18"/>
      <c r="T41" s="1">
        <v>90</v>
      </c>
      <c r="U41" s="1">
        <v>80</v>
      </c>
      <c r="V41" s="1">
        <v>81</v>
      </c>
      <c r="W41" s="1">
        <v>74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89</v>
      </c>
      <c r="AG41" s="1">
        <v>75</v>
      </c>
      <c r="AH41" s="1">
        <v>77</v>
      </c>
      <c r="AI41" s="1">
        <v>77</v>
      </c>
      <c r="AJ41" s="1">
        <v>78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103405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f t="shared" si="4"/>
        <v>2</v>
      </c>
      <c r="J42" s="28" t="str">
        <f t="shared" si="5"/>
        <v>Memiliki kemampuan menjelaskan tentang hukum newton tentang gerak, hukum gravitasi newton, usaha dan energi, dan impuls &amp; momentum.</v>
      </c>
      <c r="K42" s="28">
        <f t="shared" si="6"/>
        <v>81.599999999999994</v>
      </c>
      <c r="L42" s="28" t="str">
        <f t="shared" si="7"/>
        <v>B</v>
      </c>
      <c r="M42" s="28">
        <f t="shared" si="8"/>
        <v>81.599999999999994</v>
      </c>
      <c r="N42" s="28" t="str">
        <f t="shared" si="9"/>
        <v>B</v>
      </c>
      <c r="O42" s="36">
        <f t="shared" si="10"/>
        <v>2</v>
      </c>
      <c r="P42" s="28" t="str">
        <f t="shared" si="11"/>
        <v>Sangat terampil membuat karya konsep hukum newton tentang gerak, hukum gravitasi newton, usaha dan energi, dan impuls &amp; momentum.</v>
      </c>
      <c r="Q42" s="39" t="s">
        <v>8</v>
      </c>
      <c r="R42" s="39" t="str">
        <f t="shared" si="13"/>
        <v>A</v>
      </c>
      <c r="S42" s="18"/>
      <c r="T42" s="1">
        <v>88</v>
      </c>
      <c r="U42" s="1">
        <v>80</v>
      </c>
      <c r="V42" s="1">
        <v>87</v>
      </c>
      <c r="W42" s="1">
        <v>79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75</v>
      </c>
      <c r="AH42" s="1">
        <v>86</v>
      </c>
      <c r="AI42" s="1">
        <v>81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103420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f t="shared" si="4"/>
        <v>2</v>
      </c>
      <c r="J43" s="28" t="str">
        <f t="shared" si="5"/>
        <v>Memiliki kemampuan menjelaskan tentang hukum newton tentang gerak, hukum gravitasi newton, usaha dan energi, dan impuls &amp; momentum.</v>
      </c>
      <c r="K43" s="28">
        <f t="shared" si="6"/>
        <v>82.4</v>
      </c>
      <c r="L43" s="28" t="str">
        <f t="shared" si="7"/>
        <v>B</v>
      </c>
      <c r="M43" s="28">
        <f t="shared" si="8"/>
        <v>82.4</v>
      </c>
      <c r="N43" s="28" t="str">
        <f t="shared" si="9"/>
        <v>B</v>
      </c>
      <c r="O43" s="36">
        <f t="shared" si="10"/>
        <v>2</v>
      </c>
      <c r="P43" s="28" t="str">
        <f t="shared" si="11"/>
        <v>Sangat terampil membuat karya konsep hukum newton tentang gerak, hukum gravitasi newton, usaha dan energi, dan impuls &amp; momentum.</v>
      </c>
      <c r="Q43" s="39" t="s">
        <v>8</v>
      </c>
      <c r="R43" s="39" t="str">
        <f t="shared" si="13"/>
        <v>A</v>
      </c>
      <c r="S43" s="18"/>
      <c r="T43" s="1">
        <v>90</v>
      </c>
      <c r="U43" s="1">
        <v>83</v>
      </c>
      <c r="V43" s="1">
        <v>85</v>
      </c>
      <c r="W43" s="1">
        <v>79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79</v>
      </c>
      <c r="AH43" s="1">
        <v>83</v>
      </c>
      <c r="AI43" s="1">
        <v>81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103435</v>
      </c>
      <c r="C44" s="19" t="s">
        <v>149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f t="shared" si="4"/>
        <v>2</v>
      </c>
      <c r="J44" s="28" t="str">
        <f t="shared" si="5"/>
        <v>Memiliki kemampuan menjelaskan tentang hukum newton tentang gerak, hukum gravitasi newton, usaha dan energi, dan impuls &amp; momentum.</v>
      </c>
      <c r="K44" s="28">
        <f t="shared" si="6"/>
        <v>76.400000000000006</v>
      </c>
      <c r="L44" s="28" t="str">
        <f t="shared" si="7"/>
        <v>B</v>
      </c>
      <c r="M44" s="28">
        <f t="shared" si="8"/>
        <v>76.400000000000006</v>
      </c>
      <c r="N44" s="28" t="str">
        <f t="shared" si="9"/>
        <v>B</v>
      </c>
      <c r="O44" s="36">
        <f t="shared" si="10"/>
        <v>2</v>
      </c>
      <c r="P44" s="28" t="str">
        <f t="shared" si="11"/>
        <v>Sangat terampil membuat karya konsep hukum newton tentang gerak, hukum gravitasi newton, usaha dan energi, dan impuls &amp; momentum.</v>
      </c>
      <c r="Q44" s="39" t="str">
        <f t="shared" si="12"/>
        <v>B</v>
      </c>
      <c r="R44" s="39" t="str">
        <f t="shared" si="13"/>
        <v>B</v>
      </c>
      <c r="S44" s="18"/>
      <c r="T44" s="1">
        <v>79</v>
      </c>
      <c r="U44" s="1">
        <v>79</v>
      </c>
      <c r="V44" s="1">
        <v>86</v>
      </c>
      <c r="W44" s="1">
        <v>69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74</v>
      </c>
      <c r="AG44" s="1">
        <v>74</v>
      </c>
      <c r="AH44" s="1">
        <v>85</v>
      </c>
      <c r="AI44" s="1">
        <v>73</v>
      </c>
      <c r="AJ44" s="1">
        <v>76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103450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f t="shared" si="4"/>
        <v>1</v>
      </c>
      <c r="J45" s="28" t="str">
        <f t="shared" si="5"/>
        <v>Memiliki kemampuan menjelaskan tentang hukum newton tentang gerak, hukum gravitasi newton, usaha dan energi, impuls &amp; momentum, dan getaran harmonis.</v>
      </c>
      <c r="K45" s="28">
        <f t="shared" si="6"/>
        <v>83.6</v>
      </c>
      <c r="L45" s="28" t="str">
        <f t="shared" si="7"/>
        <v>B</v>
      </c>
      <c r="M45" s="28">
        <f t="shared" si="8"/>
        <v>83.6</v>
      </c>
      <c r="N45" s="28" t="str">
        <f t="shared" si="9"/>
        <v>B</v>
      </c>
      <c r="O45" s="36">
        <f t="shared" si="10"/>
        <v>2</v>
      </c>
      <c r="P45" s="28" t="str">
        <f t="shared" si="11"/>
        <v>Sangat terampil membuat karya konsep hukum newton tentang gerak, hukum gravitasi newton, usaha dan energi, dan impuls &amp; momentum.</v>
      </c>
      <c r="Q45" s="39" t="str">
        <f t="shared" si="12"/>
        <v>A</v>
      </c>
      <c r="R45" s="39" t="str">
        <f t="shared" si="13"/>
        <v>A</v>
      </c>
      <c r="S45" s="18"/>
      <c r="T45" s="1">
        <v>80</v>
      </c>
      <c r="U45" s="1">
        <v>86</v>
      </c>
      <c r="V45" s="1">
        <v>88</v>
      </c>
      <c r="W45" s="1">
        <v>96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75</v>
      </c>
      <c r="AG45" s="1">
        <v>84</v>
      </c>
      <c r="AH45" s="1">
        <v>87</v>
      </c>
      <c r="AI45" s="1">
        <v>94</v>
      </c>
      <c r="AJ45" s="1">
        <v>78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103465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f t="shared" si="4"/>
        <v>2</v>
      </c>
      <c r="J46" s="28" t="str">
        <f t="shared" si="5"/>
        <v>Memiliki kemampuan menjelaskan tentang hukum newton tentang gerak, hukum gravitasi newton, usaha dan energi, dan impuls &amp; momentum.</v>
      </c>
      <c r="K46" s="28">
        <f t="shared" si="6"/>
        <v>80.2</v>
      </c>
      <c r="L46" s="28" t="str">
        <f t="shared" si="7"/>
        <v>B</v>
      </c>
      <c r="M46" s="28">
        <f t="shared" si="8"/>
        <v>80.2</v>
      </c>
      <c r="N46" s="28" t="str">
        <f t="shared" si="9"/>
        <v>B</v>
      </c>
      <c r="O46" s="36">
        <f t="shared" si="10"/>
        <v>2</v>
      </c>
      <c r="P46" s="28" t="str">
        <f t="shared" si="11"/>
        <v>Sangat terampil membuat karya konsep hukum newton tentang gerak, hukum gravitasi newton, usaha dan energi, dan impuls &amp; momentum.</v>
      </c>
      <c r="Q46" s="39" t="s">
        <v>8</v>
      </c>
      <c r="R46" s="39" t="str">
        <f t="shared" si="13"/>
        <v>A</v>
      </c>
      <c r="S46" s="18"/>
      <c r="T46" s="1">
        <v>82</v>
      </c>
      <c r="U46" s="1">
        <v>80</v>
      </c>
      <c r="V46" s="1">
        <v>89</v>
      </c>
      <c r="W46" s="1">
        <v>82</v>
      </c>
      <c r="X46" s="1">
        <v>81</v>
      </c>
      <c r="Y46" s="1"/>
      <c r="Z46" s="1"/>
      <c r="AA46" s="1"/>
      <c r="AB46" s="1"/>
      <c r="AC46" s="1"/>
      <c r="AD46" s="1"/>
      <c r="AE46" s="18"/>
      <c r="AF46" s="1">
        <v>77</v>
      </c>
      <c r="AG46" s="1">
        <v>75</v>
      </c>
      <c r="AH46" s="1">
        <v>88</v>
      </c>
      <c r="AI46" s="1">
        <v>84</v>
      </c>
      <c r="AJ46" s="1">
        <v>77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5"/>
        <v/>
      </c>
      <c r="K47" s="28" t="str">
        <f t="shared" si="6"/>
        <v/>
      </c>
      <c r="L47" s="28" t="str">
        <f t="shared" si="7"/>
        <v/>
      </c>
      <c r="M47" s="28" t="str">
        <f t="shared" si="8"/>
        <v/>
      </c>
      <c r="N47" s="28" t="str">
        <f t="shared" si="9"/>
        <v/>
      </c>
      <c r="O47" s="36"/>
      <c r="P47" s="28" t="str">
        <f t="shared" si="11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5"/>
        <v/>
      </c>
      <c r="K48" s="28" t="str">
        <f t="shared" si="6"/>
        <v/>
      </c>
      <c r="L48" s="28" t="str">
        <f t="shared" si="7"/>
        <v/>
      </c>
      <c r="M48" s="28" t="str">
        <f t="shared" si="8"/>
        <v/>
      </c>
      <c r="N48" s="28" t="str">
        <f t="shared" si="9"/>
        <v/>
      </c>
      <c r="O48" s="36"/>
      <c r="P48" s="28" t="str">
        <f t="shared" si="11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5"/>
        <v/>
      </c>
      <c r="K49" s="28" t="str">
        <f t="shared" si="6"/>
        <v/>
      </c>
      <c r="L49" s="28" t="str">
        <f t="shared" si="7"/>
        <v/>
      </c>
      <c r="M49" s="28" t="str">
        <f t="shared" si="8"/>
        <v/>
      </c>
      <c r="N49" s="28" t="str">
        <f t="shared" si="9"/>
        <v/>
      </c>
      <c r="O49" s="36"/>
      <c r="P49" s="28" t="str">
        <f t="shared" si="11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5"/>
        <v/>
      </c>
      <c r="K50" s="28" t="str">
        <f t="shared" si="6"/>
        <v/>
      </c>
      <c r="L50" s="28" t="str">
        <f t="shared" si="7"/>
        <v/>
      </c>
      <c r="M50" s="28" t="str">
        <f t="shared" si="8"/>
        <v/>
      </c>
      <c r="N50" s="28" t="str">
        <f t="shared" si="9"/>
        <v/>
      </c>
      <c r="O50" s="36"/>
      <c r="P50" s="28" t="str">
        <f t="shared" si="11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H38" activePane="bottomRight" state="frozen"/>
      <selection pane="topRight"/>
      <selection pane="bottomLeft"/>
      <selection pane="bottomRight" activeCell="I46" sqref="I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.7109375" customWidth="1"/>
    <col min="17" max="18" width="3.7109375" customWidth="1"/>
    <col min="19" max="19" width="1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103480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 t="shared" ref="I11:I46" si="4">IF(H11="A",1,2)</f>
        <v>1</v>
      </c>
      <c r="J11" s="28" t="str">
        <f t="shared" ref="J11:J50" si="5">IF(I11=$FG$13,$FH$13,IF(I11=$FG$15,$FH$15,IF(I11=$FG$17,$FH$17,IF(I11=$FG$19,$FH$19,IF(I11=$FG$21,$FH$21,IF(I11=$FG$23,$FH$23,IF(I11=$FG$25,$FH$25,IF(I11=$FG$27,$FH$27,IF(I11=$FG$29,$FH$29,IF(I11=$FG$31,$FH$31,""))))))))))</f>
        <v>Memiliki kemampuan menjelaskan tentang hukum newton tentang gerak, hukum gravitasi newton, usaha dan energi, impuls &amp; momentum, dan getaran harmonis.</v>
      </c>
      <c r="K11" s="28">
        <f t="shared" ref="K11:K50" si="6">IF((COUNTA(AF11:AO11)&gt;0),AVERAGE(AF11:AO11),"")</f>
        <v>86.6</v>
      </c>
      <c r="L11" s="28" t="str">
        <f t="shared" ref="L11:L50" si="7">IF(AND(ISNUMBER(K11),K11&gt;=1), IF(K11&lt;=$FD$27,$FE$27,IF(K11&lt;=$FD$28,$FE$28,IF(K11&lt;=$FD$29,$FE$29,IF(K11&lt;=$FD$30,$FE$30,)))), "")</f>
        <v>A</v>
      </c>
      <c r="M11" s="28">
        <f t="shared" ref="M11:M50" si="8">IF((COUNTA(AF11:AO11)&gt;0),AVERAGE(AF11:AO11),"")</f>
        <v>86.6</v>
      </c>
      <c r="N11" s="28" t="str">
        <f t="shared" ref="N11:N50" si="9">IF(AND(ISNUMBER(M11),M11&gt;=1), IF(M11&lt;=$FD$27,$FE$27,IF(M11&lt;=$FD$28,$FE$28,IF(M11&lt;=$FD$29,$FE$29,IF(M11&lt;=$FD$30,$FE$30,)))), "")</f>
        <v>A</v>
      </c>
      <c r="O11" s="36">
        <f t="shared" ref="O11:O46" si="10">IF(N11="A",1,2)</f>
        <v>1</v>
      </c>
      <c r="P11" s="28" t="str">
        <f t="shared" ref="P11:P50" si="11">IF(O11=$FG$13,$FI$13,IF(O11=$FG$15,$FI$15,IF(O11=$FG$17,$FI$17,IF(O11=$FG$19,$FI$19,IF(O11=$FG$21,$FI$21,IF(O11=$FG$23,$FI$23,IF(O11=$FG$25,$FI$25,IF(O11=$FG$27,$FI$27,IF(O11=$FG$29,$FI$29,IF(O11=$FG$31,$FI$31,""))))))))))</f>
        <v>Sangat terampil membuat karya konsep hukum newton tentang gerak, hukum gravitasi newton, usaha dan energi, impuls &amp; momentum, dan getaran harmonis.</v>
      </c>
      <c r="Q11" s="39" t="str">
        <f>H11</f>
        <v>A</v>
      </c>
      <c r="R11" s="39" t="str">
        <f>Q11</f>
        <v>A</v>
      </c>
      <c r="S11" s="18"/>
      <c r="T11" s="1">
        <v>89</v>
      </c>
      <c r="U11" s="1">
        <v>89</v>
      </c>
      <c r="V11" s="1">
        <v>86</v>
      </c>
      <c r="W11" s="1">
        <v>91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86</v>
      </c>
      <c r="AI11" s="1">
        <v>89</v>
      </c>
      <c r="AJ11" s="1">
        <v>82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103494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f t="shared" si="4"/>
        <v>1</v>
      </c>
      <c r="J12" s="28" t="str">
        <f t="shared" si="5"/>
        <v>Memiliki kemampuan menjelaskan tentang hukum newton tentang gerak, hukum gravitasi newton, usaha dan energi, impuls &amp; momentum, dan getaran harmonis.</v>
      </c>
      <c r="K12" s="28">
        <f t="shared" si="6"/>
        <v>86.6</v>
      </c>
      <c r="L12" s="28" t="str">
        <f t="shared" si="7"/>
        <v>A</v>
      </c>
      <c r="M12" s="28">
        <f t="shared" si="8"/>
        <v>86.6</v>
      </c>
      <c r="N12" s="28" t="str">
        <f t="shared" si="9"/>
        <v>A</v>
      </c>
      <c r="O12" s="36">
        <f t="shared" si="10"/>
        <v>1</v>
      </c>
      <c r="P12" s="28" t="str">
        <f t="shared" si="11"/>
        <v>Sangat terampil membuat karya konsep hukum newton tentang gerak, hukum gravitasi newton, usaha dan energi, impuls &amp; momentum, dan getaran harmonis.</v>
      </c>
      <c r="Q12" s="39" t="str">
        <f t="shared" ref="Q12:Q46" si="12">H12</f>
        <v>A</v>
      </c>
      <c r="R12" s="39" t="str">
        <f t="shared" ref="R12:R46" si="13">Q12</f>
        <v>A</v>
      </c>
      <c r="S12" s="18"/>
      <c r="T12" s="1">
        <v>89</v>
      </c>
      <c r="U12" s="1">
        <v>90</v>
      </c>
      <c r="V12" s="1">
        <v>89</v>
      </c>
      <c r="W12" s="1">
        <v>84</v>
      </c>
      <c r="X12" s="1">
        <v>84</v>
      </c>
      <c r="Y12" s="1"/>
      <c r="Z12" s="1"/>
      <c r="AA12" s="1"/>
      <c r="AB12" s="1"/>
      <c r="AC12" s="1"/>
      <c r="AD12" s="1"/>
      <c r="AE12" s="18"/>
      <c r="AF12" s="1">
        <v>88</v>
      </c>
      <c r="AG12" s="1">
        <v>89</v>
      </c>
      <c r="AH12" s="1">
        <v>89</v>
      </c>
      <c r="AI12" s="1">
        <v>85</v>
      </c>
      <c r="AJ12" s="1">
        <v>82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103508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f t="shared" si="4"/>
        <v>1</v>
      </c>
      <c r="J13" s="28" t="str">
        <f t="shared" si="5"/>
        <v>Memiliki kemampuan menjelaskan tentang hukum newton tentang gerak, hukum gravitasi newton, usaha dan energi, impuls &amp; momentum, dan getaran harmonis.</v>
      </c>
      <c r="K13" s="28">
        <f t="shared" si="6"/>
        <v>83.6</v>
      </c>
      <c r="L13" s="28" t="str">
        <f t="shared" si="7"/>
        <v>B</v>
      </c>
      <c r="M13" s="28">
        <f t="shared" si="8"/>
        <v>83.6</v>
      </c>
      <c r="N13" s="28" t="str">
        <f t="shared" si="9"/>
        <v>B</v>
      </c>
      <c r="O13" s="36">
        <f t="shared" si="10"/>
        <v>2</v>
      </c>
      <c r="P13" s="28" t="str">
        <f t="shared" si="11"/>
        <v>Sangat terampil membuat karya konsep hukum newton tentang gerak, hukum gravitasi newton, usaha dan energi, dan impuls &amp; momentum.</v>
      </c>
      <c r="Q13" s="39" t="str">
        <f t="shared" si="12"/>
        <v>A</v>
      </c>
      <c r="R13" s="39" t="str">
        <f t="shared" si="13"/>
        <v>A</v>
      </c>
      <c r="S13" s="18"/>
      <c r="T13" s="1">
        <v>81</v>
      </c>
      <c r="U13" s="1">
        <v>83</v>
      </c>
      <c r="V13" s="1">
        <v>89</v>
      </c>
      <c r="W13" s="1">
        <v>86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81</v>
      </c>
      <c r="AH13" s="1">
        <v>91</v>
      </c>
      <c r="AI13" s="1">
        <v>86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228</v>
      </c>
      <c r="FJ13" s="41">
        <v>33501</v>
      </c>
      <c r="FK13" s="41">
        <v>33511</v>
      </c>
    </row>
    <row r="14" spans="1:167">
      <c r="A14" s="19">
        <v>4</v>
      </c>
      <c r="B14" s="19">
        <v>103522</v>
      </c>
      <c r="C14" s="19" t="s">
        <v>156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f t="shared" si="4"/>
        <v>2</v>
      </c>
      <c r="J14" s="28" t="str">
        <f t="shared" si="5"/>
        <v>Memiliki kemampuan menjelaskan tentang hukum newton tentang gerak, hukum gravitasi newton, usaha dan energi, dan impuls &amp; momentum.</v>
      </c>
      <c r="K14" s="28">
        <f t="shared" si="6"/>
        <v>77</v>
      </c>
      <c r="L14" s="28" t="str">
        <f t="shared" si="7"/>
        <v>B</v>
      </c>
      <c r="M14" s="28">
        <f t="shared" si="8"/>
        <v>77</v>
      </c>
      <c r="N14" s="28" t="str">
        <f t="shared" si="9"/>
        <v>B</v>
      </c>
      <c r="O14" s="36">
        <f t="shared" si="10"/>
        <v>2</v>
      </c>
      <c r="P14" s="28" t="str">
        <f t="shared" si="11"/>
        <v>Sangat terampil membuat karya konsep hukum newton tentang gerak, hukum gravitasi newton, usaha dan energi, dan impuls &amp; momentum.</v>
      </c>
      <c r="Q14" s="39" t="str">
        <f t="shared" si="12"/>
        <v>B</v>
      </c>
      <c r="R14" s="39" t="str">
        <f t="shared" si="13"/>
        <v>B</v>
      </c>
      <c r="S14" s="18"/>
      <c r="T14" s="1">
        <v>80</v>
      </c>
      <c r="U14" s="1">
        <v>79</v>
      </c>
      <c r="V14" s="1">
        <v>85</v>
      </c>
      <c r="W14" s="1">
        <v>71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74</v>
      </c>
      <c r="AH14" s="1">
        <v>85</v>
      </c>
      <c r="AI14" s="1">
        <v>74</v>
      </c>
      <c r="AJ14" s="1">
        <v>77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103536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f t="shared" si="4"/>
        <v>1</v>
      </c>
      <c r="J15" s="28" t="str">
        <f t="shared" si="5"/>
        <v>Memiliki kemampuan menjelaskan tentang hukum newton tentang gerak, hukum gravitasi newton, usaha dan energi, impuls &amp; momentum, dan getaran harmonis.</v>
      </c>
      <c r="K15" s="28">
        <f t="shared" si="6"/>
        <v>83.8</v>
      </c>
      <c r="L15" s="28" t="str">
        <f t="shared" si="7"/>
        <v>B</v>
      </c>
      <c r="M15" s="28">
        <f t="shared" si="8"/>
        <v>83.8</v>
      </c>
      <c r="N15" s="28" t="str">
        <f t="shared" si="9"/>
        <v>B</v>
      </c>
      <c r="O15" s="36">
        <f t="shared" si="10"/>
        <v>2</v>
      </c>
      <c r="P15" s="28" t="str">
        <f t="shared" si="11"/>
        <v>Sangat terampil membuat karya konsep hukum newton tentang gerak, hukum gravitasi newton, usaha dan energi, dan impuls &amp; momentum.</v>
      </c>
      <c r="Q15" s="39" t="str">
        <f t="shared" si="12"/>
        <v>A</v>
      </c>
      <c r="R15" s="39" t="str">
        <f t="shared" si="13"/>
        <v>A</v>
      </c>
      <c r="S15" s="18"/>
      <c r="T15" s="1">
        <v>84</v>
      </c>
      <c r="U15" s="1">
        <v>89</v>
      </c>
      <c r="V15" s="1">
        <v>83</v>
      </c>
      <c r="W15" s="1">
        <v>91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81</v>
      </c>
      <c r="AG15" s="1">
        <v>88</v>
      </c>
      <c r="AH15" s="1">
        <v>81</v>
      </c>
      <c r="AI15" s="1">
        <v>89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33502</v>
      </c>
      <c r="FK15" s="41">
        <v>33512</v>
      </c>
    </row>
    <row r="16" spans="1:167">
      <c r="A16" s="19">
        <v>6</v>
      </c>
      <c r="B16" s="19">
        <v>103550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f t="shared" si="4"/>
        <v>2</v>
      </c>
      <c r="J16" s="28" t="str">
        <f t="shared" si="5"/>
        <v>Memiliki kemampuan menjelaskan tentang hukum newton tentang gerak, hukum gravitasi newton, usaha dan energi, dan impuls &amp; momentum.</v>
      </c>
      <c r="K16" s="28">
        <f t="shared" si="6"/>
        <v>80</v>
      </c>
      <c r="L16" s="28" t="str">
        <f t="shared" si="7"/>
        <v>B</v>
      </c>
      <c r="M16" s="28">
        <f t="shared" si="8"/>
        <v>80</v>
      </c>
      <c r="N16" s="28" t="str">
        <f t="shared" si="9"/>
        <v>B</v>
      </c>
      <c r="O16" s="36">
        <f t="shared" si="10"/>
        <v>2</v>
      </c>
      <c r="P16" s="28" t="str">
        <f t="shared" si="11"/>
        <v>Sangat terampil membuat karya konsep hukum newton tentang gerak, hukum gravitasi newton, usaha dan energi, dan impuls &amp; momentum.</v>
      </c>
      <c r="Q16" s="39" t="s">
        <v>8</v>
      </c>
      <c r="R16" s="39" t="str">
        <f t="shared" si="13"/>
        <v>A</v>
      </c>
      <c r="S16" s="18"/>
      <c r="T16" s="1">
        <v>80</v>
      </c>
      <c r="U16" s="1">
        <v>88</v>
      </c>
      <c r="V16" s="1">
        <v>84</v>
      </c>
      <c r="W16" s="1">
        <v>75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87</v>
      </c>
      <c r="AH16" s="1">
        <v>83</v>
      </c>
      <c r="AI16" s="1">
        <v>77</v>
      </c>
      <c r="AJ16" s="1">
        <v>78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103564</v>
      </c>
      <c r="C17" s="19" t="s">
        <v>159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f t="shared" si="4"/>
        <v>1</v>
      </c>
      <c r="J17" s="28" t="str">
        <f t="shared" si="5"/>
        <v>Memiliki kemampuan menjelaskan tentang hukum newton tentang gerak, hukum gravitasi newton, usaha dan energi, impuls &amp; momentum, dan getaran harmonis.</v>
      </c>
      <c r="K17" s="28">
        <f t="shared" si="6"/>
        <v>89.2</v>
      </c>
      <c r="L17" s="28" t="str">
        <f t="shared" si="7"/>
        <v>A</v>
      </c>
      <c r="M17" s="28">
        <f t="shared" si="8"/>
        <v>89.2</v>
      </c>
      <c r="N17" s="28" t="str">
        <f t="shared" si="9"/>
        <v>A</v>
      </c>
      <c r="O17" s="36">
        <f t="shared" si="10"/>
        <v>1</v>
      </c>
      <c r="P17" s="28" t="str">
        <f t="shared" si="11"/>
        <v>Sangat terampil membuat karya konsep hukum newton tentang gerak, hukum gravitasi newton, usaha dan energi, impuls &amp; momentum, dan getaran harmonis.</v>
      </c>
      <c r="Q17" s="39" t="str">
        <f t="shared" si="12"/>
        <v>A</v>
      </c>
      <c r="R17" s="39" t="str">
        <f t="shared" si="13"/>
        <v>A</v>
      </c>
      <c r="S17" s="18"/>
      <c r="T17" s="1">
        <v>89</v>
      </c>
      <c r="U17" s="1">
        <v>95</v>
      </c>
      <c r="V17" s="1">
        <v>87</v>
      </c>
      <c r="W17" s="1">
        <v>94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97</v>
      </c>
      <c r="AH17" s="1">
        <v>86</v>
      </c>
      <c r="AI17" s="1">
        <v>92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33503</v>
      </c>
      <c r="FK17" s="41">
        <v>33513</v>
      </c>
    </row>
    <row r="18" spans="1:167">
      <c r="A18" s="19">
        <v>8</v>
      </c>
      <c r="B18" s="19">
        <v>103578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f t="shared" si="4"/>
        <v>1</v>
      </c>
      <c r="J18" s="28" t="str">
        <f t="shared" si="5"/>
        <v>Memiliki kemampuan menjelaskan tentang hukum newton tentang gerak, hukum gravitasi newton, usaha dan energi, impuls &amp; momentum, dan getaran harmonis.</v>
      </c>
      <c r="K18" s="28">
        <f t="shared" si="6"/>
        <v>85.8</v>
      </c>
      <c r="L18" s="28" t="str">
        <f t="shared" si="7"/>
        <v>A</v>
      </c>
      <c r="M18" s="28">
        <f t="shared" si="8"/>
        <v>85.8</v>
      </c>
      <c r="N18" s="28" t="str">
        <f t="shared" si="9"/>
        <v>A</v>
      </c>
      <c r="O18" s="36">
        <f t="shared" si="10"/>
        <v>1</v>
      </c>
      <c r="P18" s="28" t="str">
        <f t="shared" si="11"/>
        <v>Sangat terampil membuat karya konsep hukum newton tentang gerak, hukum gravitasi newton, usaha dan energi, impuls &amp; momentum, dan getaran harmonis.</v>
      </c>
      <c r="Q18" s="39" t="str">
        <f t="shared" si="12"/>
        <v>A</v>
      </c>
      <c r="R18" s="39" t="str">
        <f t="shared" si="13"/>
        <v>A</v>
      </c>
      <c r="S18" s="18"/>
      <c r="T18" s="1">
        <v>87</v>
      </c>
      <c r="U18" s="1">
        <v>85</v>
      </c>
      <c r="V18" s="1">
        <v>89</v>
      </c>
      <c r="W18" s="1">
        <v>89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82</v>
      </c>
      <c r="AH18" s="1">
        <v>89</v>
      </c>
      <c r="AI18" s="1">
        <v>89</v>
      </c>
      <c r="AJ18" s="1">
        <v>84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103592</v>
      </c>
      <c r="C19" s="19" t="s">
        <v>161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f t="shared" si="4"/>
        <v>1</v>
      </c>
      <c r="J19" s="28" t="str">
        <f t="shared" si="5"/>
        <v>Memiliki kemampuan menjelaskan tentang hukum newton tentang gerak, hukum gravitasi newton, usaha dan energi, impuls &amp; momentum, dan getaran harmonis.</v>
      </c>
      <c r="K19" s="28">
        <f t="shared" si="6"/>
        <v>82.4</v>
      </c>
      <c r="L19" s="28" t="str">
        <f t="shared" si="7"/>
        <v>B</v>
      </c>
      <c r="M19" s="28">
        <f t="shared" si="8"/>
        <v>82.4</v>
      </c>
      <c r="N19" s="28" t="str">
        <f t="shared" si="9"/>
        <v>B</v>
      </c>
      <c r="O19" s="36">
        <f t="shared" si="10"/>
        <v>2</v>
      </c>
      <c r="P19" s="28" t="str">
        <f t="shared" si="11"/>
        <v>Sangat terampil membuat karya konsep hukum newton tentang gerak, hukum gravitasi newton, usaha dan energi, dan impuls &amp; momentum.</v>
      </c>
      <c r="Q19" s="39" t="str">
        <f t="shared" si="12"/>
        <v>A</v>
      </c>
      <c r="R19" s="39" t="str">
        <f t="shared" si="13"/>
        <v>A</v>
      </c>
      <c r="S19" s="18"/>
      <c r="T19" s="1">
        <v>85</v>
      </c>
      <c r="U19" s="1">
        <v>82</v>
      </c>
      <c r="V19" s="1">
        <v>86</v>
      </c>
      <c r="W19" s="1">
        <v>89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77</v>
      </c>
      <c r="AH19" s="1">
        <v>84</v>
      </c>
      <c r="AI19" s="1">
        <v>89</v>
      </c>
      <c r="AJ19" s="1">
        <v>80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33504</v>
      </c>
      <c r="FK19" s="41">
        <v>33514</v>
      </c>
    </row>
    <row r="20" spans="1:167">
      <c r="A20" s="19">
        <v>10</v>
      </c>
      <c r="B20" s="19">
        <v>103606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f t="shared" si="4"/>
        <v>2</v>
      </c>
      <c r="J20" s="28" t="str">
        <f t="shared" si="5"/>
        <v>Memiliki kemampuan menjelaskan tentang hukum newton tentang gerak, hukum gravitasi newton, usaha dan energi, dan impuls &amp; momentum.</v>
      </c>
      <c r="K20" s="28">
        <f t="shared" si="6"/>
        <v>78</v>
      </c>
      <c r="L20" s="28" t="str">
        <f t="shared" si="7"/>
        <v>B</v>
      </c>
      <c r="M20" s="28">
        <f t="shared" si="8"/>
        <v>78</v>
      </c>
      <c r="N20" s="28" t="str">
        <f t="shared" si="9"/>
        <v>B</v>
      </c>
      <c r="O20" s="36">
        <f t="shared" si="10"/>
        <v>2</v>
      </c>
      <c r="P20" s="28" t="str">
        <f t="shared" si="11"/>
        <v>Sangat terampil membuat karya konsep hukum newton tentang gerak, hukum gravitasi newton, usaha dan energi, dan impuls &amp; momentum.</v>
      </c>
      <c r="Q20" s="39" t="str">
        <f t="shared" si="12"/>
        <v>B</v>
      </c>
      <c r="R20" s="39" t="str">
        <f t="shared" si="13"/>
        <v>B</v>
      </c>
      <c r="S20" s="18"/>
      <c r="T20" s="1">
        <v>88</v>
      </c>
      <c r="U20" s="1">
        <v>80</v>
      </c>
      <c r="V20" s="1">
        <v>82</v>
      </c>
      <c r="W20" s="1">
        <v>66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75</v>
      </c>
      <c r="AH20" s="1">
        <v>80</v>
      </c>
      <c r="AI20" s="1">
        <v>71</v>
      </c>
      <c r="AJ20" s="1">
        <v>77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103620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f t="shared" si="4"/>
        <v>2</v>
      </c>
      <c r="J21" s="28" t="str">
        <f t="shared" si="5"/>
        <v>Memiliki kemampuan menjelaskan tentang hukum newton tentang gerak, hukum gravitasi newton, usaha dan energi, dan impuls &amp; momentum.</v>
      </c>
      <c r="K21" s="28">
        <f t="shared" si="6"/>
        <v>80</v>
      </c>
      <c r="L21" s="28" t="str">
        <f t="shared" si="7"/>
        <v>B</v>
      </c>
      <c r="M21" s="28">
        <f t="shared" si="8"/>
        <v>80</v>
      </c>
      <c r="N21" s="28" t="str">
        <f t="shared" si="9"/>
        <v>B</v>
      </c>
      <c r="O21" s="36">
        <f t="shared" si="10"/>
        <v>2</v>
      </c>
      <c r="P21" s="28" t="str">
        <f t="shared" si="11"/>
        <v>Sangat terampil membuat karya konsep hukum newton tentang gerak, hukum gravitasi newton, usaha dan energi, dan impuls &amp; momentum.</v>
      </c>
      <c r="Q21" s="39" t="s">
        <v>8</v>
      </c>
      <c r="R21" s="39" t="str">
        <f t="shared" si="13"/>
        <v>A</v>
      </c>
      <c r="S21" s="18"/>
      <c r="T21" s="1">
        <v>80</v>
      </c>
      <c r="U21" s="1">
        <v>91</v>
      </c>
      <c r="V21" s="1">
        <v>82</v>
      </c>
      <c r="W21" s="1">
        <v>73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92</v>
      </c>
      <c r="AH21" s="1">
        <v>80</v>
      </c>
      <c r="AI21" s="1">
        <v>76</v>
      </c>
      <c r="AJ21" s="1">
        <v>77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33505</v>
      </c>
      <c r="FK21" s="41">
        <v>33515</v>
      </c>
    </row>
    <row r="22" spans="1:167">
      <c r="A22" s="19">
        <v>12</v>
      </c>
      <c r="B22" s="19">
        <v>103634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f t="shared" si="4"/>
        <v>2</v>
      </c>
      <c r="J22" s="28" t="str">
        <f t="shared" si="5"/>
        <v>Memiliki kemampuan menjelaskan tentang hukum newton tentang gerak, hukum gravitasi newton, usaha dan energi, dan impuls &amp; momentum.</v>
      </c>
      <c r="K22" s="28">
        <f t="shared" si="6"/>
        <v>81.2</v>
      </c>
      <c r="L22" s="28" t="str">
        <f t="shared" si="7"/>
        <v>B</v>
      </c>
      <c r="M22" s="28">
        <f t="shared" si="8"/>
        <v>81.2</v>
      </c>
      <c r="N22" s="28" t="str">
        <f t="shared" si="9"/>
        <v>B</v>
      </c>
      <c r="O22" s="36">
        <f t="shared" si="10"/>
        <v>2</v>
      </c>
      <c r="P22" s="28" t="str">
        <f t="shared" si="11"/>
        <v>Sangat terampil membuat karya konsep hukum newton tentang gerak, hukum gravitasi newton, usaha dan energi, dan impuls &amp; momentum.</v>
      </c>
      <c r="Q22" s="39" t="str">
        <f t="shared" si="12"/>
        <v>B</v>
      </c>
      <c r="R22" s="39" t="str">
        <f t="shared" si="13"/>
        <v>B</v>
      </c>
      <c r="S22" s="18"/>
      <c r="T22" s="1">
        <v>81</v>
      </c>
      <c r="U22" s="1">
        <v>78</v>
      </c>
      <c r="V22" s="1">
        <v>89</v>
      </c>
      <c r="W22" s="1">
        <v>83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74</v>
      </c>
      <c r="AH22" s="1">
        <v>91</v>
      </c>
      <c r="AI22" s="1">
        <v>83</v>
      </c>
      <c r="AJ22" s="1">
        <v>80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103648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f t="shared" si="4"/>
        <v>1</v>
      </c>
      <c r="J23" s="28" t="str">
        <f t="shared" si="5"/>
        <v>Memiliki kemampuan menjelaskan tentang hukum newton tentang gerak, hukum gravitasi newton, usaha dan energi, impuls &amp; momentum, dan getaran harmonis.</v>
      </c>
      <c r="K23" s="28">
        <f t="shared" si="6"/>
        <v>83</v>
      </c>
      <c r="L23" s="28" t="str">
        <f t="shared" si="7"/>
        <v>B</v>
      </c>
      <c r="M23" s="28">
        <f t="shared" si="8"/>
        <v>83</v>
      </c>
      <c r="N23" s="28" t="str">
        <f t="shared" si="9"/>
        <v>B</v>
      </c>
      <c r="O23" s="36">
        <f t="shared" si="10"/>
        <v>2</v>
      </c>
      <c r="P23" s="28" t="str">
        <f t="shared" si="11"/>
        <v>Sangat terampil membuat karya konsep hukum newton tentang gerak, hukum gravitasi newton, usaha dan energi, dan impuls &amp; momentum.</v>
      </c>
      <c r="Q23" s="39" t="str">
        <f t="shared" si="12"/>
        <v>A</v>
      </c>
      <c r="R23" s="39" t="str">
        <f t="shared" si="13"/>
        <v>A</v>
      </c>
      <c r="S23" s="18"/>
      <c r="T23" s="1">
        <v>83</v>
      </c>
      <c r="U23" s="1">
        <v>88</v>
      </c>
      <c r="V23" s="1">
        <v>85</v>
      </c>
      <c r="W23" s="1">
        <v>88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79</v>
      </c>
      <c r="AG23" s="1">
        <v>87</v>
      </c>
      <c r="AH23" s="1">
        <v>85</v>
      </c>
      <c r="AI23" s="1">
        <v>87</v>
      </c>
      <c r="AJ23" s="1">
        <v>77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33506</v>
      </c>
      <c r="FK23" s="41">
        <v>33516</v>
      </c>
    </row>
    <row r="24" spans="1:167">
      <c r="A24" s="19">
        <v>14</v>
      </c>
      <c r="B24" s="19">
        <v>103662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f t="shared" si="4"/>
        <v>1</v>
      </c>
      <c r="J24" s="28" t="str">
        <f t="shared" si="5"/>
        <v>Memiliki kemampuan menjelaskan tentang hukum newton tentang gerak, hukum gravitasi newton, usaha dan energi, impuls &amp; momentum, dan getaran harmonis.</v>
      </c>
      <c r="K24" s="28">
        <f t="shared" si="6"/>
        <v>86</v>
      </c>
      <c r="L24" s="28" t="str">
        <f t="shared" si="7"/>
        <v>A</v>
      </c>
      <c r="M24" s="28">
        <f t="shared" si="8"/>
        <v>86</v>
      </c>
      <c r="N24" s="28" t="str">
        <f t="shared" si="9"/>
        <v>A</v>
      </c>
      <c r="O24" s="36">
        <f t="shared" si="10"/>
        <v>1</v>
      </c>
      <c r="P24" s="28" t="str">
        <f t="shared" si="11"/>
        <v>Sangat terampil membuat karya konsep hukum newton tentang gerak, hukum gravitasi newton, usaha dan energi, impuls &amp; momentum, dan getaran harmonis.</v>
      </c>
      <c r="Q24" s="39" t="str">
        <f t="shared" si="12"/>
        <v>A</v>
      </c>
      <c r="R24" s="39" t="str">
        <f t="shared" si="13"/>
        <v>A</v>
      </c>
      <c r="S24" s="18"/>
      <c r="T24" s="1">
        <v>84</v>
      </c>
      <c r="U24" s="1">
        <v>92</v>
      </c>
      <c r="V24" s="1">
        <v>87</v>
      </c>
      <c r="W24" s="1">
        <v>91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92</v>
      </c>
      <c r="AH24" s="1">
        <v>86</v>
      </c>
      <c r="AI24" s="1">
        <v>90</v>
      </c>
      <c r="AJ24" s="1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103676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f t="shared" si="4"/>
        <v>1</v>
      </c>
      <c r="J25" s="28" t="str">
        <f t="shared" si="5"/>
        <v>Memiliki kemampuan menjelaskan tentang hukum newton tentang gerak, hukum gravitasi newton, usaha dan energi, impuls &amp; momentum, dan getaran harmonis.</v>
      </c>
      <c r="K25" s="28">
        <f t="shared" si="6"/>
        <v>85</v>
      </c>
      <c r="L25" s="28" t="str">
        <f t="shared" si="7"/>
        <v>A</v>
      </c>
      <c r="M25" s="28">
        <f t="shared" si="8"/>
        <v>85</v>
      </c>
      <c r="N25" s="28" t="str">
        <f t="shared" si="9"/>
        <v>A</v>
      </c>
      <c r="O25" s="36">
        <f t="shared" si="10"/>
        <v>1</v>
      </c>
      <c r="P25" s="28" t="str">
        <f t="shared" si="11"/>
        <v>Sangat terampil membuat karya konsep hukum newton tentang gerak, hukum gravitasi newton, usaha dan energi, impuls &amp; momentum, dan getaran harmonis.</v>
      </c>
      <c r="Q25" s="39" t="str">
        <f t="shared" si="12"/>
        <v>A</v>
      </c>
      <c r="R25" s="39" t="str">
        <f t="shared" si="13"/>
        <v>A</v>
      </c>
      <c r="S25" s="18"/>
      <c r="T25" s="1">
        <v>88</v>
      </c>
      <c r="U25" s="1">
        <v>88</v>
      </c>
      <c r="V25" s="1">
        <v>90</v>
      </c>
      <c r="W25" s="1">
        <v>80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90</v>
      </c>
      <c r="AI25" s="1">
        <v>82</v>
      </c>
      <c r="AJ25" s="1">
        <v>80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33507</v>
      </c>
      <c r="FK25" s="41">
        <v>33517</v>
      </c>
    </row>
    <row r="26" spans="1:167">
      <c r="A26" s="19">
        <v>16</v>
      </c>
      <c r="B26" s="19">
        <v>103690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f t="shared" si="4"/>
        <v>1</v>
      </c>
      <c r="J26" s="28" t="str">
        <f t="shared" si="5"/>
        <v>Memiliki kemampuan menjelaskan tentang hukum newton tentang gerak, hukum gravitasi newton, usaha dan energi, impuls &amp; momentum, dan getaran harmonis.</v>
      </c>
      <c r="K26" s="28">
        <f t="shared" si="6"/>
        <v>86</v>
      </c>
      <c r="L26" s="28" t="str">
        <f t="shared" si="7"/>
        <v>A</v>
      </c>
      <c r="M26" s="28">
        <f t="shared" si="8"/>
        <v>86</v>
      </c>
      <c r="N26" s="28" t="str">
        <f t="shared" si="9"/>
        <v>A</v>
      </c>
      <c r="O26" s="36">
        <f t="shared" si="10"/>
        <v>1</v>
      </c>
      <c r="P26" s="28" t="str">
        <f t="shared" si="11"/>
        <v>Sangat terampil membuat karya konsep hukum newton tentang gerak, hukum gravitasi newton, usaha dan energi, impuls &amp; momentum, dan getaran harmonis.</v>
      </c>
      <c r="Q26" s="39" t="str">
        <f t="shared" si="12"/>
        <v>A</v>
      </c>
      <c r="R26" s="39" t="str">
        <f t="shared" si="13"/>
        <v>A</v>
      </c>
      <c r="S26" s="18"/>
      <c r="T26" s="1">
        <v>87</v>
      </c>
      <c r="U26" s="1">
        <v>85</v>
      </c>
      <c r="V26" s="1">
        <v>87</v>
      </c>
      <c r="W26" s="1">
        <v>98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82</v>
      </c>
      <c r="AH26" s="1">
        <v>88</v>
      </c>
      <c r="AI26" s="1">
        <v>95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103704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f t="shared" si="4"/>
        <v>1</v>
      </c>
      <c r="J27" s="28" t="str">
        <f t="shared" si="5"/>
        <v>Memiliki kemampuan menjelaskan tentang hukum newton tentang gerak, hukum gravitasi newton, usaha dan energi, impuls &amp; momentum, dan getaran harmonis.</v>
      </c>
      <c r="K27" s="28">
        <f t="shared" si="6"/>
        <v>82.8</v>
      </c>
      <c r="L27" s="28" t="str">
        <f t="shared" si="7"/>
        <v>B</v>
      </c>
      <c r="M27" s="28">
        <f t="shared" si="8"/>
        <v>82.8</v>
      </c>
      <c r="N27" s="28" t="str">
        <f t="shared" si="9"/>
        <v>B</v>
      </c>
      <c r="O27" s="36">
        <f t="shared" si="10"/>
        <v>2</v>
      </c>
      <c r="P27" s="28" t="str">
        <f t="shared" si="11"/>
        <v>Sangat terampil membuat karya konsep hukum newton tentang gerak, hukum gravitasi newton, usaha dan energi, dan impuls &amp; momentum.</v>
      </c>
      <c r="Q27" s="39" t="str">
        <f t="shared" si="12"/>
        <v>A</v>
      </c>
      <c r="R27" s="39" t="str">
        <f t="shared" si="13"/>
        <v>A</v>
      </c>
      <c r="S27" s="18"/>
      <c r="T27" s="1">
        <v>86</v>
      </c>
      <c r="U27" s="1">
        <v>88</v>
      </c>
      <c r="V27" s="1">
        <v>82</v>
      </c>
      <c r="W27" s="1">
        <v>87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87</v>
      </c>
      <c r="AH27" s="1">
        <v>80</v>
      </c>
      <c r="AI27" s="1">
        <v>86</v>
      </c>
      <c r="AJ27" s="1">
        <v>77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33508</v>
      </c>
      <c r="FK27" s="41">
        <v>33518</v>
      </c>
    </row>
    <row r="28" spans="1:167">
      <c r="A28" s="19">
        <v>18</v>
      </c>
      <c r="B28" s="19">
        <v>103718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f t="shared" si="4"/>
        <v>1</v>
      </c>
      <c r="J28" s="28" t="str">
        <f t="shared" si="5"/>
        <v>Memiliki kemampuan menjelaskan tentang hukum newton tentang gerak, hukum gravitasi newton, usaha dan energi, impuls &amp; momentum, dan getaran harmonis.</v>
      </c>
      <c r="K28" s="28">
        <f t="shared" si="6"/>
        <v>85.8</v>
      </c>
      <c r="L28" s="28" t="str">
        <f t="shared" si="7"/>
        <v>A</v>
      </c>
      <c r="M28" s="28">
        <f t="shared" si="8"/>
        <v>85.8</v>
      </c>
      <c r="N28" s="28" t="str">
        <f t="shared" si="9"/>
        <v>A</v>
      </c>
      <c r="O28" s="36">
        <f t="shared" si="10"/>
        <v>1</v>
      </c>
      <c r="P28" s="28" t="str">
        <f t="shared" si="11"/>
        <v>Sangat terampil membuat karya konsep hukum newton tentang gerak, hukum gravitasi newton, usaha dan energi, impuls &amp; momentum, dan getaran harmonis.</v>
      </c>
      <c r="Q28" s="39" t="str">
        <f t="shared" si="12"/>
        <v>A</v>
      </c>
      <c r="R28" s="39" t="str">
        <f t="shared" si="13"/>
        <v>A</v>
      </c>
      <c r="S28" s="18"/>
      <c r="T28" s="1">
        <v>89</v>
      </c>
      <c r="U28" s="1">
        <v>88</v>
      </c>
      <c r="V28" s="1">
        <v>83</v>
      </c>
      <c r="W28" s="1">
        <v>98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82</v>
      </c>
      <c r="AI28" s="1">
        <v>95</v>
      </c>
      <c r="AJ28" s="1">
        <v>77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103732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f t="shared" si="4"/>
        <v>1</v>
      </c>
      <c r="J29" s="28" t="str">
        <f t="shared" si="5"/>
        <v>Memiliki kemampuan menjelaskan tentang hukum newton tentang gerak, hukum gravitasi newton, usaha dan energi, impuls &amp; momentum, dan getaran harmonis.</v>
      </c>
      <c r="K29" s="28">
        <f t="shared" si="6"/>
        <v>83</v>
      </c>
      <c r="L29" s="28" t="str">
        <f t="shared" si="7"/>
        <v>B</v>
      </c>
      <c r="M29" s="28">
        <f t="shared" si="8"/>
        <v>83</v>
      </c>
      <c r="N29" s="28" t="str">
        <f t="shared" si="9"/>
        <v>B</v>
      </c>
      <c r="O29" s="36">
        <f t="shared" si="10"/>
        <v>2</v>
      </c>
      <c r="P29" s="28" t="str">
        <f t="shared" si="11"/>
        <v>Sangat terampil membuat karya konsep hukum newton tentang gerak, hukum gravitasi newton, usaha dan energi, dan impuls &amp; momentum.</v>
      </c>
      <c r="Q29" s="39" t="str">
        <f t="shared" si="12"/>
        <v>A</v>
      </c>
      <c r="R29" s="39" t="str">
        <f t="shared" si="13"/>
        <v>A</v>
      </c>
      <c r="S29" s="18"/>
      <c r="T29" s="1">
        <v>82</v>
      </c>
      <c r="U29" s="1">
        <v>85</v>
      </c>
      <c r="V29" s="1">
        <v>84</v>
      </c>
      <c r="W29" s="1">
        <v>91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82</v>
      </c>
      <c r="AH29" s="1">
        <v>83</v>
      </c>
      <c r="AI29" s="1">
        <v>89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33509</v>
      </c>
      <c r="FK29" s="41">
        <v>33519</v>
      </c>
    </row>
    <row r="30" spans="1:167">
      <c r="A30" s="19">
        <v>20</v>
      </c>
      <c r="B30" s="19">
        <v>103746</v>
      </c>
      <c r="C30" s="19" t="s">
        <v>172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f t="shared" si="4"/>
        <v>2</v>
      </c>
      <c r="J30" s="28" t="str">
        <f t="shared" si="5"/>
        <v>Memiliki kemampuan menjelaskan tentang hukum newton tentang gerak, hukum gravitasi newton, usaha dan energi, dan impuls &amp; momentum.</v>
      </c>
      <c r="K30" s="28">
        <f t="shared" si="6"/>
        <v>81.400000000000006</v>
      </c>
      <c r="L30" s="28" t="str">
        <f t="shared" si="7"/>
        <v>B</v>
      </c>
      <c r="M30" s="28">
        <f t="shared" si="8"/>
        <v>81.400000000000006</v>
      </c>
      <c r="N30" s="28" t="str">
        <f t="shared" si="9"/>
        <v>B</v>
      </c>
      <c r="O30" s="36">
        <f t="shared" si="10"/>
        <v>2</v>
      </c>
      <c r="P30" s="28" t="str">
        <f t="shared" si="11"/>
        <v>Sangat terampil membuat karya konsep hukum newton tentang gerak, hukum gravitasi newton, usaha dan energi, dan impuls &amp; momentum.</v>
      </c>
      <c r="Q30" s="39" t="str">
        <f t="shared" si="12"/>
        <v>B</v>
      </c>
      <c r="R30" s="39" t="str">
        <f t="shared" si="13"/>
        <v>B</v>
      </c>
      <c r="S30" s="18"/>
      <c r="T30" s="1">
        <v>92</v>
      </c>
      <c r="U30" s="1">
        <v>80</v>
      </c>
      <c r="V30" s="1">
        <v>84</v>
      </c>
      <c r="W30" s="1">
        <v>73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93</v>
      </c>
      <c r="AG30" s="1">
        <v>75</v>
      </c>
      <c r="AH30" s="1">
        <v>83</v>
      </c>
      <c r="AI30" s="1">
        <v>76</v>
      </c>
      <c r="AJ30" s="1">
        <v>80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103760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f t="shared" si="4"/>
        <v>1</v>
      </c>
      <c r="J31" s="28" t="str">
        <f t="shared" si="5"/>
        <v>Memiliki kemampuan menjelaskan tentang hukum newton tentang gerak, hukum gravitasi newton, usaha dan energi, impuls &amp; momentum, dan getaran harmonis.</v>
      </c>
      <c r="K31" s="28">
        <f t="shared" si="6"/>
        <v>84.2</v>
      </c>
      <c r="L31" s="28" t="str">
        <f t="shared" si="7"/>
        <v>A</v>
      </c>
      <c r="M31" s="28">
        <f t="shared" si="8"/>
        <v>84.2</v>
      </c>
      <c r="N31" s="28" t="str">
        <f t="shared" si="9"/>
        <v>A</v>
      </c>
      <c r="O31" s="36">
        <f t="shared" si="10"/>
        <v>1</v>
      </c>
      <c r="P31" s="28" t="str">
        <f t="shared" si="11"/>
        <v>Sangat terampil membuat karya konsep hukum newton tentang gerak, hukum gravitasi newton, usaha dan energi, impuls &amp; momentum, dan getaran harmonis.</v>
      </c>
      <c r="Q31" s="39" t="str">
        <f t="shared" si="12"/>
        <v>A</v>
      </c>
      <c r="R31" s="39" t="str">
        <f t="shared" si="13"/>
        <v>A</v>
      </c>
      <c r="S31" s="18"/>
      <c r="T31" s="1">
        <v>84</v>
      </c>
      <c r="U31" s="1">
        <v>89</v>
      </c>
      <c r="V31" s="1">
        <v>86</v>
      </c>
      <c r="W31" s="1">
        <v>90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81</v>
      </c>
      <c r="AG31" s="1">
        <v>88</v>
      </c>
      <c r="AH31" s="1">
        <v>86</v>
      </c>
      <c r="AI31" s="1">
        <v>89</v>
      </c>
      <c r="AJ31" s="1">
        <v>77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33510</v>
      </c>
      <c r="FK31" s="41">
        <v>33520</v>
      </c>
    </row>
    <row r="32" spans="1:167">
      <c r="A32" s="19">
        <v>22</v>
      </c>
      <c r="B32" s="19">
        <v>103774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f t="shared" si="4"/>
        <v>1</v>
      </c>
      <c r="J32" s="28" t="str">
        <f t="shared" si="5"/>
        <v>Memiliki kemampuan menjelaskan tentang hukum newton tentang gerak, hukum gravitasi newton, usaha dan energi, impuls &amp; momentum, dan getaran harmonis.</v>
      </c>
      <c r="K32" s="28">
        <f t="shared" si="6"/>
        <v>87.4</v>
      </c>
      <c r="L32" s="28" t="str">
        <f t="shared" si="7"/>
        <v>A</v>
      </c>
      <c r="M32" s="28">
        <f t="shared" si="8"/>
        <v>87.4</v>
      </c>
      <c r="N32" s="28" t="str">
        <f t="shared" si="9"/>
        <v>A</v>
      </c>
      <c r="O32" s="36">
        <f t="shared" si="10"/>
        <v>1</v>
      </c>
      <c r="P32" s="28" t="str">
        <f t="shared" si="11"/>
        <v>Sangat terampil membuat karya konsep hukum newton tentang gerak, hukum gravitasi newton, usaha dan energi, impuls &amp; momentum, dan getaran harmonis.</v>
      </c>
      <c r="Q32" s="39" t="str">
        <f t="shared" si="12"/>
        <v>A</v>
      </c>
      <c r="R32" s="39" t="str">
        <f t="shared" si="13"/>
        <v>A</v>
      </c>
      <c r="S32" s="18"/>
      <c r="T32" s="1">
        <v>92</v>
      </c>
      <c r="U32" s="1">
        <v>87</v>
      </c>
      <c r="V32" s="1">
        <v>91</v>
      </c>
      <c r="W32" s="1">
        <v>83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93</v>
      </c>
      <c r="AG32" s="1">
        <v>85</v>
      </c>
      <c r="AH32" s="1">
        <v>92</v>
      </c>
      <c r="AI32" s="1">
        <v>84</v>
      </c>
      <c r="AJ32" s="1">
        <v>83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103788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4"/>
        <v>1</v>
      </c>
      <c r="J33" s="28" t="str">
        <f t="shared" si="5"/>
        <v>Memiliki kemampuan menjelaskan tentang hukum newton tentang gerak, hukum gravitasi newton, usaha dan energi, impuls &amp; momentum, dan getaran harmonis.</v>
      </c>
      <c r="K33" s="28">
        <f t="shared" si="6"/>
        <v>83.2</v>
      </c>
      <c r="L33" s="28" t="str">
        <f t="shared" si="7"/>
        <v>B</v>
      </c>
      <c r="M33" s="28">
        <f t="shared" si="8"/>
        <v>83.2</v>
      </c>
      <c r="N33" s="28" t="str">
        <f t="shared" si="9"/>
        <v>B</v>
      </c>
      <c r="O33" s="36">
        <f t="shared" si="10"/>
        <v>2</v>
      </c>
      <c r="P33" s="28" t="str">
        <f t="shared" si="11"/>
        <v>Sangat terampil membuat karya konsep hukum newton tentang gerak, hukum gravitasi newton, usaha dan energi, dan impuls &amp; momentum.</v>
      </c>
      <c r="Q33" s="39" t="str">
        <f t="shared" si="12"/>
        <v>A</v>
      </c>
      <c r="R33" s="39" t="str">
        <f t="shared" si="13"/>
        <v>A</v>
      </c>
      <c r="S33" s="18"/>
      <c r="T33" s="1">
        <v>83</v>
      </c>
      <c r="U33" s="1">
        <v>81</v>
      </c>
      <c r="V33" s="1">
        <v>87</v>
      </c>
      <c r="W33" s="1">
        <v>90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79</v>
      </c>
      <c r="AH33" s="1">
        <v>87</v>
      </c>
      <c r="AI33" s="1">
        <v>89</v>
      </c>
      <c r="AJ33" s="1">
        <v>79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103802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f t="shared" si="4"/>
        <v>1</v>
      </c>
      <c r="J34" s="28" t="str">
        <f t="shared" si="5"/>
        <v>Memiliki kemampuan menjelaskan tentang hukum newton tentang gerak, hukum gravitasi newton, usaha dan energi, impuls &amp; momentum, dan getaran harmonis.</v>
      </c>
      <c r="K34" s="28">
        <f t="shared" si="6"/>
        <v>84.6</v>
      </c>
      <c r="L34" s="28" t="str">
        <f t="shared" si="7"/>
        <v>A</v>
      </c>
      <c r="M34" s="28">
        <f t="shared" si="8"/>
        <v>84.6</v>
      </c>
      <c r="N34" s="28" t="str">
        <f t="shared" si="9"/>
        <v>A</v>
      </c>
      <c r="O34" s="36">
        <f t="shared" si="10"/>
        <v>1</v>
      </c>
      <c r="P34" s="28" t="str">
        <f t="shared" si="11"/>
        <v>Sangat terampil membuat karya konsep hukum newton tentang gerak, hukum gravitasi newton, usaha dan energi, impuls &amp; momentum, dan getaran harmonis.</v>
      </c>
      <c r="Q34" s="39" t="str">
        <f t="shared" si="12"/>
        <v>A</v>
      </c>
      <c r="R34" s="39" t="str">
        <f t="shared" si="13"/>
        <v>A</v>
      </c>
      <c r="S34" s="18"/>
      <c r="T34" s="1">
        <v>87</v>
      </c>
      <c r="U34" s="1">
        <v>88</v>
      </c>
      <c r="V34" s="1">
        <v>87</v>
      </c>
      <c r="W34" s="1">
        <v>86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88</v>
      </c>
      <c r="AI34" s="1">
        <v>86</v>
      </c>
      <c r="AJ34" s="1">
        <v>77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103816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f t="shared" si="4"/>
        <v>2</v>
      </c>
      <c r="J35" s="28" t="str">
        <f t="shared" si="5"/>
        <v>Memiliki kemampuan menjelaskan tentang hukum newton tentang gerak, hukum gravitasi newton, usaha dan energi, dan impuls &amp; momentum.</v>
      </c>
      <c r="K35" s="28">
        <f t="shared" si="6"/>
        <v>82.6</v>
      </c>
      <c r="L35" s="28" t="str">
        <f t="shared" si="7"/>
        <v>B</v>
      </c>
      <c r="M35" s="28">
        <f t="shared" si="8"/>
        <v>82.6</v>
      </c>
      <c r="N35" s="28" t="str">
        <f t="shared" si="9"/>
        <v>B</v>
      </c>
      <c r="O35" s="36">
        <f t="shared" si="10"/>
        <v>2</v>
      </c>
      <c r="P35" s="28" t="str">
        <f t="shared" si="11"/>
        <v>Sangat terampil membuat karya konsep hukum newton tentang gerak, hukum gravitasi newton, usaha dan energi, dan impuls &amp; momentum.</v>
      </c>
      <c r="Q35" s="39" t="s">
        <v>8</v>
      </c>
      <c r="R35" s="39" t="str">
        <f t="shared" si="13"/>
        <v>A</v>
      </c>
      <c r="S35" s="18"/>
      <c r="T35" s="1">
        <v>85</v>
      </c>
      <c r="U35" s="1">
        <v>87</v>
      </c>
      <c r="V35" s="1">
        <v>86</v>
      </c>
      <c r="W35" s="1">
        <v>74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85</v>
      </c>
      <c r="AH35" s="1">
        <v>86</v>
      </c>
      <c r="AI35" s="1">
        <v>77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103830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f t="shared" si="4"/>
        <v>1</v>
      </c>
      <c r="J36" s="28" t="str">
        <f t="shared" si="5"/>
        <v>Memiliki kemampuan menjelaskan tentang hukum newton tentang gerak, hukum gravitasi newton, usaha dan energi, impuls &amp; momentum, dan getaran harmonis.</v>
      </c>
      <c r="K36" s="28">
        <f t="shared" si="6"/>
        <v>88</v>
      </c>
      <c r="L36" s="28" t="str">
        <f t="shared" si="7"/>
        <v>A</v>
      </c>
      <c r="M36" s="28">
        <f t="shared" si="8"/>
        <v>88</v>
      </c>
      <c r="N36" s="28" t="str">
        <f t="shared" si="9"/>
        <v>A</v>
      </c>
      <c r="O36" s="36">
        <f t="shared" si="10"/>
        <v>1</v>
      </c>
      <c r="P36" s="28" t="str">
        <f t="shared" si="11"/>
        <v>Sangat terampil membuat karya konsep hukum newton tentang gerak, hukum gravitasi newton, usaha dan energi, impuls &amp; momentum, dan getaran harmonis.</v>
      </c>
      <c r="Q36" s="39" t="str">
        <f t="shared" si="12"/>
        <v>A</v>
      </c>
      <c r="R36" s="39" t="str">
        <f t="shared" si="13"/>
        <v>A</v>
      </c>
      <c r="S36" s="18"/>
      <c r="T36" s="1">
        <v>92</v>
      </c>
      <c r="U36" s="1">
        <v>92</v>
      </c>
      <c r="V36" s="1">
        <v>91</v>
      </c>
      <c r="W36" s="1">
        <v>80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93</v>
      </c>
      <c r="AG36" s="1">
        <v>92</v>
      </c>
      <c r="AH36" s="1">
        <v>91</v>
      </c>
      <c r="AI36" s="1">
        <v>82</v>
      </c>
      <c r="AJ36" s="1">
        <v>82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103844</v>
      </c>
      <c r="C37" s="19" t="s">
        <v>179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f t="shared" si="4"/>
        <v>2</v>
      </c>
      <c r="J37" s="28" t="str">
        <f t="shared" si="5"/>
        <v>Memiliki kemampuan menjelaskan tentang hukum newton tentang gerak, hukum gravitasi newton, usaha dan energi, dan impuls &amp; momentum.</v>
      </c>
      <c r="K37" s="28">
        <f t="shared" si="6"/>
        <v>82.4</v>
      </c>
      <c r="L37" s="28" t="str">
        <f t="shared" si="7"/>
        <v>B</v>
      </c>
      <c r="M37" s="28">
        <f t="shared" si="8"/>
        <v>82.4</v>
      </c>
      <c r="N37" s="28" t="str">
        <f t="shared" si="9"/>
        <v>B</v>
      </c>
      <c r="O37" s="36">
        <f t="shared" si="10"/>
        <v>2</v>
      </c>
      <c r="P37" s="28" t="str">
        <f t="shared" si="11"/>
        <v>Sangat terampil membuat karya konsep hukum newton tentang gerak, hukum gravitasi newton, usaha dan energi, dan impuls &amp; momentum.</v>
      </c>
      <c r="Q37" s="39" t="str">
        <f t="shared" si="12"/>
        <v>B</v>
      </c>
      <c r="R37" s="39" t="str">
        <f t="shared" si="13"/>
        <v>B</v>
      </c>
      <c r="S37" s="18"/>
      <c r="T37" s="1">
        <v>85</v>
      </c>
      <c r="U37" s="1">
        <v>81</v>
      </c>
      <c r="V37" s="1">
        <v>88</v>
      </c>
      <c r="W37" s="1">
        <v>85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76</v>
      </c>
      <c r="AH37" s="1">
        <v>89</v>
      </c>
      <c r="AI37" s="1">
        <v>85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103858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f t="shared" si="4"/>
        <v>2</v>
      </c>
      <c r="J38" s="28" t="str">
        <f t="shared" si="5"/>
        <v>Memiliki kemampuan menjelaskan tentang hukum newton tentang gerak, hukum gravitasi newton, usaha dan energi, dan impuls &amp; momentum.</v>
      </c>
      <c r="K38" s="28">
        <f t="shared" si="6"/>
        <v>81.8</v>
      </c>
      <c r="L38" s="28" t="str">
        <f t="shared" si="7"/>
        <v>B</v>
      </c>
      <c r="M38" s="28">
        <f t="shared" si="8"/>
        <v>81.8</v>
      </c>
      <c r="N38" s="28" t="str">
        <f t="shared" si="9"/>
        <v>B</v>
      </c>
      <c r="O38" s="36">
        <f t="shared" si="10"/>
        <v>2</v>
      </c>
      <c r="P38" s="28" t="str">
        <f t="shared" si="11"/>
        <v>Sangat terampil membuat karya konsep hukum newton tentang gerak, hukum gravitasi newton, usaha dan energi, dan impuls &amp; momentum.</v>
      </c>
      <c r="Q38" s="39" t="s">
        <v>8</v>
      </c>
      <c r="R38" s="39" t="str">
        <f t="shared" si="13"/>
        <v>A</v>
      </c>
      <c r="S38" s="18"/>
      <c r="T38" s="1">
        <v>79</v>
      </c>
      <c r="U38" s="1">
        <v>88</v>
      </c>
      <c r="V38" s="1">
        <v>88</v>
      </c>
      <c r="W38" s="1">
        <v>77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74</v>
      </c>
      <c r="AG38" s="1">
        <v>87</v>
      </c>
      <c r="AH38" s="1">
        <v>89</v>
      </c>
      <c r="AI38" s="1">
        <v>79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103872</v>
      </c>
      <c r="C39" s="19" t="s">
        <v>181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f t="shared" si="4"/>
        <v>2</v>
      </c>
      <c r="J39" s="28" t="str">
        <f t="shared" si="5"/>
        <v>Memiliki kemampuan menjelaskan tentang hukum newton tentang gerak, hukum gravitasi newton, usaha dan energi, dan impuls &amp; momentum.</v>
      </c>
      <c r="K39" s="28">
        <f t="shared" si="6"/>
        <v>80.8</v>
      </c>
      <c r="L39" s="28" t="str">
        <f t="shared" si="7"/>
        <v>B</v>
      </c>
      <c r="M39" s="28">
        <f t="shared" si="8"/>
        <v>80.8</v>
      </c>
      <c r="N39" s="28" t="str">
        <f t="shared" si="9"/>
        <v>B</v>
      </c>
      <c r="O39" s="36">
        <f t="shared" si="10"/>
        <v>2</v>
      </c>
      <c r="P39" s="28" t="str">
        <f t="shared" si="11"/>
        <v>Sangat terampil membuat karya konsep hukum newton tentang gerak, hukum gravitasi newton, usaha dan energi, dan impuls &amp; momentum.</v>
      </c>
      <c r="Q39" s="39" t="str">
        <f t="shared" si="12"/>
        <v>B</v>
      </c>
      <c r="R39" s="39" t="str">
        <f t="shared" si="13"/>
        <v>B</v>
      </c>
      <c r="S39" s="18"/>
      <c r="T39" s="1">
        <v>81</v>
      </c>
      <c r="U39" s="1">
        <v>80</v>
      </c>
      <c r="V39" s="1">
        <v>88</v>
      </c>
      <c r="W39" s="1">
        <v>84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75</v>
      </c>
      <c r="AH39" s="1">
        <v>89</v>
      </c>
      <c r="AI39" s="1">
        <v>84</v>
      </c>
      <c r="AJ39" s="1">
        <v>80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103886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4"/>
        <v>2</v>
      </c>
      <c r="J40" s="28" t="str">
        <f t="shared" si="5"/>
        <v>Memiliki kemampuan menjelaskan tentang hukum newton tentang gerak, hukum gravitasi newton, usaha dan energi, dan impuls &amp; momentum.</v>
      </c>
      <c r="K40" s="28">
        <f t="shared" si="6"/>
        <v>79.599999999999994</v>
      </c>
      <c r="L40" s="28" t="str">
        <f t="shared" si="7"/>
        <v>B</v>
      </c>
      <c r="M40" s="28">
        <f t="shared" si="8"/>
        <v>79.599999999999994</v>
      </c>
      <c r="N40" s="28" t="str">
        <f t="shared" si="9"/>
        <v>B</v>
      </c>
      <c r="O40" s="36">
        <f t="shared" si="10"/>
        <v>2</v>
      </c>
      <c r="P40" s="28" t="str">
        <f t="shared" si="11"/>
        <v>Sangat terampil membuat karya konsep hukum newton tentang gerak, hukum gravitasi newton, usaha dan energi, dan impuls &amp; momentum.</v>
      </c>
      <c r="Q40" s="39" t="str">
        <f t="shared" si="12"/>
        <v>B</v>
      </c>
      <c r="R40" s="39" t="str">
        <f t="shared" si="13"/>
        <v>B</v>
      </c>
      <c r="S40" s="18"/>
      <c r="T40" s="1">
        <v>87</v>
      </c>
      <c r="U40" s="1">
        <v>80</v>
      </c>
      <c r="V40" s="1">
        <v>86</v>
      </c>
      <c r="W40" s="1">
        <v>75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75</v>
      </c>
      <c r="AH40" s="1">
        <v>86</v>
      </c>
      <c r="AI40" s="1">
        <v>77</v>
      </c>
      <c r="AJ40" s="1">
        <v>74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103900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f t="shared" si="4"/>
        <v>1</v>
      </c>
      <c r="J41" s="28" t="str">
        <f t="shared" si="5"/>
        <v>Memiliki kemampuan menjelaskan tentang hukum newton tentang gerak, hukum gravitasi newton, usaha dan energi, impuls &amp; momentum, dan getaran harmonis.</v>
      </c>
      <c r="K41" s="28">
        <f t="shared" si="6"/>
        <v>86.2</v>
      </c>
      <c r="L41" s="28" t="str">
        <f t="shared" si="7"/>
        <v>A</v>
      </c>
      <c r="M41" s="28">
        <f t="shared" si="8"/>
        <v>86.2</v>
      </c>
      <c r="N41" s="28" t="str">
        <f t="shared" si="9"/>
        <v>A</v>
      </c>
      <c r="O41" s="36">
        <f t="shared" si="10"/>
        <v>1</v>
      </c>
      <c r="P41" s="28" t="str">
        <f t="shared" si="11"/>
        <v>Sangat terampil membuat karya konsep hukum newton tentang gerak, hukum gravitasi newton, usaha dan energi, impuls &amp; momentum, dan getaran harmonis.</v>
      </c>
      <c r="Q41" s="39" t="str">
        <f t="shared" si="12"/>
        <v>A</v>
      </c>
      <c r="R41" s="39" t="str">
        <f t="shared" si="13"/>
        <v>A</v>
      </c>
      <c r="S41" s="18"/>
      <c r="T41" s="1">
        <v>88</v>
      </c>
      <c r="U41" s="1">
        <v>85</v>
      </c>
      <c r="V41" s="1">
        <v>89</v>
      </c>
      <c r="W41" s="1">
        <v>86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89</v>
      </c>
      <c r="AI41" s="1">
        <v>86</v>
      </c>
      <c r="AJ41" s="1">
        <v>86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103914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f t="shared" si="4"/>
        <v>1</v>
      </c>
      <c r="J42" s="28" t="str">
        <f t="shared" si="5"/>
        <v>Memiliki kemampuan menjelaskan tentang hukum newton tentang gerak, hukum gravitasi newton, usaha dan energi, impuls &amp; momentum, dan getaran harmonis.</v>
      </c>
      <c r="K42" s="28">
        <f t="shared" si="6"/>
        <v>84.2</v>
      </c>
      <c r="L42" s="28" t="str">
        <f t="shared" si="7"/>
        <v>A</v>
      </c>
      <c r="M42" s="28">
        <f t="shared" si="8"/>
        <v>84.2</v>
      </c>
      <c r="N42" s="28" t="str">
        <f t="shared" si="9"/>
        <v>A</v>
      </c>
      <c r="O42" s="36">
        <f t="shared" si="10"/>
        <v>1</v>
      </c>
      <c r="P42" s="28" t="str">
        <f t="shared" si="11"/>
        <v>Sangat terampil membuat karya konsep hukum newton tentang gerak, hukum gravitasi newton, usaha dan energi, impuls &amp; momentum, dan getaran harmonis.</v>
      </c>
      <c r="Q42" s="39" t="str">
        <f t="shared" si="12"/>
        <v>A</v>
      </c>
      <c r="R42" s="39" t="str">
        <f t="shared" si="13"/>
        <v>A</v>
      </c>
      <c r="S42" s="18"/>
      <c r="T42" s="1">
        <v>82</v>
      </c>
      <c r="U42" s="1">
        <v>88</v>
      </c>
      <c r="V42" s="1">
        <v>87</v>
      </c>
      <c r="W42" s="1">
        <v>90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87</v>
      </c>
      <c r="AH42" s="1">
        <v>87</v>
      </c>
      <c r="AI42" s="1">
        <v>89</v>
      </c>
      <c r="AJ42" s="1">
        <v>80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103928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f t="shared" si="4"/>
        <v>2</v>
      </c>
      <c r="J43" s="28" t="str">
        <f t="shared" si="5"/>
        <v>Memiliki kemampuan menjelaskan tentang hukum newton tentang gerak, hukum gravitasi newton, usaha dan energi, dan impuls &amp; momentum.</v>
      </c>
      <c r="K43" s="28">
        <f t="shared" si="6"/>
        <v>82.8</v>
      </c>
      <c r="L43" s="28" t="str">
        <f t="shared" si="7"/>
        <v>B</v>
      </c>
      <c r="M43" s="28">
        <f t="shared" si="8"/>
        <v>82.8</v>
      </c>
      <c r="N43" s="28" t="str">
        <f t="shared" si="9"/>
        <v>B</v>
      </c>
      <c r="O43" s="36">
        <f t="shared" si="10"/>
        <v>2</v>
      </c>
      <c r="P43" s="28" t="str">
        <f t="shared" si="11"/>
        <v>Sangat terampil membuat karya konsep hukum newton tentang gerak, hukum gravitasi newton, usaha dan energi, dan impuls &amp; momentum.</v>
      </c>
      <c r="Q43" s="39" t="str">
        <f t="shared" si="12"/>
        <v>B</v>
      </c>
      <c r="R43" s="39" t="str">
        <f t="shared" si="13"/>
        <v>B</v>
      </c>
      <c r="S43" s="18"/>
      <c r="T43" s="1">
        <v>88</v>
      </c>
      <c r="U43" s="1">
        <v>82</v>
      </c>
      <c r="V43" s="1">
        <v>89</v>
      </c>
      <c r="W43" s="1">
        <v>80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77</v>
      </c>
      <c r="AH43" s="1">
        <v>89</v>
      </c>
      <c r="AI43" s="1">
        <v>82</v>
      </c>
      <c r="AJ43" s="1">
        <v>80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103942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f t="shared" si="4"/>
        <v>1</v>
      </c>
      <c r="J44" s="28" t="str">
        <f t="shared" si="5"/>
        <v>Memiliki kemampuan menjelaskan tentang hukum newton tentang gerak, hukum gravitasi newton, usaha dan energi, impuls &amp; momentum, dan getaran harmonis.</v>
      </c>
      <c r="K44" s="28">
        <f t="shared" si="6"/>
        <v>85.6</v>
      </c>
      <c r="L44" s="28" t="str">
        <f t="shared" si="7"/>
        <v>A</v>
      </c>
      <c r="M44" s="28">
        <f t="shared" si="8"/>
        <v>85.6</v>
      </c>
      <c r="N44" s="28" t="str">
        <f t="shared" si="9"/>
        <v>A</v>
      </c>
      <c r="O44" s="36">
        <f t="shared" si="10"/>
        <v>1</v>
      </c>
      <c r="P44" s="28" t="str">
        <f t="shared" si="11"/>
        <v>Sangat terampil membuat karya konsep hukum newton tentang gerak, hukum gravitasi newton, usaha dan energi, impuls &amp; momentum, dan getaran harmonis.</v>
      </c>
      <c r="Q44" s="39" t="str">
        <f t="shared" si="12"/>
        <v>A</v>
      </c>
      <c r="R44" s="39" t="str">
        <f t="shared" si="13"/>
        <v>A</v>
      </c>
      <c r="S44" s="18"/>
      <c r="T44" s="1">
        <v>87</v>
      </c>
      <c r="U44" s="1">
        <v>95</v>
      </c>
      <c r="V44" s="1">
        <v>88</v>
      </c>
      <c r="W44" s="1">
        <v>73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97</v>
      </c>
      <c r="AH44" s="1">
        <v>89</v>
      </c>
      <c r="AI44" s="1">
        <v>76</v>
      </c>
      <c r="AJ44" s="1">
        <v>81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103956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f t="shared" si="4"/>
        <v>2</v>
      </c>
      <c r="J45" s="28" t="str">
        <f t="shared" si="5"/>
        <v>Memiliki kemampuan menjelaskan tentang hukum newton tentang gerak, hukum gravitasi newton, usaha dan energi, dan impuls &amp; momentum.</v>
      </c>
      <c r="K45" s="28">
        <f t="shared" si="6"/>
        <v>83</v>
      </c>
      <c r="L45" s="28" t="str">
        <f t="shared" si="7"/>
        <v>B</v>
      </c>
      <c r="M45" s="28">
        <f t="shared" si="8"/>
        <v>83</v>
      </c>
      <c r="N45" s="28" t="str">
        <f t="shared" si="9"/>
        <v>B</v>
      </c>
      <c r="O45" s="36">
        <f t="shared" si="10"/>
        <v>2</v>
      </c>
      <c r="P45" s="28" t="str">
        <f t="shared" si="11"/>
        <v>Sangat terampil membuat karya konsep hukum newton tentang gerak, hukum gravitasi newton, usaha dan energi, dan impuls &amp; momentum.</v>
      </c>
      <c r="Q45" s="39" t="s">
        <v>8</v>
      </c>
      <c r="R45" s="39" t="str">
        <f t="shared" si="13"/>
        <v>A</v>
      </c>
      <c r="S45" s="18"/>
      <c r="T45" s="1">
        <v>91</v>
      </c>
      <c r="U45" s="1">
        <v>89</v>
      </c>
      <c r="V45" s="1">
        <v>83</v>
      </c>
      <c r="W45" s="1">
        <v>69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92</v>
      </c>
      <c r="AG45" s="1">
        <v>89</v>
      </c>
      <c r="AH45" s="1">
        <v>81</v>
      </c>
      <c r="AI45" s="1">
        <v>73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103970</v>
      </c>
      <c r="C46" s="19" t="s">
        <v>188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f t="shared" si="4"/>
        <v>2</v>
      </c>
      <c r="J46" s="28" t="str">
        <f t="shared" si="5"/>
        <v>Memiliki kemampuan menjelaskan tentang hukum newton tentang gerak, hukum gravitasi newton, usaha dan energi, dan impuls &amp; momentum.</v>
      </c>
      <c r="K46" s="28">
        <f t="shared" si="6"/>
        <v>80.2</v>
      </c>
      <c r="L46" s="28" t="str">
        <f t="shared" si="7"/>
        <v>B</v>
      </c>
      <c r="M46" s="28">
        <f t="shared" si="8"/>
        <v>80.2</v>
      </c>
      <c r="N46" s="28" t="str">
        <f t="shared" si="9"/>
        <v>B</v>
      </c>
      <c r="O46" s="36">
        <f t="shared" si="10"/>
        <v>2</v>
      </c>
      <c r="P46" s="28" t="str">
        <f t="shared" si="11"/>
        <v>Sangat terampil membuat karya konsep hukum newton tentang gerak, hukum gravitasi newton, usaha dan energi, dan impuls &amp; momentum.</v>
      </c>
      <c r="Q46" s="39" t="s">
        <v>8</v>
      </c>
      <c r="R46" s="39" t="str">
        <f t="shared" si="13"/>
        <v>A</v>
      </c>
      <c r="S46" s="18"/>
      <c r="T46" s="1">
        <v>85</v>
      </c>
      <c r="U46" s="1">
        <v>82</v>
      </c>
      <c r="V46" s="1">
        <v>82</v>
      </c>
      <c r="W46" s="1">
        <v>81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77</v>
      </c>
      <c r="AH46" s="1">
        <v>80</v>
      </c>
      <c r="AI46" s="1">
        <v>82</v>
      </c>
      <c r="AJ46" s="1">
        <v>80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5"/>
        <v/>
      </c>
      <c r="K47" s="28" t="str">
        <f t="shared" si="6"/>
        <v/>
      </c>
      <c r="L47" s="28" t="str">
        <f t="shared" si="7"/>
        <v/>
      </c>
      <c r="M47" s="28" t="str">
        <f t="shared" si="8"/>
        <v/>
      </c>
      <c r="N47" s="28" t="str">
        <f t="shared" si="9"/>
        <v/>
      </c>
      <c r="O47" s="36"/>
      <c r="P47" s="28" t="str">
        <f t="shared" si="11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5"/>
        <v/>
      </c>
      <c r="K48" s="28" t="str">
        <f t="shared" si="6"/>
        <v/>
      </c>
      <c r="L48" s="28" t="str">
        <f t="shared" si="7"/>
        <v/>
      </c>
      <c r="M48" s="28" t="str">
        <f t="shared" si="8"/>
        <v/>
      </c>
      <c r="N48" s="28" t="str">
        <f t="shared" si="9"/>
        <v/>
      </c>
      <c r="O48" s="36"/>
      <c r="P48" s="28" t="str">
        <f t="shared" si="11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5"/>
        <v/>
      </c>
      <c r="K49" s="28" t="str">
        <f t="shared" si="6"/>
        <v/>
      </c>
      <c r="L49" s="28" t="str">
        <f t="shared" si="7"/>
        <v/>
      </c>
      <c r="M49" s="28" t="str">
        <f t="shared" si="8"/>
        <v/>
      </c>
      <c r="N49" s="28" t="str">
        <f t="shared" si="9"/>
        <v/>
      </c>
      <c r="O49" s="36"/>
      <c r="P49" s="28" t="str">
        <f t="shared" si="11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5"/>
        <v/>
      </c>
      <c r="K50" s="28" t="str">
        <f t="shared" si="6"/>
        <v/>
      </c>
      <c r="L50" s="28" t="str">
        <f t="shared" si="7"/>
        <v/>
      </c>
      <c r="M50" s="28" t="str">
        <f t="shared" si="8"/>
        <v/>
      </c>
      <c r="N50" s="28" t="str">
        <f t="shared" si="9"/>
        <v/>
      </c>
      <c r="O50" s="36"/>
      <c r="P50" s="28" t="str">
        <f t="shared" si="11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Q11" sqref="Q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.7109375" customWidth="1"/>
    <col min="17" max="18" width="3.7109375" customWidth="1"/>
    <col min="19" max="19" width="1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811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811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187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103984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 t="shared" ref="I11:I46" si="4">IF(H11="A",1,2)</f>
        <v>2</v>
      </c>
      <c r="J11" s="28" t="str">
        <f t="shared" ref="J11:J50" si="5">IF(I11=$FG$13,$FH$13,IF(I11=$FG$15,$FH$15,IF(I11=$FG$17,$FH$17,IF(I11=$FG$19,$FH$19,IF(I11=$FG$21,$FH$21,IF(I11=$FG$23,$FH$23,IF(I11=$FG$25,$FH$25,IF(I11=$FG$27,$FH$27,IF(I11=$FG$29,$FH$29,IF(I11=$FG$31,$FH$31,""))))))))))</f>
        <v>Memiliki kemampuan menjelaskan tentang hukum newton tentang gerak, hukum gravitasi newton, usaha dan energi, dan impuls &amp; momentum.</v>
      </c>
      <c r="K11" s="28">
        <f t="shared" ref="K11:K50" si="6">IF((COUNTA(AF11:AO11)&gt;0),AVERAGE(AF11:AO11),"")</f>
        <v>82.2</v>
      </c>
      <c r="L11" s="28" t="str">
        <f t="shared" ref="L11:L50" si="7">IF(AND(ISNUMBER(K11),K11&gt;=1), IF(K11&lt;=$FD$27,$FE$27,IF(K11&lt;=$FD$28,$FE$28,IF(K11&lt;=$FD$29,$FE$29,IF(K11&lt;=$FD$30,$FE$30,)))), "")</f>
        <v>B</v>
      </c>
      <c r="M11" s="28">
        <f t="shared" ref="M11:M50" si="8">IF((COUNTA(AF11:AO11)&gt;0),AVERAGE(AF11:AO11),"")</f>
        <v>82.2</v>
      </c>
      <c r="N11" s="28" t="str">
        <f t="shared" ref="N11:N50" si="9">IF(AND(ISNUMBER(M11),M11&gt;=1), IF(M11&lt;=$FD$27,$FE$27,IF(M11&lt;=$FD$28,$FE$28,IF(M11&lt;=$FD$29,$FE$29,IF(M11&lt;=$FD$30,$FE$30,)))), "")</f>
        <v>B</v>
      </c>
      <c r="O11" s="36">
        <f t="shared" ref="O11:O46" si="10">IF(N11="A",1,2)</f>
        <v>2</v>
      </c>
      <c r="P11" s="28" t="str">
        <f t="shared" ref="P11:P50" si="11">IF(O11=$FG$13,$FI$13,IF(O11=$FG$15,$FI$15,IF(O11=$FG$17,$FI$17,IF(O11=$FG$19,$FI$19,IF(O11=$FG$21,$FI$21,IF(O11=$FG$23,$FI$23,IF(O11=$FG$25,$FI$25,IF(O11=$FG$27,$FI$27,IF(O11=$FG$29,$FI$29,IF(O11=$FG$31,$FI$31,""))))))))))</f>
        <v>Sangat terampil membuat karya konsep hukum newton tentang gerak, hukum gravitasi newton, usaha dan energi, dan impuls &amp; momentum.</v>
      </c>
      <c r="Q11" s="39" t="str">
        <f>H11</f>
        <v>B</v>
      </c>
      <c r="R11" s="39" t="str">
        <f>Q11</f>
        <v>B</v>
      </c>
      <c r="S11" s="18"/>
      <c r="T11" s="1">
        <v>88</v>
      </c>
      <c r="U11" s="1">
        <v>78</v>
      </c>
      <c r="V11" s="1">
        <v>85</v>
      </c>
      <c r="W11" s="1">
        <v>87</v>
      </c>
      <c r="X11" s="1">
        <v>81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74</v>
      </c>
      <c r="AH11" s="1">
        <v>85</v>
      </c>
      <c r="AI11" s="1">
        <v>86</v>
      </c>
      <c r="AJ11" s="1">
        <v>79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>
      <c r="A12" s="19">
        <v>2</v>
      </c>
      <c r="B12" s="19">
        <v>103998</v>
      </c>
      <c r="C12" s="19" t="s">
        <v>191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f t="shared" si="4"/>
        <v>1</v>
      </c>
      <c r="J12" s="28" t="str">
        <f t="shared" si="5"/>
        <v>Memiliki kemampuan menjelaskan tentang hukum newton tentang gerak, hukum gravitasi newton, usaha dan energi, impuls &amp; momentum, dan getaran harmonis.</v>
      </c>
      <c r="K12" s="28">
        <f t="shared" si="6"/>
        <v>85.6</v>
      </c>
      <c r="L12" s="28" t="str">
        <f t="shared" si="7"/>
        <v>A</v>
      </c>
      <c r="M12" s="28">
        <f t="shared" si="8"/>
        <v>85.6</v>
      </c>
      <c r="N12" s="28" t="str">
        <f t="shared" si="9"/>
        <v>A</v>
      </c>
      <c r="O12" s="36">
        <f t="shared" si="10"/>
        <v>1</v>
      </c>
      <c r="P12" s="28" t="str">
        <f t="shared" si="11"/>
        <v>Sangat terampil membuat karya konsep hukum newton tentang gerak, hukum gravitasi newton, usaha dan energi, impuls &amp; momentum, dan getaran harmonis.</v>
      </c>
      <c r="Q12" s="39" t="str">
        <f t="shared" ref="Q12:Q46" si="12">H12</f>
        <v>A</v>
      </c>
      <c r="R12" s="39" t="str">
        <f t="shared" ref="R12:R46" si="13">Q12</f>
        <v>A</v>
      </c>
      <c r="S12" s="18"/>
      <c r="T12" s="1">
        <v>88</v>
      </c>
      <c r="U12" s="1">
        <v>90</v>
      </c>
      <c r="V12" s="1">
        <v>86</v>
      </c>
      <c r="W12" s="1">
        <v>84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92</v>
      </c>
      <c r="AH12" s="1">
        <v>86</v>
      </c>
      <c r="AI12" s="1">
        <v>84</v>
      </c>
      <c r="AJ12" s="1">
        <v>79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104012</v>
      </c>
      <c r="C13" s="19" t="s">
        <v>192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f t="shared" si="4"/>
        <v>2</v>
      </c>
      <c r="J13" s="28" t="str">
        <f t="shared" si="5"/>
        <v>Memiliki kemampuan menjelaskan tentang hukum newton tentang gerak, hukum gravitasi newton, usaha dan energi, dan impuls &amp; momentum.</v>
      </c>
      <c r="K13" s="28">
        <f t="shared" si="6"/>
        <v>81.400000000000006</v>
      </c>
      <c r="L13" s="28" t="str">
        <f t="shared" si="7"/>
        <v>B</v>
      </c>
      <c r="M13" s="28">
        <f t="shared" si="8"/>
        <v>81.400000000000006</v>
      </c>
      <c r="N13" s="28" t="str">
        <f t="shared" si="9"/>
        <v>B</v>
      </c>
      <c r="O13" s="36">
        <f t="shared" si="10"/>
        <v>2</v>
      </c>
      <c r="P13" s="28" t="str">
        <f t="shared" si="11"/>
        <v>Sangat terampil membuat karya konsep hukum newton tentang gerak, hukum gravitasi newton, usaha dan energi, dan impuls &amp; momentum.</v>
      </c>
      <c r="Q13" s="39" t="s">
        <v>8</v>
      </c>
      <c r="R13" s="39" t="str">
        <f t="shared" si="13"/>
        <v>A</v>
      </c>
      <c r="S13" s="18"/>
      <c r="T13" s="1">
        <v>82</v>
      </c>
      <c r="U13" s="1">
        <v>86</v>
      </c>
      <c r="V13" s="1">
        <v>85</v>
      </c>
      <c r="W13" s="1">
        <v>76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78</v>
      </c>
      <c r="AG13" s="1">
        <v>83</v>
      </c>
      <c r="AH13" s="1">
        <v>83</v>
      </c>
      <c r="AI13" s="1">
        <v>79</v>
      </c>
      <c r="AJ13" s="1">
        <v>84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226</v>
      </c>
      <c r="FI13" s="43" t="s">
        <v>228</v>
      </c>
      <c r="FJ13" s="41">
        <v>33521</v>
      </c>
      <c r="FK13" s="41">
        <v>33531</v>
      </c>
    </row>
    <row r="14" spans="1:167">
      <c r="A14" s="19">
        <v>4</v>
      </c>
      <c r="B14" s="19">
        <v>104026</v>
      </c>
      <c r="C14" s="19" t="s">
        <v>193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f t="shared" si="4"/>
        <v>1</v>
      </c>
      <c r="J14" s="28" t="str">
        <f t="shared" si="5"/>
        <v>Memiliki kemampuan menjelaskan tentang hukum newton tentang gerak, hukum gravitasi newton, usaha dan energi, impuls &amp; momentum, dan getaran harmonis.</v>
      </c>
      <c r="K14" s="28">
        <f t="shared" si="6"/>
        <v>82.4</v>
      </c>
      <c r="L14" s="28" t="str">
        <f t="shared" si="7"/>
        <v>B</v>
      </c>
      <c r="M14" s="28">
        <f t="shared" si="8"/>
        <v>82.4</v>
      </c>
      <c r="N14" s="28" t="str">
        <f t="shared" si="9"/>
        <v>B</v>
      </c>
      <c r="O14" s="36">
        <f t="shared" si="10"/>
        <v>2</v>
      </c>
      <c r="P14" s="28" t="str">
        <f t="shared" si="11"/>
        <v>Sangat terampil membuat karya konsep hukum newton tentang gerak, hukum gravitasi newton, usaha dan energi, dan impuls &amp; momentum.</v>
      </c>
      <c r="Q14" s="39" t="str">
        <f t="shared" si="12"/>
        <v>A</v>
      </c>
      <c r="R14" s="39" t="str">
        <f t="shared" si="13"/>
        <v>A</v>
      </c>
      <c r="S14" s="18"/>
      <c r="T14" s="1">
        <v>83</v>
      </c>
      <c r="U14" s="1">
        <v>83</v>
      </c>
      <c r="V14" s="1">
        <v>90</v>
      </c>
      <c r="W14" s="1">
        <v>84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79</v>
      </c>
      <c r="AH14" s="1">
        <v>89</v>
      </c>
      <c r="AI14" s="1">
        <v>85</v>
      </c>
      <c r="AJ14" s="1">
        <v>79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>
      <c r="A15" s="19">
        <v>5</v>
      </c>
      <c r="B15" s="19">
        <v>104040</v>
      </c>
      <c r="C15" s="19" t="s">
        <v>194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f t="shared" si="4"/>
        <v>2</v>
      </c>
      <c r="J15" s="28" t="str">
        <f t="shared" si="5"/>
        <v>Memiliki kemampuan menjelaskan tentang hukum newton tentang gerak, hukum gravitasi newton, usaha dan energi, dan impuls &amp; momentum.</v>
      </c>
      <c r="K15" s="28">
        <f t="shared" si="6"/>
        <v>82.6</v>
      </c>
      <c r="L15" s="28" t="str">
        <f t="shared" si="7"/>
        <v>B</v>
      </c>
      <c r="M15" s="28">
        <f t="shared" si="8"/>
        <v>82.6</v>
      </c>
      <c r="N15" s="28" t="str">
        <f t="shared" si="9"/>
        <v>B</v>
      </c>
      <c r="O15" s="36">
        <f t="shared" si="10"/>
        <v>2</v>
      </c>
      <c r="P15" s="28" t="str">
        <f t="shared" si="11"/>
        <v>Sangat terampil membuat karya konsep hukum newton tentang gerak, hukum gravitasi newton, usaha dan energi, dan impuls &amp; momentum.</v>
      </c>
      <c r="Q15" s="39" t="s">
        <v>8</v>
      </c>
      <c r="R15" s="39" t="str">
        <f t="shared" si="13"/>
        <v>A</v>
      </c>
      <c r="S15" s="18"/>
      <c r="T15" s="1">
        <v>85</v>
      </c>
      <c r="U15" s="1">
        <v>82</v>
      </c>
      <c r="V15" s="1">
        <v>89</v>
      </c>
      <c r="W15" s="1">
        <v>81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78</v>
      </c>
      <c r="AH15" s="1">
        <v>89</v>
      </c>
      <c r="AI15" s="1">
        <v>83</v>
      </c>
      <c r="AJ15" s="1">
        <v>81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227</v>
      </c>
      <c r="FI15" s="43" t="s">
        <v>229</v>
      </c>
      <c r="FJ15" s="41">
        <v>33522</v>
      </c>
      <c r="FK15" s="41">
        <v>33532</v>
      </c>
    </row>
    <row r="16" spans="1:167">
      <c r="A16" s="19">
        <v>6</v>
      </c>
      <c r="B16" s="19">
        <v>104053</v>
      </c>
      <c r="C16" s="19" t="s">
        <v>195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f t="shared" si="4"/>
        <v>2</v>
      </c>
      <c r="J16" s="28" t="str">
        <f t="shared" si="5"/>
        <v>Memiliki kemampuan menjelaskan tentang hukum newton tentang gerak, hukum gravitasi newton, usaha dan energi, dan impuls &amp; momentum.</v>
      </c>
      <c r="K16" s="28">
        <f t="shared" si="6"/>
        <v>79.2</v>
      </c>
      <c r="L16" s="28" t="str">
        <f t="shared" si="7"/>
        <v>B</v>
      </c>
      <c r="M16" s="28">
        <f t="shared" si="8"/>
        <v>79.2</v>
      </c>
      <c r="N16" s="28" t="str">
        <f t="shared" si="9"/>
        <v>B</v>
      </c>
      <c r="O16" s="36">
        <f t="shared" si="10"/>
        <v>2</v>
      </c>
      <c r="P16" s="28" t="str">
        <f t="shared" si="11"/>
        <v>Sangat terampil membuat karya konsep hukum newton tentang gerak, hukum gravitasi newton, usaha dan energi, dan impuls &amp; momentum.</v>
      </c>
      <c r="Q16" s="39" t="str">
        <f t="shared" si="12"/>
        <v>B</v>
      </c>
      <c r="R16" s="39" t="str">
        <f t="shared" si="13"/>
        <v>B</v>
      </c>
      <c r="S16" s="18"/>
      <c r="T16" s="1">
        <v>81</v>
      </c>
      <c r="U16" s="1">
        <v>80</v>
      </c>
      <c r="V16" s="1">
        <v>85</v>
      </c>
      <c r="W16" s="1">
        <v>80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77</v>
      </c>
      <c r="AG16" s="1">
        <v>75</v>
      </c>
      <c r="AH16" s="1">
        <v>83</v>
      </c>
      <c r="AI16" s="1">
        <v>82</v>
      </c>
      <c r="AJ16" s="1">
        <v>79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>
      <c r="A17" s="19">
        <v>7</v>
      </c>
      <c r="B17" s="19">
        <v>104067</v>
      </c>
      <c r="C17" s="19" t="s">
        <v>196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f t="shared" si="4"/>
        <v>2</v>
      </c>
      <c r="J17" s="28" t="str">
        <f t="shared" si="5"/>
        <v>Memiliki kemampuan menjelaskan tentang hukum newton tentang gerak, hukum gravitasi newton, usaha dan energi, dan impuls &amp; momentum.</v>
      </c>
      <c r="K17" s="28">
        <f t="shared" si="6"/>
        <v>82.6</v>
      </c>
      <c r="L17" s="28" t="str">
        <f t="shared" si="7"/>
        <v>B</v>
      </c>
      <c r="M17" s="28">
        <f t="shared" si="8"/>
        <v>82.6</v>
      </c>
      <c r="N17" s="28" t="str">
        <f t="shared" si="9"/>
        <v>B</v>
      </c>
      <c r="O17" s="36">
        <f t="shared" si="10"/>
        <v>2</v>
      </c>
      <c r="P17" s="28" t="str">
        <f t="shared" si="11"/>
        <v>Sangat terampil membuat karya konsep hukum newton tentang gerak, hukum gravitasi newton, usaha dan energi, dan impuls &amp; momentum.</v>
      </c>
      <c r="Q17" s="39" t="s">
        <v>8</v>
      </c>
      <c r="R17" s="39" t="str">
        <f t="shared" si="13"/>
        <v>A</v>
      </c>
      <c r="S17" s="18"/>
      <c r="T17" s="1">
        <v>80</v>
      </c>
      <c r="U17" s="1">
        <v>90</v>
      </c>
      <c r="V17" s="1">
        <v>87</v>
      </c>
      <c r="W17" s="1">
        <v>81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89</v>
      </c>
      <c r="AH17" s="1">
        <v>85</v>
      </c>
      <c r="AI17" s="1">
        <v>83</v>
      </c>
      <c r="AJ17" s="1">
        <v>81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33523</v>
      </c>
      <c r="FK17" s="41">
        <v>33533</v>
      </c>
    </row>
    <row r="18" spans="1:167">
      <c r="A18" s="19">
        <v>8</v>
      </c>
      <c r="B18" s="19">
        <v>104080</v>
      </c>
      <c r="C18" s="19" t="s">
        <v>197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f t="shared" si="4"/>
        <v>1</v>
      </c>
      <c r="J18" s="28" t="str">
        <f t="shared" si="5"/>
        <v>Memiliki kemampuan menjelaskan tentang hukum newton tentang gerak, hukum gravitasi newton, usaha dan energi, impuls &amp; momentum, dan getaran harmonis.</v>
      </c>
      <c r="K18" s="28">
        <f t="shared" si="6"/>
        <v>83.6</v>
      </c>
      <c r="L18" s="28" t="str">
        <f t="shared" si="7"/>
        <v>B</v>
      </c>
      <c r="M18" s="28">
        <f t="shared" si="8"/>
        <v>83.6</v>
      </c>
      <c r="N18" s="28" t="str">
        <f t="shared" si="9"/>
        <v>B</v>
      </c>
      <c r="O18" s="36">
        <f t="shared" si="10"/>
        <v>2</v>
      </c>
      <c r="P18" s="28" t="str">
        <f t="shared" si="11"/>
        <v>Sangat terampil membuat karya konsep hukum newton tentang gerak, hukum gravitasi newton, usaha dan energi, dan impuls &amp; momentum.</v>
      </c>
      <c r="Q18" s="39" t="str">
        <f t="shared" si="12"/>
        <v>A</v>
      </c>
      <c r="R18" s="39" t="str">
        <f t="shared" si="13"/>
        <v>A</v>
      </c>
      <c r="S18" s="18"/>
      <c r="T18" s="1">
        <v>91</v>
      </c>
      <c r="U18" s="1">
        <v>85</v>
      </c>
      <c r="V18" s="1">
        <v>87</v>
      </c>
      <c r="W18" s="1">
        <v>80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91</v>
      </c>
      <c r="AG18" s="1">
        <v>82</v>
      </c>
      <c r="AH18" s="1">
        <v>86</v>
      </c>
      <c r="AI18" s="1">
        <v>82</v>
      </c>
      <c r="AJ18" s="1">
        <v>77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>
      <c r="A19" s="19">
        <v>9</v>
      </c>
      <c r="B19" s="19">
        <v>104094</v>
      </c>
      <c r="C19" s="19" t="s">
        <v>198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f t="shared" si="4"/>
        <v>1</v>
      </c>
      <c r="J19" s="28" t="str">
        <f t="shared" si="5"/>
        <v>Memiliki kemampuan menjelaskan tentang hukum newton tentang gerak, hukum gravitasi newton, usaha dan energi, impuls &amp; momentum, dan getaran harmonis.</v>
      </c>
      <c r="K19" s="28">
        <f t="shared" si="6"/>
        <v>84.2</v>
      </c>
      <c r="L19" s="28" t="str">
        <f t="shared" si="7"/>
        <v>A</v>
      </c>
      <c r="M19" s="28">
        <f t="shared" si="8"/>
        <v>84.2</v>
      </c>
      <c r="N19" s="28" t="str">
        <f t="shared" si="9"/>
        <v>A</v>
      </c>
      <c r="O19" s="36">
        <f t="shared" si="10"/>
        <v>1</v>
      </c>
      <c r="P19" s="28" t="str">
        <f t="shared" si="11"/>
        <v>Sangat terampil membuat karya konsep hukum newton tentang gerak, hukum gravitasi newton, usaha dan energi, impuls &amp; momentum, dan getaran harmonis.</v>
      </c>
      <c r="Q19" s="39" t="str">
        <f t="shared" si="12"/>
        <v>A</v>
      </c>
      <c r="R19" s="39" t="str">
        <f t="shared" si="13"/>
        <v>A</v>
      </c>
      <c r="S19" s="18"/>
      <c r="T19" s="1">
        <v>86</v>
      </c>
      <c r="U19" s="1">
        <v>89</v>
      </c>
      <c r="V19" s="1">
        <v>87</v>
      </c>
      <c r="W19" s="1">
        <v>84</v>
      </c>
      <c r="X19" s="1">
        <v>81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89</v>
      </c>
      <c r="AH19" s="1">
        <v>86</v>
      </c>
      <c r="AI19" s="1">
        <v>84</v>
      </c>
      <c r="AJ19" s="1">
        <v>78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33524</v>
      </c>
      <c r="FK19" s="41">
        <v>33534</v>
      </c>
    </row>
    <row r="20" spans="1:167">
      <c r="A20" s="19">
        <v>10</v>
      </c>
      <c r="B20" s="19">
        <v>104108</v>
      </c>
      <c r="C20" s="19" t="s">
        <v>199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f t="shared" si="4"/>
        <v>1</v>
      </c>
      <c r="J20" s="28" t="str">
        <f t="shared" si="5"/>
        <v>Memiliki kemampuan menjelaskan tentang hukum newton tentang gerak, hukum gravitasi newton, usaha dan energi, impuls &amp; momentum, dan getaran harmonis.</v>
      </c>
      <c r="K20" s="28">
        <f t="shared" si="6"/>
        <v>84.4</v>
      </c>
      <c r="L20" s="28" t="str">
        <f t="shared" si="7"/>
        <v>A</v>
      </c>
      <c r="M20" s="28">
        <f t="shared" si="8"/>
        <v>84.4</v>
      </c>
      <c r="N20" s="28" t="str">
        <f t="shared" si="9"/>
        <v>A</v>
      </c>
      <c r="O20" s="36">
        <f t="shared" si="10"/>
        <v>1</v>
      </c>
      <c r="P20" s="28" t="str">
        <f t="shared" si="11"/>
        <v>Sangat terampil membuat karya konsep hukum newton tentang gerak, hukum gravitasi newton, usaha dan energi, impuls &amp; momentum, dan getaran harmonis.</v>
      </c>
      <c r="Q20" s="39" t="str">
        <f t="shared" si="12"/>
        <v>A</v>
      </c>
      <c r="R20" s="39" t="str">
        <f t="shared" si="13"/>
        <v>A</v>
      </c>
      <c r="S20" s="18"/>
      <c r="T20" s="1">
        <v>90</v>
      </c>
      <c r="U20" s="1">
        <v>90</v>
      </c>
      <c r="V20" s="1">
        <v>86</v>
      </c>
      <c r="W20" s="1">
        <v>77</v>
      </c>
      <c r="X20" s="1">
        <v>81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85</v>
      </c>
      <c r="AI20" s="1">
        <v>80</v>
      </c>
      <c r="AJ20" s="1">
        <v>77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>
      <c r="A21" s="19">
        <v>11</v>
      </c>
      <c r="B21" s="19">
        <v>104121</v>
      </c>
      <c r="C21" s="19" t="s">
        <v>200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f t="shared" si="4"/>
        <v>1</v>
      </c>
      <c r="J21" s="28" t="str">
        <f t="shared" si="5"/>
        <v>Memiliki kemampuan menjelaskan tentang hukum newton tentang gerak, hukum gravitasi newton, usaha dan energi, impuls &amp; momentum, dan getaran harmonis.</v>
      </c>
      <c r="K21" s="28">
        <f t="shared" si="6"/>
        <v>86.2</v>
      </c>
      <c r="L21" s="28" t="str">
        <f t="shared" si="7"/>
        <v>A</v>
      </c>
      <c r="M21" s="28">
        <f t="shared" si="8"/>
        <v>86.2</v>
      </c>
      <c r="N21" s="28" t="str">
        <f t="shared" si="9"/>
        <v>A</v>
      </c>
      <c r="O21" s="36">
        <f t="shared" si="10"/>
        <v>1</v>
      </c>
      <c r="P21" s="28" t="str">
        <f t="shared" si="11"/>
        <v>Sangat terampil membuat karya konsep hukum newton tentang gerak, hukum gravitasi newton, usaha dan energi, impuls &amp; momentum, dan getaran harmonis.</v>
      </c>
      <c r="Q21" s="39" t="str">
        <f t="shared" si="12"/>
        <v>A</v>
      </c>
      <c r="R21" s="39" t="str">
        <f t="shared" si="13"/>
        <v>A</v>
      </c>
      <c r="S21" s="18"/>
      <c r="T21" s="1">
        <v>93</v>
      </c>
      <c r="U21" s="1">
        <v>85</v>
      </c>
      <c r="V21" s="1">
        <v>90</v>
      </c>
      <c r="W21" s="1">
        <v>82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94</v>
      </c>
      <c r="AG21" s="1">
        <v>82</v>
      </c>
      <c r="AH21" s="1">
        <v>90</v>
      </c>
      <c r="AI21" s="1">
        <v>83</v>
      </c>
      <c r="AJ21" s="1">
        <v>82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33525</v>
      </c>
      <c r="FK21" s="41">
        <v>33535</v>
      </c>
    </row>
    <row r="22" spans="1:167">
      <c r="A22" s="19">
        <v>12</v>
      </c>
      <c r="B22" s="19">
        <v>104135</v>
      </c>
      <c r="C22" s="19" t="s">
        <v>201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f t="shared" si="4"/>
        <v>2</v>
      </c>
      <c r="J22" s="28" t="str">
        <f t="shared" si="5"/>
        <v>Memiliki kemampuan menjelaskan tentang hukum newton tentang gerak, hukum gravitasi newton, usaha dan energi, dan impuls &amp; momentum.</v>
      </c>
      <c r="K22" s="28">
        <f t="shared" si="6"/>
        <v>81.400000000000006</v>
      </c>
      <c r="L22" s="28" t="str">
        <f t="shared" si="7"/>
        <v>B</v>
      </c>
      <c r="M22" s="28">
        <f t="shared" si="8"/>
        <v>81.400000000000006</v>
      </c>
      <c r="N22" s="28" t="str">
        <f t="shared" si="9"/>
        <v>B</v>
      </c>
      <c r="O22" s="36">
        <f t="shared" si="10"/>
        <v>2</v>
      </c>
      <c r="P22" s="28" t="str">
        <f t="shared" si="11"/>
        <v>Sangat terampil membuat karya konsep hukum newton tentang gerak, hukum gravitasi newton, usaha dan energi, dan impuls &amp; momentum.</v>
      </c>
      <c r="Q22" s="39" t="s">
        <v>8</v>
      </c>
      <c r="R22" s="39" t="str">
        <f t="shared" si="13"/>
        <v>A</v>
      </c>
      <c r="S22" s="18"/>
      <c r="T22" s="1">
        <v>82</v>
      </c>
      <c r="U22" s="1">
        <v>82</v>
      </c>
      <c r="V22" s="1">
        <v>88</v>
      </c>
      <c r="W22" s="1">
        <v>77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79</v>
      </c>
      <c r="AH22" s="1">
        <v>87</v>
      </c>
      <c r="AI22" s="1">
        <v>80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>
      <c r="A23" s="19">
        <v>13</v>
      </c>
      <c r="B23" s="19">
        <v>104148</v>
      </c>
      <c r="C23" s="19" t="s">
        <v>202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f t="shared" si="4"/>
        <v>2</v>
      </c>
      <c r="J23" s="28" t="str">
        <f t="shared" si="5"/>
        <v>Memiliki kemampuan menjelaskan tentang hukum newton tentang gerak, hukum gravitasi newton, usaha dan energi, dan impuls &amp; momentum.</v>
      </c>
      <c r="K23" s="28">
        <f t="shared" si="6"/>
        <v>82</v>
      </c>
      <c r="L23" s="28" t="str">
        <f t="shared" si="7"/>
        <v>B</v>
      </c>
      <c r="M23" s="28">
        <f t="shared" si="8"/>
        <v>82</v>
      </c>
      <c r="N23" s="28" t="str">
        <f t="shared" si="9"/>
        <v>B</v>
      </c>
      <c r="O23" s="36">
        <f t="shared" si="10"/>
        <v>2</v>
      </c>
      <c r="P23" s="28" t="str">
        <f t="shared" si="11"/>
        <v>Sangat terampil membuat karya konsep hukum newton tentang gerak, hukum gravitasi newton, usaha dan energi, dan impuls &amp; momentum.</v>
      </c>
      <c r="Q23" s="39" t="s">
        <v>8</v>
      </c>
      <c r="R23" s="39" t="str">
        <f t="shared" si="13"/>
        <v>A</v>
      </c>
      <c r="S23" s="18"/>
      <c r="T23" s="1">
        <v>82</v>
      </c>
      <c r="U23" s="1">
        <v>91</v>
      </c>
      <c r="V23" s="1">
        <v>85</v>
      </c>
      <c r="W23" s="1">
        <v>77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78</v>
      </c>
      <c r="AG23" s="1">
        <v>92</v>
      </c>
      <c r="AH23" s="1">
        <v>83</v>
      </c>
      <c r="AI23" s="1">
        <v>79</v>
      </c>
      <c r="AJ23" s="1">
        <v>78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33526</v>
      </c>
      <c r="FK23" s="41">
        <v>33536</v>
      </c>
    </row>
    <row r="24" spans="1:167">
      <c r="A24" s="19">
        <v>14</v>
      </c>
      <c r="B24" s="19">
        <v>104162</v>
      </c>
      <c r="C24" s="19" t="s">
        <v>203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f t="shared" si="4"/>
        <v>2</v>
      </c>
      <c r="J24" s="28" t="str">
        <f t="shared" si="5"/>
        <v>Memiliki kemampuan menjelaskan tentang hukum newton tentang gerak, hukum gravitasi newton, usaha dan energi, dan impuls &amp; momentum.</v>
      </c>
      <c r="K24" s="28">
        <f t="shared" si="6"/>
        <v>81.599999999999994</v>
      </c>
      <c r="L24" s="28" t="str">
        <f t="shared" si="7"/>
        <v>B</v>
      </c>
      <c r="M24" s="28">
        <f t="shared" si="8"/>
        <v>81.599999999999994</v>
      </c>
      <c r="N24" s="28" t="str">
        <f t="shared" si="9"/>
        <v>B</v>
      </c>
      <c r="O24" s="36">
        <f t="shared" si="10"/>
        <v>2</v>
      </c>
      <c r="P24" s="28" t="str">
        <f t="shared" si="11"/>
        <v>Sangat terampil membuat karya konsep hukum newton tentang gerak, hukum gravitasi newton, usaha dan energi, dan impuls &amp; momentum.</v>
      </c>
      <c r="Q24" s="39" t="s">
        <v>8</v>
      </c>
      <c r="R24" s="39" t="str">
        <f t="shared" si="13"/>
        <v>A</v>
      </c>
      <c r="S24" s="18"/>
      <c r="T24" s="1">
        <v>87</v>
      </c>
      <c r="U24" s="1">
        <v>80</v>
      </c>
      <c r="V24" s="1">
        <v>89</v>
      </c>
      <c r="W24" s="1">
        <v>72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75</v>
      </c>
      <c r="AH24" s="1">
        <v>89</v>
      </c>
      <c r="AI24" s="1">
        <v>76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>
      <c r="A25" s="19">
        <v>15</v>
      </c>
      <c r="B25" s="19">
        <v>104176</v>
      </c>
      <c r="C25" s="19" t="s">
        <v>204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f t="shared" si="4"/>
        <v>2</v>
      </c>
      <c r="J25" s="28" t="str">
        <f t="shared" si="5"/>
        <v>Memiliki kemampuan menjelaskan tentang hukum newton tentang gerak, hukum gravitasi newton, usaha dan energi, dan impuls &amp; momentum.</v>
      </c>
      <c r="K25" s="28">
        <f t="shared" si="6"/>
        <v>82</v>
      </c>
      <c r="L25" s="28" t="str">
        <f t="shared" si="7"/>
        <v>B</v>
      </c>
      <c r="M25" s="28">
        <f t="shared" si="8"/>
        <v>82</v>
      </c>
      <c r="N25" s="28" t="str">
        <f t="shared" si="9"/>
        <v>B</v>
      </c>
      <c r="O25" s="36">
        <f t="shared" si="10"/>
        <v>2</v>
      </c>
      <c r="P25" s="28" t="str">
        <f t="shared" si="11"/>
        <v>Sangat terampil membuat karya konsep hukum newton tentang gerak, hukum gravitasi newton, usaha dan energi, dan impuls &amp; momentum.</v>
      </c>
      <c r="Q25" s="39" t="str">
        <f t="shared" si="12"/>
        <v>B</v>
      </c>
      <c r="R25" s="39" t="str">
        <f t="shared" si="13"/>
        <v>B</v>
      </c>
      <c r="S25" s="18"/>
      <c r="T25" s="1">
        <v>79</v>
      </c>
      <c r="U25" s="1">
        <v>82</v>
      </c>
      <c r="V25" s="1">
        <v>87</v>
      </c>
      <c r="W25" s="1">
        <v>90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74</v>
      </c>
      <c r="AG25" s="1">
        <v>81</v>
      </c>
      <c r="AH25" s="1">
        <v>90</v>
      </c>
      <c r="AI25" s="1">
        <v>88</v>
      </c>
      <c r="AJ25" s="1">
        <v>77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33527</v>
      </c>
      <c r="FK25" s="41">
        <v>33537</v>
      </c>
    </row>
    <row r="26" spans="1:167">
      <c r="A26" s="19">
        <v>16</v>
      </c>
      <c r="B26" s="19">
        <v>104189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f t="shared" si="4"/>
        <v>2</v>
      </c>
      <c r="J26" s="28" t="str">
        <f t="shared" si="5"/>
        <v>Memiliki kemampuan menjelaskan tentang hukum newton tentang gerak, hukum gravitasi newton, usaha dan energi, dan impuls &amp; momentum.</v>
      </c>
      <c r="K26" s="28">
        <f t="shared" si="6"/>
        <v>82.4</v>
      </c>
      <c r="L26" s="28" t="str">
        <f t="shared" si="7"/>
        <v>B</v>
      </c>
      <c r="M26" s="28">
        <f t="shared" si="8"/>
        <v>82.4</v>
      </c>
      <c r="N26" s="28" t="str">
        <f t="shared" si="9"/>
        <v>B</v>
      </c>
      <c r="O26" s="36">
        <f t="shared" si="10"/>
        <v>2</v>
      </c>
      <c r="P26" s="28" t="str">
        <f t="shared" si="11"/>
        <v>Sangat terampil membuat karya konsep hukum newton tentang gerak, hukum gravitasi newton, usaha dan energi, dan impuls &amp; momentum.</v>
      </c>
      <c r="Q26" s="39" t="str">
        <f t="shared" si="12"/>
        <v>B</v>
      </c>
      <c r="R26" s="39" t="str">
        <f t="shared" si="13"/>
        <v>B</v>
      </c>
      <c r="S26" s="18"/>
      <c r="T26" s="1">
        <v>87</v>
      </c>
      <c r="U26" s="1">
        <v>83</v>
      </c>
      <c r="V26" s="1">
        <v>90</v>
      </c>
      <c r="W26" s="1">
        <v>69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79</v>
      </c>
      <c r="AH26" s="1">
        <v>91</v>
      </c>
      <c r="AI26" s="1">
        <v>74</v>
      </c>
      <c r="AJ26" s="1">
        <v>82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>
      <c r="A27" s="19">
        <v>17</v>
      </c>
      <c r="B27" s="19">
        <v>104203</v>
      </c>
      <c r="C27" s="19" t="s">
        <v>206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f t="shared" si="4"/>
        <v>1</v>
      </c>
      <c r="J27" s="28" t="str">
        <f t="shared" si="5"/>
        <v>Memiliki kemampuan menjelaskan tentang hukum newton tentang gerak, hukum gravitasi newton, usaha dan energi, impuls &amp; momentum, dan getaran harmonis.</v>
      </c>
      <c r="K27" s="28">
        <f t="shared" si="6"/>
        <v>86.2</v>
      </c>
      <c r="L27" s="28" t="str">
        <f t="shared" si="7"/>
        <v>A</v>
      </c>
      <c r="M27" s="28">
        <f t="shared" si="8"/>
        <v>86.2</v>
      </c>
      <c r="N27" s="28" t="str">
        <f t="shared" si="9"/>
        <v>A</v>
      </c>
      <c r="O27" s="36">
        <f t="shared" si="10"/>
        <v>1</v>
      </c>
      <c r="P27" s="28" t="str">
        <f t="shared" si="11"/>
        <v>Sangat terampil membuat karya konsep hukum newton tentang gerak, hukum gravitasi newton, usaha dan energi, impuls &amp; momentum, dan getaran harmonis.</v>
      </c>
      <c r="Q27" s="39" t="str">
        <f t="shared" si="12"/>
        <v>A</v>
      </c>
      <c r="R27" s="39" t="str">
        <f t="shared" si="13"/>
        <v>A</v>
      </c>
      <c r="S27" s="18"/>
      <c r="T27" s="1">
        <v>93</v>
      </c>
      <c r="U27" s="1">
        <v>88</v>
      </c>
      <c r="V27" s="1">
        <v>89</v>
      </c>
      <c r="W27" s="1">
        <v>79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94</v>
      </c>
      <c r="AG27" s="1">
        <v>87</v>
      </c>
      <c r="AH27" s="1">
        <v>88</v>
      </c>
      <c r="AI27" s="1">
        <v>81</v>
      </c>
      <c r="AJ27" s="1">
        <v>81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33528</v>
      </c>
      <c r="FK27" s="41">
        <v>33538</v>
      </c>
    </row>
    <row r="28" spans="1:167">
      <c r="A28" s="19">
        <v>18</v>
      </c>
      <c r="B28" s="19">
        <v>104217</v>
      </c>
      <c r="C28" s="19" t="s">
        <v>207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f t="shared" si="4"/>
        <v>2</v>
      </c>
      <c r="J28" s="28" t="str">
        <f t="shared" si="5"/>
        <v>Memiliki kemampuan menjelaskan tentang hukum newton tentang gerak, hukum gravitasi newton, usaha dan energi, dan impuls &amp; momentum.</v>
      </c>
      <c r="K28" s="28">
        <f t="shared" si="6"/>
        <v>83.2</v>
      </c>
      <c r="L28" s="28" t="str">
        <f t="shared" si="7"/>
        <v>B</v>
      </c>
      <c r="M28" s="28">
        <f t="shared" si="8"/>
        <v>83.2</v>
      </c>
      <c r="N28" s="28" t="str">
        <f t="shared" si="9"/>
        <v>B</v>
      </c>
      <c r="O28" s="36">
        <f t="shared" si="10"/>
        <v>2</v>
      </c>
      <c r="P28" s="28" t="str">
        <f t="shared" si="11"/>
        <v>Sangat terampil membuat karya konsep hukum newton tentang gerak, hukum gravitasi newton, usaha dan energi, dan impuls &amp; momentum.</v>
      </c>
      <c r="Q28" s="39" t="s">
        <v>8</v>
      </c>
      <c r="R28" s="39" t="str">
        <f t="shared" si="13"/>
        <v>A</v>
      </c>
      <c r="S28" s="18"/>
      <c r="T28" s="1">
        <v>87</v>
      </c>
      <c r="U28" s="1">
        <v>87</v>
      </c>
      <c r="V28" s="1">
        <v>84</v>
      </c>
      <c r="W28" s="1">
        <v>84</v>
      </c>
      <c r="X28" s="1">
        <v>79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83</v>
      </c>
      <c r="AI28" s="1">
        <v>84</v>
      </c>
      <c r="AJ28" s="1">
        <v>76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>
      <c r="A29" s="19">
        <v>19</v>
      </c>
      <c r="B29" s="19">
        <v>104231</v>
      </c>
      <c r="C29" s="19" t="s">
        <v>208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f t="shared" si="4"/>
        <v>2</v>
      </c>
      <c r="J29" s="28" t="str">
        <f t="shared" si="5"/>
        <v>Memiliki kemampuan menjelaskan tentang hukum newton tentang gerak, hukum gravitasi newton, usaha dan energi, dan impuls &amp; momentum.</v>
      </c>
      <c r="K29" s="28">
        <f t="shared" si="6"/>
        <v>77.599999999999994</v>
      </c>
      <c r="L29" s="28" t="str">
        <f t="shared" si="7"/>
        <v>B</v>
      </c>
      <c r="M29" s="28">
        <f t="shared" si="8"/>
        <v>77.599999999999994</v>
      </c>
      <c r="N29" s="28" t="str">
        <f t="shared" si="9"/>
        <v>B</v>
      </c>
      <c r="O29" s="36">
        <f t="shared" si="10"/>
        <v>2</v>
      </c>
      <c r="P29" s="28" t="str">
        <f t="shared" si="11"/>
        <v>Sangat terampil membuat karya konsep hukum newton tentang gerak, hukum gravitasi newton, usaha dan energi, dan impuls &amp; momentum.</v>
      </c>
      <c r="Q29" s="39" t="str">
        <f t="shared" si="12"/>
        <v>B</v>
      </c>
      <c r="R29" s="39" t="str">
        <f t="shared" si="13"/>
        <v>B</v>
      </c>
      <c r="S29" s="18"/>
      <c r="T29" s="1">
        <v>80</v>
      </c>
      <c r="U29" s="1">
        <v>79</v>
      </c>
      <c r="V29" s="1">
        <v>82</v>
      </c>
      <c r="W29" s="1">
        <v>81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75</v>
      </c>
      <c r="AG29" s="1">
        <v>74</v>
      </c>
      <c r="AH29" s="1">
        <v>78</v>
      </c>
      <c r="AI29" s="1">
        <v>82</v>
      </c>
      <c r="AJ29" s="1">
        <v>79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33529</v>
      </c>
      <c r="FK29" s="41">
        <v>33539</v>
      </c>
    </row>
    <row r="30" spans="1:167">
      <c r="A30" s="19">
        <v>20</v>
      </c>
      <c r="B30" s="19">
        <v>104245</v>
      </c>
      <c r="C30" s="19" t="s">
        <v>209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f t="shared" si="4"/>
        <v>1</v>
      </c>
      <c r="J30" s="28" t="str">
        <f t="shared" si="5"/>
        <v>Memiliki kemampuan menjelaskan tentang hukum newton tentang gerak, hukum gravitasi newton, usaha dan energi, impuls &amp; momentum, dan getaran harmonis.</v>
      </c>
      <c r="K30" s="28">
        <f t="shared" si="6"/>
        <v>87.2</v>
      </c>
      <c r="L30" s="28" t="str">
        <f t="shared" si="7"/>
        <v>A</v>
      </c>
      <c r="M30" s="28">
        <f t="shared" si="8"/>
        <v>87.2</v>
      </c>
      <c r="N30" s="28" t="str">
        <f t="shared" si="9"/>
        <v>A</v>
      </c>
      <c r="O30" s="36">
        <f t="shared" si="10"/>
        <v>1</v>
      </c>
      <c r="P30" s="28" t="str">
        <f t="shared" si="11"/>
        <v>Sangat terampil membuat karya konsep hukum newton tentang gerak, hukum gravitasi newton, usaha dan energi, impuls &amp; momentum, dan getaran harmonis.</v>
      </c>
      <c r="Q30" s="39" t="str">
        <f t="shared" si="12"/>
        <v>A</v>
      </c>
      <c r="R30" s="39" t="str">
        <f t="shared" si="13"/>
        <v>A</v>
      </c>
      <c r="S30" s="18"/>
      <c r="T30" s="1">
        <v>84</v>
      </c>
      <c r="U30" s="1">
        <v>94</v>
      </c>
      <c r="V30" s="1">
        <v>88</v>
      </c>
      <c r="W30" s="1">
        <v>91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81</v>
      </c>
      <c r="AG30" s="1">
        <v>97</v>
      </c>
      <c r="AH30" s="1">
        <v>87</v>
      </c>
      <c r="AI30" s="1">
        <v>90</v>
      </c>
      <c r="AJ30" s="1">
        <v>81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>
      <c r="A31" s="19">
        <v>21</v>
      </c>
      <c r="B31" s="19">
        <v>104259</v>
      </c>
      <c r="C31" s="19" t="s">
        <v>210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f t="shared" si="4"/>
        <v>1</v>
      </c>
      <c r="J31" s="28" t="str">
        <f t="shared" si="5"/>
        <v>Memiliki kemampuan menjelaskan tentang hukum newton tentang gerak, hukum gravitasi newton, usaha dan energi, impuls &amp; momentum, dan getaran harmonis.</v>
      </c>
      <c r="K31" s="28">
        <f t="shared" si="6"/>
        <v>89.2</v>
      </c>
      <c r="L31" s="28" t="str">
        <f t="shared" si="7"/>
        <v>A</v>
      </c>
      <c r="M31" s="28">
        <f t="shared" si="8"/>
        <v>89.2</v>
      </c>
      <c r="N31" s="28" t="str">
        <f t="shared" si="9"/>
        <v>A</v>
      </c>
      <c r="O31" s="36">
        <f t="shared" si="10"/>
        <v>1</v>
      </c>
      <c r="P31" s="28" t="str">
        <f t="shared" si="11"/>
        <v>Sangat terampil membuat karya konsep hukum newton tentang gerak, hukum gravitasi newton, usaha dan energi, impuls &amp; momentum, dan getaran harmonis.</v>
      </c>
      <c r="Q31" s="39" t="str">
        <f t="shared" si="12"/>
        <v>A</v>
      </c>
      <c r="R31" s="39" t="str">
        <f t="shared" si="13"/>
        <v>A</v>
      </c>
      <c r="S31" s="18"/>
      <c r="T31" s="1">
        <v>92</v>
      </c>
      <c r="U31" s="1">
        <v>88</v>
      </c>
      <c r="V31" s="1">
        <v>94</v>
      </c>
      <c r="W31" s="1">
        <v>90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87</v>
      </c>
      <c r="AH31" s="1">
        <v>96</v>
      </c>
      <c r="AI31" s="1">
        <v>89</v>
      </c>
      <c r="AJ31" s="1">
        <v>82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33530</v>
      </c>
      <c r="FK31" s="41">
        <v>33540</v>
      </c>
    </row>
    <row r="32" spans="1:167">
      <c r="A32" s="19">
        <v>22</v>
      </c>
      <c r="B32" s="19">
        <v>104273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f t="shared" si="4"/>
        <v>1</v>
      </c>
      <c r="J32" s="28" t="str">
        <f t="shared" si="5"/>
        <v>Memiliki kemampuan menjelaskan tentang hukum newton tentang gerak, hukum gravitasi newton, usaha dan energi, impuls &amp; momentum, dan getaran harmonis.</v>
      </c>
      <c r="K32" s="28">
        <f t="shared" si="6"/>
        <v>85</v>
      </c>
      <c r="L32" s="28" t="str">
        <f t="shared" si="7"/>
        <v>A</v>
      </c>
      <c r="M32" s="28">
        <f t="shared" si="8"/>
        <v>85</v>
      </c>
      <c r="N32" s="28" t="str">
        <f t="shared" si="9"/>
        <v>A</v>
      </c>
      <c r="O32" s="36">
        <f t="shared" si="10"/>
        <v>1</v>
      </c>
      <c r="P32" s="28" t="str">
        <f t="shared" si="11"/>
        <v>Sangat terampil membuat karya konsep hukum newton tentang gerak, hukum gravitasi newton, usaha dan energi, impuls &amp; momentum, dan getaran harmonis.</v>
      </c>
      <c r="Q32" s="39" t="str">
        <f t="shared" si="12"/>
        <v>A</v>
      </c>
      <c r="R32" s="39" t="str">
        <f t="shared" si="13"/>
        <v>A</v>
      </c>
      <c r="S32" s="18"/>
      <c r="T32" s="1">
        <v>88</v>
      </c>
      <c r="U32" s="1">
        <v>90</v>
      </c>
      <c r="V32" s="1">
        <v>85</v>
      </c>
      <c r="W32" s="1">
        <v>83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91</v>
      </c>
      <c r="AH32" s="1">
        <v>85</v>
      </c>
      <c r="AI32" s="1">
        <v>83</v>
      </c>
      <c r="AJ32" s="1">
        <v>79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>
      <c r="A33" s="19">
        <v>23</v>
      </c>
      <c r="B33" s="19">
        <v>104287</v>
      </c>
      <c r="C33" s="19" t="s">
        <v>212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f t="shared" si="4"/>
        <v>1</v>
      </c>
      <c r="J33" s="28" t="str">
        <f t="shared" si="5"/>
        <v>Memiliki kemampuan menjelaskan tentang hukum newton tentang gerak, hukum gravitasi newton, usaha dan energi, impuls &amp; momentum, dan getaran harmonis.</v>
      </c>
      <c r="K33" s="28">
        <f t="shared" si="6"/>
        <v>87.6</v>
      </c>
      <c r="L33" s="28" t="str">
        <f t="shared" si="7"/>
        <v>A</v>
      </c>
      <c r="M33" s="28">
        <f t="shared" si="8"/>
        <v>87.6</v>
      </c>
      <c r="N33" s="28" t="str">
        <f t="shared" si="9"/>
        <v>A</v>
      </c>
      <c r="O33" s="36">
        <f t="shared" si="10"/>
        <v>1</v>
      </c>
      <c r="P33" s="28" t="str">
        <f t="shared" si="11"/>
        <v>Sangat terampil membuat karya konsep hukum newton tentang gerak, hukum gravitasi newton, usaha dan energi, impuls &amp; momentum, dan getaran harmonis.</v>
      </c>
      <c r="Q33" s="39" t="str">
        <f t="shared" si="12"/>
        <v>A</v>
      </c>
      <c r="R33" s="39" t="str">
        <f t="shared" si="13"/>
        <v>A</v>
      </c>
      <c r="S33" s="18"/>
      <c r="T33" s="1">
        <v>86</v>
      </c>
      <c r="U33" s="1">
        <v>87</v>
      </c>
      <c r="V33" s="1">
        <v>90</v>
      </c>
      <c r="W33" s="1">
        <v>99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91</v>
      </c>
      <c r="AI33" s="1">
        <v>96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104301</v>
      </c>
      <c r="C34" s="19" t="s">
        <v>213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f t="shared" si="4"/>
        <v>2</v>
      </c>
      <c r="J34" s="28" t="str">
        <f t="shared" si="5"/>
        <v>Memiliki kemampuan menjelaskan tentang hukum newton tentang gerak, hukum gravitasi newton, usaha dan energi, dan impuls &amp; momentum.</v>
      </c>
      <c r="K34" s="28">
        <f t="shared" si="6"/>
        <v>83.4</v>
      </c>
      <c r="L34" s="28" t="str">
        <f t="shared" si="7"/>
        <v>B</v>
      </c>
      <c r="M34" s="28">
        <f t="shared" si="8"/>
        <v>83.4</v>
      </c>
      <c r="N34" s="28" t="str">
        <f t="shared" si="9"/>
        <v>B</v>
      </c>
      <c r="O34" s="36">
        <f t="shared" si="10"/>
        <v>2</v>
      </c>
      <c r="P34" s="28" t="str">
        <f t="shared" si="11"/>
        <v>Sangat terampil membuat karya konsep hukum newton tentang gerak, hukum gravitasi newton, usaha dan energi, dan impuls &amp; momentum.</v>
      </c>
      <c r="Q34" s="39" t="str">
        <f t="shared" si="12"/>
        <v>B</v>
      </c>
      <c r="R34" s="39" t="str">
        <f t="shared" si="13"/>
        <v>B</v>
      </c>
      <c r="S34" s="18"/>
      <c r="T34" s="1">
        <v>86</v>
      </c>
      <c r="U34" s="1">
        <v>86</v>
      </c>
      <c r="V34" s="1">
        <v>87</v>
      </c>
      <c r="W34" s="1">
        <v>81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85</v>
      </c>
      <c r="AH34" s="1">
        <v>86</v>
      </c>
      <c r="AI34" s="1">
        <v>82</v>
      </c>
      <c r="AJ34" s="1">
        <v>80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104315</v>
      </c>
      <c r="C35" s="19" t="s">
        <v>214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f t="shared" si="4"/>
        <v>2</v>
      </c>
      <c r="J35" s="28" t="str">
        <f t="shared" si="5"/>
        <v>Memiliki kemampuan menjelaskan tentang hukum newton tentang gerak, hukum gravitasi newton, usaha dan energi, dan impuls &amp; momentum.</v>
      </c>
      <c r="K35" s="28">
        <f t="shared" si="6"/>
        <v>81.8</v>
      </c>
      <c r="L35" s="28" t="str">
        <f t="shared" si="7"/>
        <v>B</v>
      </c>
      <c r="M35" s="28">
        <f t="shared" si="8"/>
        <v>81.8</v>
      </c>
      <c r="N35" s="28" t="str">
        <f t="shared" si="9"/>
        <v>B</v>
      </c>
      <c r="O35" s="36">
        <f t="shared" si="10"/>
        <v>2</v>
      </c>
      <c r="P35" s="28" t="str">
        <f t="shared" si="11"/>
        <v>Sangat terampil membuat karya konsep hukum newton tentang gerak, hukum gravitasi newton, usaha dan energi, dan impuls &amp; momentum.</v>
      </c>
      <c r="Q35" s="39" t="str">
        <f t="shared" si="12"/>
        <v>B</v>
      </c>
      <c r="R35" s="39" t="str">
        <f t="shared" si="13"/>
        <v>B</v>
      </c>
      <c r="S35" s="18"/>
      <c r="T35" s="1">
        <v>83</v>
      </c>
      <c r="U35" s="1">
        <v>84</v>
      </c>
      <c r="V35" s="1">
        <v>87</v>
      </c>
      <c r="W35" s="1">
        <v>80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81</v>
      </c>
      <c r="AH35" s="1">
        <v>87</v>
      </c>
      <c r="AI35" s="1">
        <v>81</v>
      </c>
      <c r="AJ35" s="1">
        <v>79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104329</v>
      </c>
      <c r="C36" s="19" t="s">
        <v>215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f t="shared" si="4"/>
        <v>1</v>
      </c>
      <c r="J36" s="28" t="str">
        <f t="shared" si="5"/>
        <v>Memiliki kemampuan menjelaskan tentang hukum newton tentang gerak, hukum gravitasi newton, usaha dan energi, impuls &amp; momentum, dan getaran harmonis.</v>
      </c>
      <c r="K36" s="28">
        <f t="shared" si="6"/>
        <v>86</v>
      </c>
      <c r="L36" s="28" t="str">
        <f t="shared" si="7"/>
        <v>A</v>
      </c>
      <c r="M36" s="28">
        <f t="shared" si="8"/>
        <v>86</v>
      </c>
      <c r="N36" s="28" t="str">
        <f t="shared" si="9"/>
        <v>A</v>
      </c>
      <c r="O36" s="36">
        <f t="shared" si="10"/>
        <v>1</v>
      </c>
      <c r="P36" s="28" t="str">
        <f t="shared" si="11"/>
        <v>Sangat terampil membuat karya konsep hukum newton tentang gerak, hukum gravitasi newton, usaha dan energi, impuls &amp; momentum, dan getaran harmonis.</v>
      </c>
      <c r="Q36" s="39" t="str">
        <f t="shared" si="12"/>
        <v>A</v>
      </c>
      <c r="R36" s="39" t="str">
        <f t="shared" si="13"/>
        <v>A</v>
      </c>
      <c r="S36" s="18"/>
      <c r="T36" s="1">
        <v>89</v>
      </c>
      <c r="U36" s="1">
        <v>89</v>
      </c>
      <c r="V36" s="1">
        <v>89</v>
      </c>
      <c r="W36" s="1">
        <v>78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89</v>
      </c>
      <c r="AG36" s="1">
        <v>89</v>
      </c>
      <c r="AH36" s="1">
        <v>89</v>
      </c>
      <c r="AI36" s="1">
        <v>80</v>
      </c>
      <c r="AJ36" s="1">
        <v>83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104343</v>
      </c>
      <c r="C37" s="19" t="s">
        <v>216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f t="shared" si="4"/>
        <v>1</v>
      </c>
      <c r="J37" s="28" t="str">
        <f t="shared" si="5"/>
        <v>Memiliki kemampuan menjelaskan tentang hukum newton tentang gerak, hukum gravitasi newton, usaha dan energi, impuls &amp; momentum, dan getaran harmonis.</v>
      </c>
      <c r="K37" s="28">
        <f t="shared" si="6"/>
        <v>84.2</v>
      </c>
      <c r="L37" s="28" t="str">
        <f t="shared" si="7"/>
        <v>A</v>
      </c>
      <c r="M37" s="28">
        <f t="shared" si="8"/>
        <v>84.2</v>
      </c>
      <c r="N37" s="28" t="str">
        <f t="shared" si="9"/>
        <v>A</v>
      </c>
      <c r="O37" s="36">
        <f t="shared" si="10"/>
        <v>1</v>
      </c>
      <c r="P37" s="28" t="str">
        <f t="shared" si="11"/>
        <v>Sangat terampil membuat karya konsep hukum newton tentang gerak, hukum gravitasi newton, usaha dan energi, impuls &amp; momentum, dan getaran harmonis.</v>
      </c>
      <c r="Q37" s="39" t="str">
        <f t="shared" si="12"/>
        <v>A</v>
      </c>
      <c r="R37" s="39" t="str">
        <f t="shared" si="13"/>
        <v>A</v>
      </c>
      <c r="S37" s="18"/>
      <c r="T37" s="1">
        <v>90</v>
      </c>
      <c r="U37" s="1">
        <v>88</v>
      </c>
      <c r="V37" s="1">
        <v>82</v>
      </c>
      <c r="W37" s="1">
        <v>84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89</v>
      </c>
      <c r="AH37" s="1">
        <v>81</v>
      </c>
      <c r="AI37" s="1">
        <v>84</v>
      </c>
      <c r="AJ37" s="1">
        <v>77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104357</v>
      </c>
      <c r="C38" s="19" t="s">
        <v>217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f t="shared" si="4"/>
        <v>2</v>
      </c>
      <c r="J38" s="28" t="str">
        <f t="shared" si="5"/>
        <v>Memiliki kemampuan menjelaskan tentang hukum newton tentang gerak, hukum gravitasi newton, usaha dan energi, dan impuls &amp; momentum.</v>
      </c>
      <c r="K38" s="28">
        <f t="shared" si="6"/>
        <v>81.2</v>
      </c>
      <c r="L38" s="28" t="str">
        <f t="shared" si="7"/>
        <v>B</v>
      </c>
      <c r="M38" s="28">
        <f t="shared" si="8"/>
        <v>81.2</v>
      </c>
      <c r="N38" s="28" t="str">
        <f t="shared" si="9"/>
        <v>B</v>
      </c>
      <c r="O38" s="36">
        <f t="shared" si="10"/>
        <v>2</v>
      </c>
      <c r="P38" s="28" t="str">
        <f t="shared" si="11"/>
        <v>Sangat terampil membuat karya konsep hukum newton tentang gerak, hukum gravitasi newton, usaha dan energi, dan impuls &amp; momentum.</v>
      </c>
      <c r="Q38" s="39" t="s">
        <v>8</v>
      </c>
      <c r="R38" s="39" t="str">
        <f t="shared" si="13"/>
        <v>A</v>
      </c>
      <c r="S38" s="18"/>
      <c r="T38" s="1">
        <v>81</v>
      </c>
      <c r="U38" s="1">
        <v>92</v>
      </c>
      <c r="V38" s="1">
        <v>83</v>
      </c>
      <c r="W38" s="1">
        <v>76</v>
      </c>
      <c r="X38" s="1">
        <v>83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92</v>
      </c>
      <c r="AH38" s="1">
        <v>79</v>
      </c>
      <c r="AI38" s="1">
        <v>79</v>
      </c>
      <c r="AJ38" s="1">
        <v>80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104371</v>
      </c>
      <c r="C39" s="19" t="s">
        <v>218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f t="shared" si="4"/>
        <v>1</v>
      </c>
      <c r="J39" s="28" t="str">
        <f t="shared" si="5"/>
        <v>Memiliki kemampuan menjelaskan tentang hukum newton tentang gerak, hukum gravitasi newton, usaha dan energi, impuls &amp; momentum, dan getaran harmonis.</v>
      </c>
      <c r="K39" s="28">
        <f t="shared" si="6"/>
        <v>83.4</v>
      </c>
      <c r="L39" s="28" t="str">
        <f t="shared" si="7"/>
        <v>B</v>
      </c>
      <c r="M39" s="28">
        <f t="shared" si="8"/>
        <v>83.4</v>
      </c>
      <c r="N39" s="28" t="str">
        <f t="shared" si="9"/>
        <v>B</v>
      </c>
      <c r="O39" s="36">
        <f t="shared" si="10"/>
        <v>2</v>
      </c>
      <c r="P39" s="28" t="str">
        <f t="shared" si="11"/>
        <v>Sangat terampil membuat karya konsep hukum newton tentang gerak, hukum gravitasi newton, usaha dan energi, dan impuls &amp; momentum.</v>
      </c>
      <c r="Q39" s="39" t="str">
        <f t="shared" si="12"/>
        <v>A</v>
      </c>
      <c r="R39" s="39" t="str">
        <f t="shared" si="13"/>
        <v>A</v>
      </c>
      <c r="S39" s="18"/>
      <c r="T39" s="1">
        <v>83</v>
      </c>
      <c r="U39" s="1">
        <v>81</v>
      </c>
      <c r="V39" s="1">
        <v>91</v>
      </c>
      <c r="W39" s="1">
        <v>87</v>
      </c>
      <c r="X39" s="1">
        <v>83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77</v>
      </c>
      <c r="AH39" s="1">
        <v>92</v>
      </c>
      <c r="AI39" s="1">
        <v>87</v>
      </c>
      <c r="AJ39" s="1">
        <v>81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104384</v>
      </c>
      <c r="C40" s="19" t="s">
        <v>219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f t="shared" si="4"/>
        <v>1</v>
      </c>
      <c r="J40" s="28" t="str">
        <f t="shared" si="5"/>
        <v>Memiliki kemampuan menjelaskan tentang hukum newton tentang gerak, hukum gravitasi newton, usaha dan energi, impuls &amp; momentum, dan getaran harmonis.</v>
      </c>
      <c r="K40" s="28">
        <f t="shared" si="6"/>
        <v>83.4</v>
      </c>
      <c r="L40" s="28" t="str">
        <f t="shared" si="7"/>
        <v>B</v>
      </c>
      <c r="M40" s="28">
        <f t="shared" si="8"/>
        <v>83.4</v>
      </c>
      <c r="N40" s="28" t="str">
        <f t="shared" si="9"/>
        <v>B</v>
      </c>
      <c r="O40" s="36">
        <f t="shared" si="10"/>
        <v>2</v>
      </c>
      <c r="P40" s="28" t="str">
        <f t="shared" si="11"/>
        <v>Sangat terampil membuat karya konsep hukum newton tentang gerak, hukum gravitasi newton, usaha dan energi, dan impuls &amp; momentum.</v>
      </c>
      <c r="Q40" s="39" t="str">
        <f t="shared" si="12"/>
        <v>A</v>
      </c>
      <c r="R40" s="39" t="str">
        <f t="shared" si="13"/>
        <v>A</v>
      </c>
      <c r="S40" s="18"/>
      <c r="T40" s="1">
        <v>83</v>
      </c>
      <c r="U40" s="1">
        <v>86</v>
      </c>
      <c r="V40" s="1">
        <v>88</v>
      </c>
      <c r="W40" s="1">
        <v>84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87</v>
      </c>
      <c r="AI40" s="1">
        <v>84</v>
      </c>
      <c r="AJ40" s="1">
        <v>82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104398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f t="shared" si="4"/>
        <v>2</v>
      </c>
      <c r="J41" s="28" t="str">
        <f t="shared" si="5"/>
        <v>Memiliki kemampuan menjelaskan tentang hukum newton tentang gerak, hukum gravitasi newton, usaha dan energi, dan impuls &amp; momentum.</v>
      </c>
      <c r="K41" s="28">
        <f t="shared" si="6"/>
        <v>81.400000000000006</v>
      </c>
      <c r="L41" s="28" t="str">
        <f t="shared" si="7"/>
        <v>B</v>
      </c>
      <c r="M41" s="28">
        <f t="shared" si="8"/>
        <v>81.400000000000006</v>
      </c>
      <c r="N41" s="28" t="str">
        <f t="shared" si="9"/>
        <v>B</v>
      </c>
      <c r="O41" s="36">
        <f t="shared" si="10"/>
        <v>2</v>
      </c>
      <c r="P41" s="28" t="str">
        <f t="shared" si="11"/>
        <v>Sangat terampil membuat karya konsep hukum newton tentang gerak, hukum gravitasi newton, usaha dan energi, dan impuls &amp; momentum.</v>
      </c>
      <c r="Q41" s="39" t="str">
        <f t="shared" si="12"/>
        <v>B</v>
      </c>
      <c r="R41" s="39" t="str">
        <f t="shared" si="13"/>
        <v>B</v>
      </c>
      <c r="S41" s="18"/>
      <c r="T41" s="1">
        <v>85</v>
      </c>
      <c r="U41" s="1">
        <v>83</v>
      </c>
      <c r="V41" s="1">
        <v>79</v>
      </c>
      <c r="W41" s="1">
        <v>82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78</v>
      </c>
      <c r="AI41" s="1">
        <v>82</v>
      </c>
      <c r="AJ41" s="1">
        <v>79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104412</v>
      </c>
      <c r="C42" s="19" t="s">
        <v>221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f t="shared" si="4"/>
        <v>1</v>
      </c>
      <c r="J42" s="28" t="str">
        <f t="shared" si="5"/>
        <v>Memiliki kemampuan menjelaskan tentang hukum newton tentang gerak, hukum gravitasi newton, usaha dan energi, impuls &amp; momentum, dan getaran harmonis.</v>
      </c>
      <c r="K42" s="28">
        <f t="shared" si="6"/>
        <v>85.4</v>
      </c>
      <c r="L42" s="28" t="str">
        <f t="shared" si="7"/>
        <v>A</v>
      </c>
      <c r="M42" s="28">
        <f t="shared" si="8"/>
        <v>85.4</v>
      </c>
      <c r="N42" s="28" t="str">
        <f t="shared" si="9"/>
        <v>A</v>
      </c>
      <c r="O42" s="36">
        <f t="shared" si="10"/>
        <v>1</v>
      </c>
      <c r="P42" s="28" t="str">
        <f t="shared" si="11"/>
        <v>Sangat terampil membuat karya konsep hukum newton tentang gerak, hukum gravitasi newton, usaha dan energi, impuls &amp; momentum, dan getaran harmonis.</v>
      </c>
      <c r="Q42" s="39" t="str">
        <f t="shared" si="12"/>
        <v>A</v>
      </c>
      <c r="R42" s="39" t="str">
        <f t="shared" si="13"/>
        <v>A</v>
      </c>
      <c r="S42" s="18"/>
      <c r="T42" s="1">
        <v>91</v>
      </c>
      <c r="U42" s="1">
        <v>88</v>
      </c>
      <c r="V42" s="1">
        <v>85</v>
      </c>
      <c r="W42" s="1">
        <v>85</v>
      </c>
      <c r="X42" s="1">
        <v>81</v>
      </c>
      <c r="Y42" s="1"/>
      <c r="Z42" s="1"/>
      <c r="AA42" s="1"/>
      <c r="AB42" s="1"/>
      <c r="AC42" s="1"/>
      <c r="AD42" s="1"/>
      <c r="AE42" s="18"/>
      <c r="AF42" s="1">
        <v>91</v>
      </c>
      <c r="AG42" s="1">
        <v>89</v>
      </c>
      <c r="AH42" s="1">
        <v>84</v>
      </c>
      <c r="AI42" s="1">
        <v>85</v>
      </c>
      <c r="AJ42" s="1">
        <v>78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104426</v>
      </c>
      <c r="C43" s="19" t="s">
        <v>222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f t="shared" si="4"/>
        <v>2</v>
      </c>
      <c r="J43" s="28" t="str">
        <f t="shared" si="5"/>
        <v>Memiliki kemampuan menjelaskan tentang hukum newton tentang gerak, hukum gravitasi newton, usaha dan energi, dan impuls &amp; momentum.</v>
      </c>
      <c r="K43" s="28">
        <f t="shared" si="6"/>
        <v>78.599999999999994</v>
      </c>
      <c r="L43" s="28" t="str">
        <f t="shared" si="7"/>
        <v>B</v>
      </c>
      <c r="M43" s="28">
        <f t="shared" si="8"/>
        <v>78.599999999999994</v>
      </c>
      <c r="N43" s="28" t="str">
        <f t="shared" si="9"/>
        <v>B</v>
      </c>
      <c r="O43" s="36">
        <f t="shared" si="10"/>
        <v>2</v>
      </c>
      <c r="P43" s="28" t="str">
        <f t="shared" si="11"/>
        <v>Sangat terampil membuat karya konsep hukum newton tentang gerak, hukum gravitasi newton, usaha dan energi, dan impuls &amp; momentum.</v>
      </c>
      <c r="Q43" s="39" t="s">
        <v>8</v>
      </c>
      <c r="R43" s="39" t="str">
        <f t="shared" si="13"/>
        <v>A</v>
      </c>
      <c r="S43" s="18"/>
      <c r="T43" s="1">
        <v>80</v>
      </c>
      <c r="U43" s="1">
        <v>80</v>
      </c>
      <c r="V43" s="1">
        <v>87</v>
      </c>
      <c r="W43" s="1">
        <v>78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75</v>
      </c>
      <c r="AG43" s="1">
        <v>75</v>
      </c>
      <c r="AH43" s="1">
        <v>85</v>
      </c>
      <c r="AI43" s="1">
        <v>80</v>
      </c>
      <c r="AJ43" s="1">
        <v>78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104440</v>
      </c>
      <c r="C44" s="19" t="s">
        <v>223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f t="shared" si="4"/>
        <v>1</v>
      </c>
      <c r="J44" s="28" t="str">
        <f t="shared" si="5"/>
        <v>Memiliki kemampuan menjelaskan tentang hukum newton tentang gerak, hukum gravitasi newton, usaha dan energi, impuls &amp; momentum, dan getaran harmonis.</v>
      </c>
      <c r="K44" s="28">
        <f t="shared" si="6"/>
        <v>89.8</v>
      </c>
      <c r="L44" s="28" t="str">
        <f t="shared" si="7"/>
        <v>A</v>
      </c>
      <c r="M44" s="28">
        <f t="shared" si="8"/>
        <v>89.8</v>
      </c>
      <c r="N44" s="28" t="str">
        <f t="shared" si="9"/>
        <v>A</v>
      </c>
      <c r="O44" s="36">
        <f t="shared" si="10"/>
        <v>1</v>
      </c>
      <c r="P44" s="28" t="str">
        <f t="shared" si="11"/>
        <v>Sangat terampil membuat karya konsep hukum newton tentang gerak, hukum gravitasi newton, usaha dan energi, impuls &amp; momentum, dan getaran harmonis.</v>
      </c>
      <c r="Q44" s="39" t="str">
        <f t="shared" si="12"/>
        <v>A</v>
      </c>
      <c r="R44" s="39" t="str">
        <f t="shared" si="13"/>
        <v>A</v>
      </c>
      <c r="S44" s="18"/>
      <c r="T44" s="1">
        <v>91</v>
      </c>
      <c r="U44" s="1">
        <v>86</v>
      </c>
      <c r="V44" s="1">
        <v>94</v>
      </c>
      <c r="W44" s="1">
        <v>94</v>
      </c>
      <c r="X44" s="1">
        <v>86</v>
      </c>
      <c r="Y44" s="1"/>
      <c r="Z44" s="1"/>
      <c r="AA44" s="1"/>
      <c r="AB44" s="1"/>
      <c r="AC44" s="1"/>
      <c r="AD44" s="1"/>
      <c r="AE44" s="18"/>
      <c r="AF44" s="1">
        <v>92</v>
      </c>
      <c r="AG44" s="1">
        <v>84</v>
      </c>
      <c r="AH44" s="1">
        <v>96</v>
      </c>
      <c r="AI44" s="1">
        <v>92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104454</v>
      </c>
      <c r="C45" s="19" t="s">
        <v>224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f t="shared" si="4"/>
        <v>1</v>
      </c>
      <c r="J45" s="28" t="str">
        <f t="shared" si="5"/>
        <v>Memiliki kemampuan menjelaskan tentang hukum newton tentang gerak, hukum gravitasi newton, usaha dan energi, impuls &amp; momentum, dan getaran harmonis.</v>
      </c>
      <c r="K45" s="28">
        <f t="shared" si="6"/>
        <v>87.8</v>
      </c>
      <c r="L45" s="28" t="str">
        <f t="shared" si="7"/>
        <v>A</v>
      </c>
      <c r="M45" s="28">
        <f t="shared" si="8"/>
        <v>87.8</v>
      </c>
      <c r="N45" s="28" t="str">
        <f t="shared" si="9"/>
        <v>A</v>
      </c>
      <c r="O45" s="36">
        <f t="shared" si="10"/>
        <v>1</v>
      </c>
      <c r="P45" s="28" t="str">
        <f t="shared" si="11"/>
        <v>Sangat terampil membuat karya konsep hukum newton tentang gerak, hukum gravitasi newton, usaha dan energi, impuls &amp; momentum, dan getaran harmonis.</v>
      </c>
      <c r="Q45" s="39" t="str">
        <f t="shared" si="12"/>
        <v>A</v>
      </c>
      <c r="R45" s="39" t="str">
        <f t="shared" si="13"/>
        <v>A</v>
      </c>
      <c r="S45" s="18"/>
      <c r="T45" s="1">
        <v>95</v>
      </c>
      <c r="U45" s="1">
        <v>92</v>
      </c>
      <c r="V45" s="1">
        <v>88</v>
      </c>
      <c r="W45" s="1">
        <v>82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97</v>
      </c>
      <c r="AG45" s="1">
        <v>92</v>
      </c>
      <c r="AH45" s="1">
        <v>87</v>
      </c>
      <c r="AI45" s="1">
        <v>83</v>
      </c>
      <c r="AJ45" s="1">
        <v>80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104467</v>
      </c>
      <c r="C46" s="19" t="s">
        <v>225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f t="shared" si="4"/>
        <v>2</v>
      </c>
      <c r="J46" s="28" t="str">
        <f t="shared" si="5"/>
        <v>Memiliki kemampuan menjelaskan tentang hukum newton tentang gerak, hukum gravitasi newton, usaha dan energi, dan impuls &amp; momentum.</v>
      </c>
      <c r="K46" s="28">
        <f t="shared" si="6"/>
        <v>81</v>
      </c>
      <c r="L46" s="28" t="str">
        <f t="shared" si="7"/>
        <v>B</v>
      </c>
      <c r="M46" s="28">
        <f t="shared" si="8"/>
        <v>81</v>
      </c>
      <c r="N46" s="28" t="str">
        <f t="shared" si="9"/>
        <v>B</v>
      </c>
      <c r="O46" s="36">
        <f t="shared" si="10"/>
        <v>2</v>
      </c>
      <c r="P46" s="28" t="str">
        <f t="shared" si="11"/>
        <v>Sangat terampil membuat karya konsep hukum newton tentang gerak, hukum gravitasi newton, usaha dan energi, dan impuls &amp; momentum.</v>
      </c>
      <c r="Q46" s="39" t="str">
        <f t="shared" si="12"/>
        <v>B</v>
      </c>
      <c r="R46" s="39" t="str">
        <f t="shared" si="13"/>
        <v>B</v>
      </c>
      <c r="S46" s="18"/>
      <c r="T46" s="1">
        <v>87</v>
      </c>
      <c r="U46" s="1">
        <v>85</v>
      </c>
      <c r="V46" s="1">
        <v>86</v>
      </c>
      <c r="W46" s="1">
        <v>70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85</v>
      </c>
      <c r="AI46" s="1">
        <v>74</v>
      </c>
      <c r="AJ46" s="1">
        <v>77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5"/>
        <v/>
      </c>
      <c r="K47" s="28" t="str">
        <f t="shared" si="6"/>
        <v/>
      </c>
      <c r="L47" s="28" t="str">
        <f t="shared" si="7"/>
        <v/>
      </c>
      <c r="M47" s="28" t="str">
        <f t="shared" si="8"/>
        <v/>
      </c>
      <c r="N47" s="28" t="str">
        <f t="shared" si="9"/>
        <v/>
      </c>
      <c r="O47" s="36"/>
      <c r="P47" s="28" t="str">
        <f t="shared" si="11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5"/>
        <v/>
      </c>
      <c r="K48" s="28" t="str">
        <f t="shared" si="6"/>
        <v/>
      </c>
      <c r="L48" s="28" t="str">
        <f t="shared" si="7"/>
        <v/>
      </c>
      <c r="M48" s="28" t="str">
        <f t="shared" si="8"/>
        <v/>
      </c>
      <c r="N48" s="28" t="str">
        <f t="shared" si="9"/>
        <v/>
      </c>
      <c r="O48" s="36"/>
      <c r="P48" s="28" t="str">
        <f t="shared" si="11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5"/>
        <v/>
      </c>
      <c r="K49" s="28" t="str">
        <f t="shared" si="6"/>
        <v/>
      </c>
      <c r="L49" s="28" t="str">
        <f t="shared" si="7"/>
        <v/>
      </c>
      <c r="M49" s="28" t="str">
        <f t="shared" si="8"/>
        <v/>
      </c>
      <c r="N49" s="28" t="str">
        <f t="shared" si="9"/>
        <v/>
      </c>
      <c r="O49" s="36"/>
      <c r="P49" s="28" t="str">
        <f t="shared" si="11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5"/>
        <v/>
      </c>
      <c r="K50" s="28" t="str">
        <f t="shared" si="6"/>
        <v/>
      </c>
      <c r="L50" s="28" t="str">
        <f t="shared" si="7"/>
        <v/>
      </c>
      <c r="M50" s="28" t="str">
        <f t="shared" si="8"/>
        <v/>
      </c>
      <c r="N50" s="28" t="str">
        <f t="shared" si="9"/>
        <v/>
      </c>
      <c r="O50" s="36"/>
      <c r="P50" s="28" t="str">
        <f t="shared" si="11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2019-05-29T13:32:13Z</dcterms:modified>
  <cp:category/>
</cp:coreProperties>
</file>