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5600" windowHeight="7365" activeTab="2"/>
  </bookViews>
  <sheets>
    <sheet name="XI-MIPA 5" sheetId="1" r:id="rId1"/>
    <sheet name="XI-MIPA 6" sheetId="2" r:id="rId2"/>
    <sheet name="XI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K53" i="3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<sst xmlns="http://schemas.openxmlformats.org/spreadsheetml/2006/main" count="544" uniqueCount="190">
  <si>
    <t>DAFTAR NILAI SISWA SMAN 9 SEMARANG SEMESTER GENAP TAHUN PELAJARAN 2018/2019</t>
  </si>
  <si>
    <t>Guru :</t>
  </si>
  <si>
    <t>Dra. Dewi Handayani</t>
  </si>
  <si>
    <t>Kelas XI-MIPA 5</t>
  </si>
  <si>
    <t>Mapel :</t>
  </si>
  <si>
    <t>Kimia [ Kelompok C (Peminatan) ]</t>
  </si>
  <si>
    <t>didownload 26/03/2019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</si>
  <si>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</si>
  <si>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</si>
  <si>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</si>
  <si>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</si>
  <si>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</si>
  <si>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</si>
  <si>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</si>
  <si>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</si>
  <si>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</si>
  <si>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</si>
  <si>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</si>
  <si>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</si>
  <si>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</si>
  <si>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</si>
  <si>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</si>
  <si>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</si>
  <si>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</si>
  <si>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</si>
  <si>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</si>
  <si>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</si>
  <si>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</si>
  <si>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</si>
  <si>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</si>
  <si>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</si>
  <si>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</si>
  <si>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</si>
  <si>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</si>
  <si>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</si>
  <si>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</si>
  <si>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</si>
  <si>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</si>
  <si>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</si>
  <si>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</si>
  <si>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</si>
  <si>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</si>
  <si>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</si>
  <si>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</si>
  <si>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</si>
  <si>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</si>
  <si>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</si>
  <si>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</si>
  <si>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</si>
  <si>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</si>
  <si>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</si>
  <si>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</si>
  <si>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</si>
  <si>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</si>
  <si>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</si>
  <si>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</si>
  <si>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</si>
  <si>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</si>
  <si>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</si>
  <si>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</si>
  <si>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</si>
  <si>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</si>
  <si>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</si>
  <si>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</si>
  <si>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</si>
  <si>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</si>
  <si>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</si>
  <si>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</si>
  <si>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</si>
  <si>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</si>
  <si>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</si>
  <si>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</si>
  <si>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</si>
  <si>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</si>
  <si>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</si>
  <si>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</si>
  <si>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</si>
  <si>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</si>
  <si>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</si>
  <si>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</si>
  <si>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Predikat &amp; Deskripsi Keterampilan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</si>
  <si>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</si>
  <si>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</si>
  <si>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</si>
  <si>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</si>
  <si>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</si>
  <si>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</si>
  <si>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</si>
  <si>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</si>
  <si>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</si>
  <si>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</si>
  <si>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</si>
  <si>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</si>
  <si>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</si>
  <si>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</si>
  <si>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</si>
  <si>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</si>
  <si>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</si>
  <si>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</si>
  <si>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</si>
  <si>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</si>
  <si>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</si>
  <si>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</si>
  <si>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</si>
  <si>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</si>
  <si>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</si>
  <si>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</si>
  <si>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</si>
  <si>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</si>
  <si>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</si>
  <si>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</si>
  <si>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</si>
  <si>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</si>
  <si>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</si>
  <si>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19650726 199512 2 001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</si>
  <si>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</si>
  <si>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</si>
  <si>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</si>
  <si>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</si>
  <si>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</si>
  <si>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</si>
  <si>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</si>
  <si>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</si>
  <si>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</si>
  <si>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</si>
  <si>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</si>
  <si>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</si>
  <si>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</si>
  <si>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</si>
  <si>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</si>
  <si>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</si>
  <si>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</si>
  <si>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</si>
  <si>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</si>
  <si>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</si>
  <si>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</si>
  <si>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</si>
  <si>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</si>
  <si>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</si>
  <si>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</si>
  <si>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</si>
  <si>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</si>
  <si>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</si>
  <si>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</si>
  <si>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</si>
  <si>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</si>
  <si>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</si>
  <si>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</si>
  <si>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</si>
  <si>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</si>
  <si>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</si>
  <si>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</si>
  <si>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</si>
  <si>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</si>
  <si>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</si>
  <si>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</si>
  <si>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</si>
  <si>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</si>
  <si>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</si>
  <si>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</si>
  <si>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</si>
  <si>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</si>
  <si>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</si>
  <si>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</si>
  <si>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</si>
  <si>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</si>
  <si>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</si>
  <si>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</si>
  <si>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</si>
  <si>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</si>
  <si>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</si>
  <si>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</si>
  <si>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</si>
  <si>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</si>
  <si>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</si>
  <si>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</si>
  <si>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</si>
  <si>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</si>
  <si>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</si>
  <si>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</si>
  <si>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</si>
  <si>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</si>
  <si>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</si>
  <si>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RENATA SAETOVA</t>
  </si>
  <si>
    <t xml:space="preserve">Memiliki ketrampilan melakukan percobaan uji asam=basa, hidrolisis, larutan penyangga, hasil kali kelarutan namun perlu peningkatan ketrampilan melakukan percobaan koloid </t>
  </si>
  <si>
    <t>Memiliki kemampuan memahami konsep Asam-Basa,  Hidrolisis, Larutan Penyangga, hasil kali kelarutan namun perlu peningkatan pemahaman koloid</t>
  </si>
  <si>
    <t>Memiliki kemampuan memahami konsep Asam-Basa,  Hidrolisis, Larutan Penyangga namun perlu peningkatan pemahaman hasil kali kelarutan dan koloid</t>
  </si>
  <si>
    <t>Memiliki kemampuan memahami konsep Asam-Basa,  Hidrolisis namun perlu peningkatan pemahaman Larutan Penyangga, hasil kali kelarutan dan koloid</t>
  </si>
  <si>
    <t xml:space="preserve">Memiliki ketrampilan melakukan percobaan uji asam=basa, hidrolisis, larutan penyangga namun perlu peningkatan ketrampilan melakukan percobaan hasil kali kelarutan dan  koloid </t>
  </si>
  <si>
    <t xml:space="preserve">Memiliki ketrampilan melakukan percobaan uji asam=basa, hidrolisis namun perlu peningkatan ketrampilan melakukan percobaan  larutan penyangga ,hasil kali kelarutan dan  koloid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</si>
</sst>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15" zoomScaleNormal="115" workbookViewId="0">
      <pane xSplit="3" ySplit="10" topLeftCell="D11" activePane="bottomRight" state="frozen"/>
      <selection pane="topRight"/>
      <selection pane="bottomLeft"/>
      <selection pane="bottomRight" activeCell="I35" sqref="I35"/>
    </sheetView>
  </sheetViews>
  <sheetFormatPr defaultRowHeight="15" x14ac:dyDescent="0.25"/>
  <cols>
    <col min="1" max="1" width="6.5703125" customWidth="1"/>
    <col min="2" max="2" width="9.140625" hidden="1" customWidth="1"/>
    <col min="3" max="3" width="25.7109375" customWidth="1"/>
    <col min="4" max="4" width="2.5703125" customWidth="1"/>
    <col min="5" max="5" width="4.140625" customWidth="1"/>
    <col min="6" max="6" width="3.7109375" customWidth="1"/>
    <col min="7" max="7" width="4.42578125" customWidth="1"/>
    <col min="8" max="8" width="4.7109375" customWidth="1"/>
    <col min="9" max="9" width="4.28515625" customWidth="1"/>
    <col min="10" max="10" width="8.85546875" customWidth="1"/>
    <col min="11" max="11" width="4.5703125" customWidth="1"/>
    <col min="12" max="13" width="4.28515625" customWidth="1"/>
    <col min="14" max="14" width="3.7109375" customWidth="1"/>
    <col min="15" max="15" width="2.7109375" customWidth="1"/>
    <col min="16" max="16" width="5.7109375" customWidth="1"/>
    <col min="17" max="17" width="6.7109375" customWidth="1"/>
    <col min="18" max="18" width="4.7109375" customWidth="1"/>
    <col min="19" max="19" width="1.42578125" customWidth="1"/>
    <col min="20" max="20" width="5" customWidth="1"/>
    <col min="21" max="21" width="4.28515625" customWidth="1"/>
    <col min="22" max="22" width="3.85546875" customWidth="1"/>
    <col min="23" max="24" width="3" customWidth="1"/>
    <col min="25" max="25" width="7.140625" customWidth="1"/>
    <col min="26" max="26" width="2" customWidth="1"/>
    <col min="27" max="30" width="7.140625" hidden="1" customWidth="1"/>
    <col min="31" max="31" width="2.28515625" customWidth="1"/>
    <col min="32" max="32" width="3.5703125" customWidth="1"/>
    <col min="33" max="33" width="5.42578125" customWidth="1"/>
    <col min="34" max="34" width="4.85546875" customWidth="1"/>
    <col min="35" max="35" width="3.5703125" customWidth="1"/>
    <col min="36" max="36" width="3.85546875" customWidth="1"/>
    <col min="37" max="37" width="5.285156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97257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 Asam-Basa,  Hidrolisis, Larutan Penyangga, hasil kali kelarutan namun perlu peningkatan pemahaman koloid</v>
      </c>
      <c r="K11" s="28">
        <f t="shared" ref="K11:K50" si="5">IF((COUNTA(AF11:AO11)&gt;0),AVERAGE(AF11:AO11),"")</f>
        <v>88.6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melakukan percobaan uji asam=basa, hidrolisis, larutan penyangga, hasil kali kelarutan namun perlu peningkatan ketrampilan melakukan percobaan koloid </v>
      </c>
      <c r="Q11" s="39"/>
      <c r="R11" s="39" t="s">
        <v>8</v>
      </c>
      <c r="S11" s="18"/>
      <c r="T11" s="1">
        <v>86</v>
      </c>
      <c r="U11" s="1">
        <v>89</v>
      </c>
      <c r="V11" s="1">
        <v>89</v>
      </c>
      <c r="W11" s="1">
        <v>88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90</v>
      </c>
      <c r="AH11" s="1">
        <v>88</v>
      </c>
      <c r="AI11" s="1">
        <v>92</v>
      </c>
      <c r="AJ11" s="1">
        <v>87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97271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memahami konsep Asam-Basa,  Hidrolisis, Larutan Penyangga, hasil kali kelarutan namun perlu peningkatan pemahaman koloid</v>
      </c>
      <c r="K12" s="28">
        <f t="shared" si="5"/>
        <v>90.6</v>
      </c>
      <c r="L12" s="28" t="str">
        <f t="shared" si="6"/>
        <v>A</v>
      </c>
      <c r="M12" s="28">
        <f t="shared" si="7"/>
        <v>90.6</v>
      </c>
      <c r="N12" s="28" t="str">
        <f t="shared" si="8"/>
        <v>A</v>
      </c>
      <c r="O12" s="36">
        <v>1</v>
      </c>
      <c r="P12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2" s="39"/>
      <c r="R12" s="39" t="s">
        <v>8</v>
      </c>
      <c r="S12" s="18"/>
      <c r="T12" s="1">
        <v>92</v>
      </c>
      <c r="U12" s="1">
        <v>83</v>
      </c>
      <c r="V12" s="1">
        <v>91</v>
      </c>
      <c r="W12" s="1">
        <v>88</v>
      </c>
      <c r="X12" s="1">
        <v>92</v>
      </c>
      <c r="Y12" s="1"/>
      <c r="Z12" s="1"/>
      <c r="AA12" s="1"/>
      <c r="AB12" s="1"/>
      <c r="AC12" s="1"/>
      <c r="AD12" s="1"/>
      <c r="AE12" s="18"/>
      <c r="AF12" s="1">
        <v>92</v>
      </c>
      <c r="AG12" s="1">
        <v>90</v>
      </c>
      <c r="AH12" s="1">
        <v>88</v>
      </c>
      <c r="AI12" s="1">
        <v>93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97284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konsep Asam-Basa,  Hidrolisis, Larutan Penyangga, hasil kali kelarutan namun perlu peningkatan pemahaman koloid</v>
      </c>
      <c r="K13" s="28">
        <f t="shared" si="5"/>
        <v>86.8</v>
      </c>
      <c r="L13" s="28" t="str">
        <f t="shared" si="6"/>
        <v>A</v>
      </c>
      <c r="M13" s="28">
        <f t="shared" si="7"/>
        <v>86.8</v>
      </c>
      <c r="N13" s="28" t="str">
        <f t="shared" si="8"/>
        <v>A</v>
      </c>
      <c r="O13" s="36">
        <v>1</v>
      </c>
      <c r="P13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3" s="39"/>
      <c r="R13" s="39" t="s">
        <v>8</v>
      </c>
      <c r="S13" s="18"/>
      <c r="T13" s="1">
        <v>88</v>
      </c>
      <c r="U13" s="1">
        <v>86</v>
      </c>
      <c r="V13" s="1">
        <v>85</v>
      </c>
      <c r="W13" s="1">
        <v>86</v>
      </c>
      <c r="X13" s="1">
        <v>87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88</v>
      </c>
      <c r="AH13" s="1">
        <v>86</v>
      </c>
      <c r="AI13" s="1">
        <v>86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185</v>
      </c>
      <c r="FI13" s="43" t="s">
        <v>184</v>
      </c>
      <c r="FJ13" s="41">
        <v>33061</v>
      </c>
      <c r="FK13" s="41">
        <v>33071</v>
      </c>
    </row>
    <row r="14" spans="1:167" x14ac:dyDescent="0.25">
      <c r="A14" s="19">
        <v>4</v>
      </c>
      <c r="B14" s="19">
        <v>97298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memahami konsep Asam-Basa,  Hidrolisis, Larutan Penyangga, hasil kali kelarutan namun perlu peningkatan pemahaman koloid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4" s="39"/>
      <c r="R14" s="39" t="s">
        <v>8</v>
      </c>
      <c r="S14" s="18"/>
      <c r="T14" s="1">
        <v>90</v>
      </c>
      <c r="U14" s="1">
        <v>96</v>
      </c>
      <c r="V14" s="1">
        <v>87</v>
      </c>
      <c r="W14" s="1">
        <v>87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87</v>
      </c>
      <c r="AH14" s="1">
        <v>85</v>
      </c>
      <c r="AI14" s="1">
        <v>88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97312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memahami konsep Asam-Basa,  Hidrolisis, Larutan Penyangga, hasil kali kelarutan namun perlu peningkatan pemahaman koloid</v>
      </c>
      <c r="K15" s="28">
        <f t="shared" si="5"/>
        <v>85.6</v>
      </c>
      <c r="L15" s="28" t="str">
        <f t="shared" si="6"/>
        <v>A</v>
      </c>
      <c r="M15" s="28">
        <f t="shared" si="7"/>
        <v>85.6</v>
      </c>
      <c r="N15" s="28" t="str">
        <f t="shared" si="8"/>
        <v>A</v>
      </c>
      <c r="O15" s="36">
        <v>1</v>
      </c>
      <c r="P15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5" s="39"/>
      <c r="R15" s="39" t="s">
        <v>8</v>
      </c>
      <c r="S15" s="18"/>
      <c r="T15" s="1">
        <v>90</v>
      </c>
      <c r="U15" s="1">
        <v>86</v>
      </c>
      <c r="V15" s="1">
        <v>83</v>
      </c>
      <c r="W15" s="1">
        <v>85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86</v>
      </c>
      <c r="AI15" s="1">
        <v>85</v>
      </c>
      <c r="AJ15" s="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186</v>
      </c>
      <c r="FI15" s="43" t="s">
        <v>188</v>
      </c>
      <c r="FJ15" s="41">
        <v>33062</v>
      </c>
      <c r="FK15" s="41">
        <v>33072</v>
      </c>
    </row>
    <row r="16" spans="1:167" x14ac:dyDescent="0.25">
      <c r="A16" s="19">
        <v>6</v>
      </c>
      <c r="B16" s="19">
        <v>97326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memahami konsep Asam-Basa,  Hidrolisis, Larutan Penyangga, hasil kali kelarutan namun perlu peningkatan pemahaman koloid</v>
      </c>
      <c r="K16" s="28">
        <f t="shared" si="5"/>
        <v>86.4</v>
      </c>
      <c r="L16" s="28" t="str">
        <f t="shared" si="6"/>
        <v>A</v>
      </c>
      <c r="M16" s="28">
        <f t="shared" si="7"/>
        <v>86.4</v>
      </c>
      <c r="N16" s="28" t="str">
        <f t="shared" si="8"/>
        <v>A</v>
      </c>
      <c r="O16" s="36">
        <v>1</v>
      </c>
      <c r="P16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6" s="39"/>
      <c r="R16" s="39" t="s">
        <v>8</v>
      </c>
      <c r="S16" s="18"/>
      <c r="T16" s="1">
        <v>94</v>
      </c>
      <c r="U16" s="1">
        <v>82</v>
      </c>
      <c r="V16" s="1">
        <v>86</v>
      </c>
      <c r="W16" s="1">
        <v>85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87</v>
      </c>
      <c r="AH16" s="1">
        <v>86</v>
      </c>
      <c r="AI16" s="1">
        <v>86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97340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memahami konsep Asam-Basa,  Hidrolisis, Larutan Penyangga, hasil kali kelarutan namun perlu peningkatan pemahaman koloid</v>
      </c>
      <c r="K17" s="28">
        <f t="shared" si="5"/>
        <v>86.8</v>
      </c>
      <c r="L17" s="28" t="str">
        <f t="shared" si="6"/>
        <v>A</v>
      </c>
      <c r="M17" s="28">
        <f t="shared" si="7"/>
        <v>86.8</v>
      </c>
      <c r="N17" s="28" t="str">
        <f t="shared" si="8"/>
        <v>A</v>
      </c>
      <c r="O17" s="36">
        <v>1</v>
      </c>
      <c r="P17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7" s="39"/>
      <c r="R17" s="39" t="s">
        <v>8</v>
      </c>
      <c r="S17" s="18"/>
      <c r="T17" s="1">
        <v>86</v>
      </c>
      <c r="U17" s="1">
        <v>85</v>
      </c>
      <c r="V17" s="1">
        <v>83</v>
      </c>
      <c r="W17" s="1">
        <v>84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90</v>
      </c>
      <c r="AH17" s="1">
        <v>86</v>
      </c>
      <c r="AI17" s="1">
        <v>87</v>
      </c>
      <c r="AJ17" s="1">
        <v>87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187</v>
      </c>
      <c r="FI17" s="43" t="s">
        <v>189</v>
      </c>
      <c r="FJ17" s="41">
        <v>33063</v>
      </c>
      <c r="FK17" s="41">
        <v>33073</v>
      </c>
    </row>
    <row r="18" spans="1:167" x14ac:dyDescent="0.25">
      <c r="A18" s="19">
        <v>8</v>
      </c>
      <c r="B18" s="19">
        <v>97353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memahami konsep Asam-Basa,  Hidrolisis, Larutan Penyangga, hasil kali kelarutan namun perlu peningkatan pemahaman koloid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8" s="39"/>
      <c r="R18" s="39" t="s">
        <v>8</v>
      </c>
      <c r="S18" s="18"/>
      <c r="T18" s="1">
        <v>86</v>
      </c>
      <c r="U18" s="1">
        <v>85</v>
      </c>
      <c r="V18" s="1">
        <v>84</v>
      </c>
      <c r="W18" s="1">
        <v>86</v>
      </c>
      <c r="X18" s="1">
        <v>88</v>
      </c>
      <c r="Y18" s="1"/>
      <c r="Z18" s="1"/>
      <c r="AA18" s="1"/>
      <c r="AB18" s="1"/>
      <c r="AC18" s="1"/>
      <c r="AD18" s="1"/>
      <c r="AE18" s="18"/>
      <c r="AF18" s="1">
        <v>87</v>
      </c>
      <c r="AG18" s="1">
        <v>90</v>
      </c>
      <c r="AH18" s="1">
        <v>88</v>
      </c>
      <c r="AI18" s="1">
        <v>84</v>
      </c>
      <c r="AJ18" s="1">
        <v>86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97367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memahami konsep Asam-Basa,  Hidrolisis, Larutan Penyangga, hasil kali kelarutan namun perlu peningkatan pemahaman koloid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9" s="39"/>
      <c r="R19" s="39" t="s">
        <v>8</v>
      </c>
      <c r="S19" s="18"/>
      <c r="T19" s="1">
        <v>92</v>
      </c>
      <c r="U19" s="1">
        <v>83</v>
      </c>
      <c r="V19" s="1">
        <v>84</v>
      </c>
      <c r="W19" s="1">
        <v>86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84</v>
      </c>
      <c r="AG19" s="1">
        <v>90</v>
      </c>
      <c r="AH19" s="1">
        <v>85</v>
      </c>
      <c r="AI19" s="1">
        <v>85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33064</v>
      </c>
      <c r="FK19" s="41">
        <v>33074</v>
      </c>
    </row>
    <row r="20" spans="1:167" x14ac:dyDescent="0.25">
      <c r="A20" s="19">
        <v>10</v>
      </c>
      <c r="B20" s="19">
        <v>97381</v>
      </c>
      <c r="C20" s="19" t="s">
        <v>74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memahami konsep Asam-Basa,  Hidrolisis, Larutan Penyangga, hasil kali kelarutan namun perlu peningkatan pemahaman koloid</v>
      </c>
      <c r="K20" s="28">
        <f t="shared" si="5"/>
        <v>85.8</v>
      </c>
      <c r="L20" s="28" t="str">
        <f t="shared" si="6"/>
        <v>A</v>
      </c>
      <c r="M20" s="28">
        <f t="shared" si="7"/>
        <v>85.8</v>
      </c>
      <c r="N20" s="28" t="str">
        <f t="shared" si="8"/>
        <v>A</v>
      </c>
      <c r="O20" s="36">
        <v>1</v>
      </c>
      <c r="P20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0" s="39"/>
      <c r="R20" s="39" t="s">
        <v>8</v>
      </c>
      <c r="S20" s="18"/>
      <c r="T20" s="1">
        <v>92</v>
      </c>
      <c r="U20" s="1">
        <v>83</v>
      </c>
      <c r="V20" s="1">
        <v>85</v>
      </c>
      <c r="W20" s="1">
        <v>87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85</v>
      </c>
      <c r="AH20" s="1">
        <v>87</v>
      </c>
      <c r="AI20" s="1">
        <v>85</v>
      </c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97394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memahami konsep Asam-Basa,  Hidrolisis, Larutan Penyangga, hasil kali kelarutan namun perlu peningkatan pemahaman koloid</v>
      </c>
      <c r="K21" s="28">
        <f t="shared" si="5"/>
        <v>84.8</v>
      </c>
      <c r="L21" s="28" t="str">
        <f t="shared" si="6"/>
        <v>A</v>
      </c>
      <c r="M21" s="28">
        <f t="shared" si="7"/>
        <v>84.8</v>
      </c>
      <c r="N21" s="28" t="str">
        <f t="shared" si="8"/>
        <v>A</v>
      </c>
      <c r="O21" s="36">
        <v>1</v>
      </c>
      <c r="P21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1" s="39"/>
      <c r="R21" s="39" t="s">
        <v>8</v>
      </c>
      <c r="S21" s="18"/>
      <c r="T21" s="1">
        <v>94</v>
      </c>
      <c r="U21" s="1">
        <v>76</v>
      </c>
      <c r="V21" s="1">
        <v>86</v>
      </c>
      <c r="W21" s="1">
        <v>85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>
        <v>85</v>
      </c>
      <c r="AI21" s="1">
        <v>84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33065</v>
      </c>
      <c r="FK21" s="41">
        <v>33075</v>
      </c>
    </row>
    <row r="22" spans="1:167" x14ac:dyDescent="0.25">
      <c r="A22" s="19">
        <v>12</v>
      </c>
      <c r="B22" s="19">
        <v>97408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memahami konsep Asam-Basa,  Hidrolisis, Larutan Penyangga, hasil kali kelarutan namun perlu peningkatan pemahaman koloid</v>
      </c>
      <c r="K22" s="28">
        <f t="shared" si="5"/>
        <v>87.2</v>
      </c>
      <c r="L22" s="28" t="str">
        <f t="shared" si="6"/>
        <v>A</v>
      </c>
      <c r="M22" s="28">
        <f t="shared" si="7"/>
        <v>87.2</v>
      </c>
      <c r="N22" s="28" t="str">
        <f t="shared" si="8"/>
        <v>A</v>
      </c>
      <c r="O22" s="36">
        <v>1</v>
      </c>
      <c r="P22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2" s="39"/>
      <c r="R22" s="39" t="s">
        <v>8</v>
      </c>
      <c r="S22" s="18"/>
      <c r="T22" s="1">
        <v>92</v>
      </c>
      <c r="U22" s="1">
        <v>84</v>
      </c>
      <c r="V22" s="1">
        <v>86</v>
      </c>
      <c r="W22" s="1">
        <v>87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88</v>
      </c>
      <c r="AH22" s="1">
        <v>86</v>
      </c>
      <c r="AI22" s="1">
        <v>88</v>
      </c>
      <c r="AJ22" s="1">
        <v>87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97422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memahami konsep Asam-Basa,  Hidrolisis, Larutan Penyangga, hasil kali kelarutan namun perlu peningkatan pemahaman koloid</v>
      </c>
      <c r="K23" s="28">
        <f t="shared" si="5"/>
        <v>86.2</v>
      </c>
      <c r="L23" s="28" t="str">
        <f t="shared" si="6"/>
        <v>A</v>
      </c>
      <c r="M23" s="28">
        <f t="shared" si="7"/>
        <v>86.2</v>
      </c>
      <c r="N23" s="28" t="str">
        <f t="shared" si="8"/>
        <v>A</v>
      </c>
      <c r="O23" s="36">
        <v>1</v>
      </c>
      <c r="P23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3" s="39"/>
      <c r="R23" s="39" t="s">
        <v>8</v>
      </c>
      <c r="S23" s="18"/>
      <c r="T23" s="1">
        <v>83</v>
      </c>
      <c r="U23" s="1">
        <v>88</v>
      </c>
      <c r="V23" s="1">
        <v>87</v>
      </c>
      <c r="W23" s="1">
        <v>88</v>
      </c>
      <c r="X23" s="1">
        <v>93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90</v>
      </c>
      <c r="AH23" s="1">
        <v>85</v>
      </c>
      <c r="AI23" s="1">
        <v>84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33066</v>
      </c>
      <c r="FK23" s="41">
        <v>33076</v>
      </c>
    </row>
    <row r="24" spans="1:167" x14ac:dyDescent="0.25">
      <c r="A24" s="19">
        <v>14</v>
      </c>
      <c r="B24" s="19">
        <v>97449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memahami konsep Asam-Basa,  Hidrolisis, Larutan Penyangga, hasil kali kelarutan namun perlu peningkatan pemahaman koloid</v>
      </c>
      <c r="K24" s="28">
        <f t="shared" si="5"/>
        <v>86.8</v>
      </c>
      <c r="L24" s="28" t="str">
        <f t="shared" si="6"/>
        <v>A</v>
      </c>
      <c r="M24" s="28">
        <f t="shared" si="7"/>
        <v>86.8</v>
      </c>
      <c r="N24" s="28" t="str">
        <f t="shared" si="8"/>
        <v>A</v>
      </c>
      <c r="O24" s="36">
        <v>1</v>
      </c>
      <c r="P24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4" s="39"/>
      <c r="R24" s="39" t="s">
        <v>8</v>
      </c>
      <c r="S24" s="18"/>
      <c r="T24" s="1">
        <v>88</v>
      </c>
      <c r="U24" s="1">
        <v>84</v>
      </c>
      <c r="V24" s="1">
        <v>87</v>
      </c>
      <c r="W24" s="1">
        <v>86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88</v>
      </c>
      <c r="AH24" s="1">
        <v>86</v>
      </c>
      <c r="AI24" s="1">
        <v>87</v>
      </c>
      <c r="AJ24" s="1">
        <v>86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97436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memahami konsep Asam-Basa,  Hidrolisis, Larutan Penyangga, hasil kali kelarutan namun perlu peningkatan pemahaman koloid</v>
      </c>
      <c r="K25" s="28">
        <f t="shared" si="5"/>
        <v>85.4</v>
      </c>
      <c r="L25" s="28" t="str">
        <f t="shared" si="6"/>
        <v>A</v>
      </c>
      <c r="M25" s="28">
        <f t="shared" si="7"/>
        <v>85.4</v>
      </c>
      <c r="N25" s="28" t="str">
        <f t="shared" si="8"/>
        <v>A</v>
      </c>
      <c r="O25" s="36">
        <v>1</v>
      </c>
      <c r="P25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5" s="39"/>
      <c r="R25" s="39" t="s">
        <v>9</v>
      </c>
      <c r="S25" s="18"/>
      <c r="T25" s="1">
        <v>86</v>
      </c>
      <c r="U25" s="1">
        <v>80</v>
      </c>
      <c r="V25" s="1">
        <v>85</v>
      </c>
      <c r="W25" s="1">
        <v>86</v>
      </c>
      <c r="X25" s="1">
        <v>90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90</v>
      </c>
      <c r="AH25" s="1">
        <v>85</v>
      </c>
      <c r="AI25" s="1">
        <v>84</v>
      </c>
      <c r="AJ25" s="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33067</v>
      </c>
      <c r="FK25" s="41">
        <v>33077</v>
      </c>
    </row>
    <row r="26" spans="1:167" x14ac:dyDescent="0.25">
      <c r="A26" s="19">
        <v>16</v>
      </c>
      <c r="B26" s="19">
        <v>97491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memahami konsep Asam-Basa,  Hidrolisis, Larutan Penyangga, hasil kali kelarutan namun perlu peningkatan pemahaman koloid</v>
      </c>
      <c r="K26" s="28">
        <f t="shared" si="5"/>
        <v>85.8</v>
      </c>
      <c r="L26" s="28" t="str">
        <f t="shared" si="6"/>
        <v>A</v>
      </c>
      <c r="M26" s="28">
        <f t="shared" si="7"/>
        <v>85.8</v>
      </c>
      <c r="N26" s="28" t="str">
        <f t="shared" si="8"/>
        <v>A</v>
      </c>
      <c r="O26" s="36">
        <v>1</v>
      </c>
      <c r="P26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6" s="39"/>
      <c r="R26" s="39" t="s">
        <v>8</v>
      </c>
      <c r="S26" s="18"/>
      <c r="T26" s="1">
        <v>90</v>
      </c>
      <c r="U26" s="1">
        <v>82</v>
      </c>
      <c r="V26" s="1">
        <v>87</v>
      </c>
      <c r="W26" s="1">
        <v>86</v>
      </c>
      <c r="X26" s="1">
        <v>86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90</v>
      </c>
      <c r="AH26" s="1">
        <v>84</v>
      </c>
      <c r="AI26" s="1">
        <v>86</v>
      </c>
      <c r="AJ26" s="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97463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memahami konsep Asam-Basa,  Hidrolisis, Larutan Penyangga, hasil kali kelarutan namun perlu peningkatan pemahaman koloid</v>
      </c>
      <c r="K27" s="28">
        <f t="shared" si="5"/>
        <v>85.6</v>
      </c>
      <c r="L27" s="28" t="str">
        <f t="shared" si="6"/>
        <v>A</v>
      </c>
      <c r="M27" s="28">
        <f t="shared" si="7"/>
        <v>85.6</v>
      </c>
      <c r="N27" s="28" t="str">
        <f t="shared" si="8"/>
        <v>A</v>
      </c>
      <c r="O27" s="36">
        <v>1</v>
      </c>
      <c r="P27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7" s="39"/>
      <c r="R27" s="39" t="s">
        <v>8</v>
      </c>
      <c r="S27" s="18"/>
      <c r="T27" s="1">
        <v>86</v>
      </c>
      <c r="U27" s="1">
        <v>84</v>
      </c>
      <c r="V27" s="1">
        <v>86</v>
      </c>
      <c r="W27" s="1">
        <v>85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88</v>
      </c>
      <c r="AH27" s="1">
        <v>85</v>
      </c>
      <c r="AI27" s="1">
        <v>85</v>
      </c>
      <c r="AJ27" s="1">
        <v>86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33068</v>
      </c>
      <c r="FK27" s="41">
        <v>33078</v>
      </c>
    </row>
    <row r="28" spans="1:167" x14ac:dyDescent="0.25">
      <c r="A28" s="19">
        <v>18</v>
      </c>
      <c r="B28" s="19">
        <v>97477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memahami konsep Asam-Basa,  Hidrolisis, Larutan Penyangga, hasil kali kelarutan namun perlu peningkatan pemahaman koloid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8" s="39"/>
      <c r="R28" s="39" t="s">
        <v>8</v>
      </c>
      <c r="S28" s="18"/>
      <c r="T28" s="1">
        <v>88</v>
      </c>
      <c r="U28" s="1">
        <v>84</v>
      </c>
      <c r="V28" s="1">
        <v>86</v>
      </c>
      <c r="W28" s="1">
        <v>86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87</v>
      </c>
      <c r="AG28" s="1">
        <v>90</v>
      </c>
      <c r="AH28" s="1">
        <v>85</v>
      </c>
      <c r="AI28" s="1">
        <v>88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97505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memahami konsep Asam-Basa,  Hidrolisis, Larutan Penyangga, hasil kali kelarutan namun perlu peningkatan pemahaman koloid</v>
      </c>
      <c r="K29" s="28">
        <f t="shared" si="5"/>
        <v>85.6</v>
      </c>
      <c r="L29" s="28" t="str">
        <f t="shared" si="6"/>
        <v>A</v>
      </c>
      <c r="M29" s="28">
        <f t="shared" si="7"/>
        <v>85.6</v>
      </c>
      <c r="N29" s="28" t="str">
        <f t="shared" si="8"/>
        <v>A</v>
      </c>
      <c r="O29" s="36">
        <v>1</v>
      </c>
      <c r="P29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9" s="39"/>
      <c r="R29" s="39" t="s">
        <v>8</v>
      </c>
      <c r="S29" s="18"/>
      <c r="T29" s="1">
        <v>86</v>
      </c>
      <c r="U29" s="1">
        <v>87</v>
      </c>
      <c r="V29" s="1">
        <v>85</v>
      </c>
      <c r="W29" s="1">
        <v>87</v>
      </c>
      <c r="X29" s="1">
        <v>90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87</v>
      </c>
      <c r="AH29" s="1">
        <v>86</v>
      </c>
      <c r="AI29" s="1">
        <v>85</v>
      </c>
      <c r="AJ29" s="1">
        <v>86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33069</v>
      </c>
      <c r="FK29" s="41">
        <v>33079</v>
      </c>
    </row>
    <row r="30" spans="1:167" x14ac:dyDescent="0.25">
      <c r="A30" s="19">
        <v>20</v>
      </c>
      <c r="B30" s="19">
        <v>97519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memahami konsep Asam-Basa,  Hidrolisis, Larutan Penyangga, hasil kali kelarutan namun perlu peningkatan pemahaman koloid</v>
      </c>
      <c r="K30" s="28">
        <f t="shared" si="5"/>
        <v>86.6</v>
      </c>
      <c r="L30" s="28" t="str">
        <f t="shared" si="6"/>
        <v>A</v>
      </c>
      <c r="M30" s="28">
        <f t="shared" si="7"/>
        <v>86.6</v>
      </c>
      <c r="N30" s="28" t="str">
        <f t="shared" si="8"/>
        <v>A</v>
      </c>
      <c r="O30" s="36">
        <v>1</v>
      </c>
      <c r="P30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0" s="39"/>
      <c r="R30" s="39" t="s">
        <v>8</v>
      </c>
      <c r="S30" s="18"/>
      <c r="T30" s="1">
        <v>88</v>
      </c>
      <c r="U30" s="1">
        <v>80</v>
      </c>
      <c r="V30" s="1">
        <v>87</v>
      </c>
      <c r="W30" s="1">
        <v>85</v>
      </c>
      <c r="X30" s="1">
        <v>86</v>
      </c>
      <c r="Y30" s="1"/>
      <c r="Z30" s="1"/>
      <c r="AA30" s="1"/>
      <c r="AB30" s="1"/>
      <c r="AC30" s="1"/>
      <c r="AD30" s="1"/>
      <c r="AE30" s="18"/>
      <c r="AF30" s="1">
        <v>87</v>
      </c>
      <c r="AG30" s="1">
        <v>90</v>
      </c>
      <c r="AH30" s="1">
        <v>85</v>
      </c>
      <c r="AI30" s="1">
        <v>85</v>
      </c>
      <c r="AJ30" s="1">
        <v>86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97532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memahami konsep Asam-Basa,  Hidrolisis, Larutan Penyangga, hasil kali kelarutan namun perlu peningkatan pemahaman koloid</v>
      </c>
      <c r="K31" s="28">
        <f t="shared" si="5"/>
        <v>86.4</v>
      </c>
      <c r="L31" s="28" t="str">
        <f t="shared" si="6"/>
        <v>A</v>
      </c>
      <c r="M31" s="28">
        <f t="shared" si="7"/>
        <v>86.4</v>
      </c>
      <c r="N31" s="28" t="str">
        <f t="shared" si="8"/>
        <v>A</v>
      </c>
      <c r="O31" s="36">
        <v>1</v>
      </c>
      <c r="P31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1" s="39"/>
      <c r="R31" s="39" t="s">
        <v>8</v>
      </c>
      <c r="S31" s="18"/>
      <c r="T31" s="1">
        <v>92</v>
      </c>
      <c r="U31" s="1">
        <v>87</v>
      </c>
      <c r="V31" s="1">
        <v>80</v>
      </c>
      <c r="W31" s="1">
        <v>85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85</v>
      </c>
      <c r="AI31" s="1">
        <v>87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33070</v>
      </c>
      <c r="FK31" s="41">
        <v>33080</v>
      </c>
    </row>
    <row r="32" spans="1:167" x14ac:dyDescent="0.25">
      <c r="A32" s="19">
        <v>22</v>
      </c>
      <c r="B32" s="19">
        <v>97545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memahami konsep Asam-Basa,  Hidrolisis, Larutan Penyangga, hasil kali kelarutan namun perlu peningkatan pemahaman koloid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2" s="39"/>
      <c r="R32" s="39" t="s">
        <v>8</v>
      </c>
      <c r="S32" s="18"/>
      <c r="T32" s="1">
        <v>94</v>
      </c>
      <c r="U32" s="1">
        <v>85</v>
      </c>
      <c r="V32" s="1">
        <v>86</v>
      </c>
      <c r="W32" s="1">
        <v>88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92</v>
      </c>
      <c r="AI32" s="1">
        <v>90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97559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memahami konsep Asam-Basa,  Hidrolisis, Larutan Penyangga, hasil kali kelarutan namun perlu peningkatan pemahaman koloid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3" s="39"/>
      <c r="R33" s="39" t="s">
        <v>8</v>
      </c>
      <c r="S33" s="18"/>
      <c r="T33" s="1">
        <v>94</v>
      </c>
      <c r="U33" s="1">
        <v>88</v>
      </c>
      <c r="V33" s="1">
        <v>85</v>
      </c>
      <c r="W33" s="1">
        <v>89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88</v>
      </c>
      <c r="AH33" s="1">
        <v>92</v>
      </c>
      <c r="AI33" s="1">
        <v>90</v>
      </c>
      <c r="AJ33" s="1">
        <v>90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97572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memahami konsep Asam-Basa,  Hidrolisis, Larutan Penyangga, hasil kali kelarutan namun perlu peningkatan pemahaman koloid</v>
      </c>
      <c r="K34" s="28">
        <f t="shared" si="5"/>
        <v>86.4</v>
      </c>
      <c r="L34" s="28" t="str">
        <f t="shared" si="6"/>
        <v>A</v>
      </c>
      <c r="M34" s="28">
        <f t="shared" si="7"/>
        <v>86.4</v>
      </c>
      <c r="N34" s="28" t="str">
        <f t="shared" si="8"/>
        <v>A</v>
      </c>
      <c r="O34" s="36">
        <v>1</v>
      </c>
      <c r="P34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4" s="39"/>
      <c r="R34" s="39" t="s">
        <v>8</v>
      </c>
      <c r="S34" s="18"/>
      <c r="T34" s="1">
        <v>90</v>
      </c>
      <c r="U34" s="1">
        <v>83</v>
      </c>
      <c r="V34" s="1">
        <v>92</v>
      </c>
      <c r="W34" s="1">
        <v>87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86</v>
      </c>
      <c r="AH34" s="1">
        <v>87</v>
      </c>
      <c r="AI34" s="1">
        <v>87</v>
      </c>
      <c r="AJ34" s="1">
        <v>88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97585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memahami konsep Asam-Basa,  Hidrolisis, Larutan Penyangga, hasil kali kelarutan namun perlu peningkatan pemahaman koloid</v>
      </c>
      <c r="K35" s="28">
        <f t="shared" si="5"/>
        <v>85.2</v>
      </c>
      <c r="L35" s="28" t="str">
        <f t="shared" si="6"/>
        <v>A</v>
      </c>
      <c r="M35" s="28">
        <f t="shared" si="7"/>
        <v>85.2</v>
      </c>
      <c r="N35" s="28" t="str">
        <f t="shared" si="8"/>
        <v>A</v>
      </c>
      <c r="O35" s="36">
        <v>1</v>
      </c>
      <c r="P35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5" s="39"/>
      <c r="R35" s="39" t="s">
        <v>9</v>
      </c>
      <c r="S35" s="18"/>
      <c r="T35" s="1">
        <v>84</v>
      </c>
      <c r="U35" s="1">
        <v>88</v>
      </c>
      <c r="V35" s="1">
        <v>87</v>
      </c>
      <c r="W35" s="1">
        <v>86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86</v>
      </c>
      <c r="AH35" s="1">
        <v>84</v>
      </c>
      <c r="AI35" s="1">
        <v>85</v>
      </c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97599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memahami konsep Asam-Basa,  Hidrolisis, Larutan Penyangga, hasil kali kelarutan namun perlu peningkatan pemahaman koloid</v>
      </c>
      <c r="K36" s="28">
        <f t="shared" si="5"/>
        <v>87.4</v>
      </c>
      <c r="L36" s="28" t="str">
        <f t="shared" si="6"/>
        <v>A</v>
      </c>
      <c r="M36" s="28">
        <f t="shared" si="7"/>
        <v>87.4</v>
      </c>
      <c r="N36" s="28" t="str">
        <f t="shared" si="8"/>
        <v>A</v>
      </c>
      <c r="O36" s="36">
        <v>1</v>
      </c>
      <c r="P36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6" s="39"/>
      <c r="R36" s="39" t="s">
        <v>8</v>
      </c>
      <c r="S36" s="18"/>
      <c r="T36" s="1">
        <v>94</v>
      </c>
      <c r="U36" s="1">
        <v>82</v>
      </c>
      <c r="V36" s="1">
        <v>86</v>
      </c>
      <c r="W36" s="1">
        <v>87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86</v>
      </c>
      <c r="AH36" s="1">
        <v>88</v>
      </c>
      <c r="AI36" s="1">
        <v>88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97613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memahami konsep Asam-Basa,  Hidrolisis, Larutan Penyangga, hasil kali kelarutan namun perlu peningkatan pemahaman koloid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7" s="39"/>
      <c r="R37" s="39" t="s">
        <v>9</v>
      </c>
      <c r="S37" s="18"/>
      <c r="T37" s="1">
        <v>84</v>
      </c>
      <c r="U37" s="1">
        <v>88</v>
      </c>
      <c r="V37" s="1">
        <v>82</v>
      </c>
      <c r="W37" s="1">
        <v>85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86</v>
      </c>
      <c r="AH37" s="1">
        <v>87</v>
      </c>
      <c r="AI37" s="1">
        <v>86</v>
      </c>
      <c r="AJ37" s="1">
        <v>87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97627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memahami konsep Asam-Basa,  Hidrolisis, Larutan Penyangga, hasil kali kelarutan namun perlu peningkatan pemahaman koloid</v>
      </c>
      <c r="K38" s="28">
        <f t="shared" si="5"/>
        <v>90.2</v>
      </c>
      <c r="L38" s="28" t="str">
        <f t="shared" si="6"/>
        <v>A</v>
      </c>
      <c r="M38" s="28">
        <f t="shared" si="7"/>
        <v>90.2</v>
      </c>
      <c r="N38" s="28" t="str">
        <f t="shared" si="8"/>
        <v>A</v>
      </c>
      <c r="O38" s="36">
        <v>1</v>
      </c>
      <c r="P38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8" s="39"/>
      <c r="R38" s="39" t="s">
        <v>8</v>
      </c>
      <c r="S38" s="18"/>
      <c r="T38" s="1">
        <v>94</v>
      </c>
      <c r="U38" s="1">
        <v>86</v>
      </c>
      <c r="V38" s="1">
        <v>88</v>
      </c>
      <c r="W38" s="1">
        <v>90</v>
      </c>
      <c r="X38" s="1">
        <v>92</v>
      </c>
      <c r="Y38" s="1"/>
      <c r="Z38" s="1"/>
      <c r="AA38" s="1"/>
      <c r="AB38" s="1"/>
      <c r="AC38" s="1"/>
      <c r="AD38" s="1"/>
      <c r="AE38" s="18"/>
      <c r="AF38" s="1">
        <v>93</v>
      </c>
      <c r="AG38" s="1">
        <v>88</v>
      </c>
      <c r="AH38" s="1">
        <v>88</v>
      </c>
      <c r="AI38" s="1">
        <v>92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97641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memahami konsep Asam-Basa,  Hidrolisis, Larutan Penyangga, hasil kali kelarutan namun perlu peningkatan pemahaman koloid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9" s="39"/>
      <c r="R39" s="39" t="s">
        <v>8</v>
      </c>
      <c r="S39" s="18"/>
      <c r="T39" s="1">
        <v>88</v>
      </c>
      <c r="U39" s="1">
        <v>86</v>
      </c>
      <c r="V39" s="1">
        <v>88</v>
      </c>
      <c r="W39" s="1">
        <v>86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90</v>
      </c>
      <c r="AH39" s="1">
        <v>87</v>
      </c>
      <c r="AI39" s="1">
        <v>88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97654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memahami konsep Asam-Basa,  Hidrolisis, Larutan Penyangga namun perlu peningkatan pemahaman hasil kali kelarutan dan koloid</v>
      </c>
      <c r="K40" s="28">
        <f t="shared" si="5"/>
        <v>84.4</v>
      </c>
      <c r="L40" s="28" t="str">
        <f t="shared" si="6"/>
        <v>A</v>
      </c>
      <c r="M40" s="28">
        <f t="shared" si="7"/>
        <v>84.4</v>
      </c>
      <c r="N40" s="28" t="str">
        <f t="shared" si="8"/>
        <v>A</v>
      </c>
      <c r="O40" s="36">
        <v>1</v>
      </c>
      <c r="P40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40" s="39"/>
      <c r="R40" s="39" t="s">
        <v>9</v>
      </c>
      <c r="S40" s="18"/>
      <c r="T40" s="1">
        <v>84</v>
      </c>
      <c r="U40" s="1">
        <v>82</v>
      </c>
      <c r="V40" s="1">
        <v>87</v>
      </c>
      <c r="W40" s="1">
        <v>84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86</v>
      </c>
      <c r="AI40" s="1">
        <v>86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97667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memahami konsep Asam-Basa,  Hidrolisis, Larutan Penyangga, hasil kali kelarutan namun perlu peningkatan pemahaman koloid</v>
      </c>
      <c r="K41" s="28">
        <f t="shared" si="5"/>
        <v>84.8</v>
      </c>
      <c r="L41" s="28" t="str">
        <f t="shared" si="6"/>
        <v>A</v>
      </c>
      <c r="M41" s="28">
        <f t="shared" si="7"/>
        <v>84.8</v>
      </c>
      <c r="N41" s="28" t="str">
        <f t="shared" si="8"/>
        <v>A</v>
      </c>
      <c r="O41" s="36">
        <v>1</v>
      </c>
      <c r="P41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41" s="39"/>
      <c r="R41" s="39" t="s">
        <v>9</v>
      </c>
      <c r="S41" s="18"/>
      <c r="T41" s="1">
        <v>82</v>
      </c>
      <c r="U41" s="1">
        <v>84</v>
      </c>
      <c r="V41" s="1">
        <v>88</v>
      </c>
      <c r="W41" s="1">
        <v>85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86</v>
      </c>
      <c r="AH41" s="1">
        <v>85</v>
      </c>
      <c r="AI41" s="1">
        <v>84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97681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memahami konsep Asam-Basa,  Hidrolisis, Larutan Penyangga, hasil kali kelarutan namun perlu peningkatan pemahaman koloid</v>
      </c>
      <c r="K42" s="28">
        <f t="shared" si="5"/>
        <v>87.8</v>
      </c>
      <c r="L42" s="28" t="str">
        <f t="shared" si="6"/>
        <v>A</v>
      </c>
      <c r="M42" s="28">
        <f t="shared" si="7"/>
        <v>87.8</v>
      </c>
      <c r="N42" s="28" t="str">
        <f t="shared" si="8"/>
        <v>A</v>
      </c>
      <c r="O42" s="36">
        <v>1</v>
      </c>
      <c r="P42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42" s="39"/>
      <c r="R42" s="39" t="s">
        <v>8</v>
      </c>
      <c r="S42" s="18"/>
      <c r="T42" s="1">
        <v>88</v>
      </c>
      <c r="U42" s="1">
        <v>86</v>
      </c>
      <c r="V42" s="1">
        <v>87</v>
      </c>
      <c r="W42" s="1">
        <v>87</v>
      </c>
      <c r="X42" s="1">
        <v>88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88</v>
      </c>
      <c r="AH42" s="1">
        <v>87</v>
      </c>
      <c r="AI42" s="1">
        <v>90</v>
      </c>
      <c r="AJ42" s="1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97695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memahami konsep Asam-Basa,  Hidrolisis, Larutan Penyangga, hasil kali kelarutan namun perlu peningkatan pemahaman koloid</v>
      </c>
      <c r="K43" s="28">
        <f t="shared" si="5"/>
        <v>88.4</v>
      </c>
      <c r="L43" s="28" t="str">
        <f t="shared" si="6"/>
        <v>A</v>
      </c>
      <c r="M43" s="28">
        <f t="shared" si="7"/>
        <v>88.4</v>
      </c>
      <c r="N43" s="28" t="str">
        <f t="shared" si="8"/>
        <v>A</v>
      </c>
      <c r="O43" s="36">
        <v>1</v>
      </c>
      <c r="P43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43" s="39"/>
      <c r="R43" s="39" t="s">
        <v>8</v>
      </c>
      <c r="S43" s="18"/>
      <c r="T43" s="1">
        <v>86</v>
      </c>
      <c r="U43" s="1">
        <v>86</v>
      </c>
      <c r="V43" s="1">
        <v>88</v>
      </c>
      <c r="W43" s="1">
        <v>87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87</v>
      </c>
      <c r="AH43" s="1">
        <v>88</v>
      </c>
      <c r="AI43" s="1">
        <v>92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97708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konsep Asam-Basa,  Hidrolisis, Larutan Penyangga, hasil kali kelarutan namun perlu peningkatan pemahaman koloid</v>
      </c>
      <c r="K44" s="28">
        <f t="shared" si="5"/>
        <v>86.6</v>
      </c>
      <c r="L44" s="28" t="str">
        <f t="shared" si="6"/>
        <v>A</v>
      </c>
      <c r="M44" s="28">
        <f t="shared" si="7"/>
        <v>86.6</v>
      </c>
      <c r="N44" s="28" t="str">
        <f t="shared" si="8"/>
        <v>A</v>
      </c>
      <c r="O44" s="36">
        <v>1</v>
      </c>
      <c r="P44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44" s="39"/>
      <c r="R44" s="39" t="s">
        <v>8</v>
      </c>
      <c r="S44" s="18"/>
      <c r="T44" s="1">
        <v>98</v>
      </c>
      <c r="U44" s="1">
        <v>84</v>
      </c>
      <c r="V44" s="1">
        <v>78</v>
      </c>
      <c r="W44" s="1">
        <v>86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86</v>
      </c>
      <c r="AH44" s="1">
        <v>86</v>
      </c>
      <c r="AI44" s="1">
        <v>87</v>
      </c>
      <c r="AJ44" s="1">
        <v>87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97722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memahami konsep Asam-Basa,  Hidrolisis, Larutan Penyangga, hasil kali kelarutan namun perlu peningkatan pemahaman koloid</v>
      </c>
      <c r="K45" s="28">
        <f t="shared" si="5"/>
        <v>86.8</v>
      </c>
      <c r="L45" s="28" t="str">
        <f t="shared" si="6"/>
        <v>A</v>
      </c>
      <c r="M45" s="28">
        <f t="shared" si="7"/>
        <v>86.8</v>
      </c>
      <c r="N45" s="28" t="str">
        <f t="shared" si="8"/>
        <v>A</v>
      </c>
      <c r="O45" s="36">
        <v>1</v>
      </c>
      <c r="P45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45" s="39"/>
      <c r="R45" s="39" t="s">
        <v>8</v>
      </c>
      <c r="S45" s="18"/>
      <c r="T45" s="1">
        <v>84</v>
      </c>
      <c r="U45" s="1">
        <v>88</v>
      </c>
      <c r="V45" s="1">
        <v>87</v>
      </c>
      <c r="W45" s="1">
        <v>86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86</v>
      </c>
      <c r="AH45" s="1">
        <v>86</v>
      </c>
      <c r="AI45" s="1">
        <v>90</v>
      </c>
      <c r="AJ45" s="1">
        <v>87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97736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memahami konsep Asam-Basa,  Hidrolisis, Larutan Penyangga, hasil kali kelarutan namun perlu peningkatan pemahaman koloid</v>
      </c>
      <c r="K46" s="28">
        <f t="shared" si="5"/>
        <v>86.2</v>
      </c>
      <c r="L46" s="28" t="str">
        <f t="shared" si="6"/>
        <v>A</v>
      </c>
      <c r="M46" s="28">
        <f t="shared" si="7"/>
        <v>86.2</v>
      </c>
      <c r="N46" s="28" t="str">
        <f t="shared" si="8"/>
        <v>A</v>
      </c>
      <c r="O46" s="36">
        <v>1</v>
      </c>
      <c r="P46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46" s="39"/>
      <c r="R46" s="39" t="s">
        <v>8</v>
      </c>
      <c r="S46" s="18"/>
      <c r="T46" s="1">
        <v>86</v>
      </c>
      <c r="U46" s="1">
        <v>85</v>
      </c>
      <c r="V46" s="1">
        <v>85</v>
      </c>
      <c r="W46" s="1">
        <v>85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84</v>
      </c>
      <c r="AG46" s="1">
        <v>86</v>
      </c>
      <c r="AH46" s="1">
        <v>86</v>
      </c>
      <c r="AI46" s="1">
        <v>88</v>
      </c>
      <c r="AJ46" s="1">
        <v>87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30" zoomScaleNormal="130" workbookViewId="0">
      <pane xSplit="3" ySplit="10" topLeftCell="D23" activePane="bottomRight" state="frozen"/>
      <selection pane="topRight"/>
      <selection pane="bottomLeft"/>
      <selection pane="bottomRight" activeCell="I36" sqref="I36"/>
    </sheetView>
  </sheetViews>
  <sheetFormatPr defaultRowHeight="15" x14ac:dyDescent="0.25"/>
  <cols>
    <col min="1" max="1" width="6.5703125" customWidth="1"/>
    <col min="2" max="2" width="9.140625" hidden="1" customWidth="1"/>
    <col min="3" max="3" width="27.28515625" customWidth="1"/>
    <col min="4" max="4" width="2" customWidth="1"/>
    <col min="5" max="5" width="3.42578125" customWidth="1"/>
    <col min="6" max="7" width="3.85546875" customWidth="1"/>
    <col min="8" max="8" width="3.7109375" customWidth="1"/>
    <col min="9" max="9" width="3.85546875" customWidth="1"/>
    <col min="10" max="10" width="6.28515625" customWidth="1"/>
    <col min="11" max="11" width="3.7109375" customWidth="1"/>
    <col min="12" max="12" width="3.42578125" customWidth="1"/>
    <col min="13" max="13" width="3.7109375" customWidth="1"/>
    <col min="14" max="14" width="3.42578125" customWidth="1"/>
    <col min="15" max="15" width="4.140625" customWidth="1"/>
    <col min="16" max="16" width="5.28515625" customWidth="1"/>
    <col min="17" max="17" width="9.28515625" customWidth="1"/>
    <col min="18" max="18" width="4.28515625" customWidth="1"/>
    <col min="19" max="19" width="1.85546875" customWidth="1"/>
    <col min="20" max="20" width="3.7109375" customWidth="1"/>
    <col min="21" max="21" width="3.5703125" customWidth="1"/>
    <col min="22" max="22" width="3.140625" customWidth="1"/>
    <col min="23" max="23" width="4" customWidth="1"/>
    <col min="24" max="24" width="3.140625" customWidth="1"/>
    <col min="25" max="25" width="3.7109375" customWidth="1"/>
    <col min="26" max="30" width="7.140625" hidden="1" customWidth="1"/>
    <col min="31" max="31" width="1.7109375" customWidth="1"/>
    <col min="32" max="32" width="4.7109375" customWidth="1"/>
    <col min="33" max="33" width="4.28515625" customWidth="1"/>
    <col min="34" max="34" width="3.7109375" customWidth="1"/>
    <col min="35" max="35" width="3.85546875" customWidth="1"/>
    <col min="36" max="36" width="3.5703125" customWidth="1"/>
    <col min="37" max="37" width="4.57031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97750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 Asam-Basa,  Hidrolisis, Larutan Penyangga namun perlu peningkatan pemahaman hasil kali kelarutan dan koloid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melakukan percobaan uji asam=basa, hidrolisis, larutan penyangga, hasil kali kelarutan namun perlu peningkatan ketrampilan melakukan percobaan koloid </v>
      </c>
      <c r="Q11" s="39"/>
      <c r="R11" s="39" t="s">
        <v>9</v>
      </c>
      <c r="S11" s="18"/>
      <c r="T11" s="1">
        <v>85</v>
      </c>
      <c r="U11" s="1">
        <v>80</v>
      </c>
      <c r="V11" s="1">
        <v>82</v>
      </c>
      <c r="W11" s="1">
        <v>86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85</v>
      </c>
      <c r="AH11" s="1">
        <v>86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97763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memahami konsep Asam-Basa,  Hidrolisis, Larutan Penyangga, hasil kali kelarutan namun perlu peningkatan pemahaman koloid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2" s="39"/>
      <c r="R12" s="39" t="s">
        <v>8</v>
      </c>
      <c r="S12" s="18"/>
      <c r="T12" s="1">
        <v>85</v>
      </c>
      <c r="U12" s="1">
        <v>88</v>
      </c>
      <c r="V12" s="1">
        <v>86</v>
      </c>
      <c r="W12" s="1">
        <v>87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>
        <v>86</v>
      </c>
      <c r="AI12" s="1">
        <v>88</v>
      </c>
      <c r="AJ12" s="1">
        <v>87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97776</v>
      </c>
      <c r="C13" s="19" t="s">
        <v>118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memahami konsep Asam-Basa,  Hidrolisis, Larutan Penyangga, hasil kali kelarutan namun perlu peningkatan pemahaman koloid</v>
      </c>
      <c r="K13" s="28">
        <f t="shared" si="5"/>
        <v>87.2</v>
      </c>
      <c r="L13" s="28" t="str">
        <f t="shared" si="6"/>
        <v>A</v>
      </c>
      <c r="M13" s="28">
        <f t="shared" si="7"/>
        <v>87.2</v>
      </c>
      <c r="N13" s="28" t="str">
        <f t="shared" si="8"/>
        <v>A</v>
      </c>
      <c r="O13" s="36">
        <v>1</v>
      </c>
      <c r="P13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3" s="39"/>
      <c r="R13" s="39" t="s">
        <v>8</v>
      </c>
      <c r="S13" s="18"/>
      <c r="T13" s="1">
        <v>86</v>
      </c>
      <c r="U13" s="1">
        <v>85</v>
      </c>
      <c r="V13" s="1">
        <v>84</v>
      </c>
      <c r="W13" s="1">
        <v>86</v>
      </c>
      <c r="X13" s="1">
        <v>85</v>
      </c>
      <c r="Y13" s="1"/>
      <c r="Z13" s="1"/>
      <c r="AA13" s="1"/>
      <c r="AB13" s="1"/>
      <c r="AC13" s="1"/>
      <c r="AD13" s="1"/>
      <c r="AE13" s="18"/>
      <c r="AF13" s="1">
        <v>88</v>
      </c>
      <c r="AG13" s="1">
        <v>86</v>
      </c>
      <c r="AH13" s="1">
        <v>85</v>
      </c>
      <c r="AI13" s="1">
        <v>90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185</v>
      </c>
      <c r="FI13" s="43" t="s">
        <v>184</v>
      </c>
      <c r="FJ13" s="41">
        <v>33081</v>
      </c>
      <c r="FK13" s="41">
        <v>33091</v>
      </c>
    </row>
    <row r="14" spans="1:167" x14ac:dyDescent="0.25">
      <c r="A14" s="19">
        <v>4</v>
      </c>
      <c r="B14" s="19">
        <v>97789</v>
      </c>
      <c r="C14" s="19" t="s">
        <v>119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memahami konsep Asam-Basa,  Hidrolisis, Larutan Penyangga namun perlu peningkatan pemahaman hasil kali kelarutan dan koloid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4" s="39"/>
      <c r="R14" s="39" t="s">
        <v>8</v>
      </c>
      <c r="S14" s="18"/>
      <c r="T14" s="1">
        <v>84</v>
      </c>
      <c r="U14" s="1">
        <v>86</v>
      </c>
      <c r="V14" s="1">
        <v>83</v>
      </c>
      <c r="W14" s="1">
        <v>84</v>
      </c>
      <c r="X14" s="1">
        <v>84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86</v>
      </c>
      <c r="AI14" s="1">
        <v>87</v>
      </c>
      <c r="AJ14" s="1">
        <v>86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97802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memahami konsep Asam-Basa,  Hidrolisis, Larutan Penyangga, hasil kali kelarutan namun perlu peningkatan pemahaman koloid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5" s="39"/>
      <c r="R15" s="39" t="s">
        <v>8</v>
      </c>
      <c r="S15" s="18"/>
      <c r="T15" s="1">
        <v>83</v>
      </c>
      <c r="U15" s="1">
        <v>84</v>
      </c>
      <c r="V15" s="1">
        <v>86</v>
      </c>
      <c r="W15" s="1">
        <v>86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84</v>
      </c>
      <c r="AH15" s="1">
        <v>85</v>
      </c>
      <c r="AI15" s="1">
        <v>85</v>
      </c>
      <c r="AJ15" s="1">
        <v>85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186</v>
      </c>
      <c r="FI15" s="43" t="s">
        <v>188</v>
      </c>
      <c r="FJ15" s="41">
        <v>33082</v>
      </c>
      <c r="FK15" s="41">
        <v>33092</v>
      </c>
    </row>
    <row r="16" spans="1:167" x14ac:dyDescent="0.25">
      <c r="A16" s="19">
        <v>6</v>
      </c>
      <c r="B16" s="19">
        <v>97815</v>
      </c>
      <c r="C16" s="19" t="s">
        <v>121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memahami konsep Asam-Basa,  Hidrolisis, Larutan Penyangga, hasil kali kelarutan namun perlu peningkatan pemahaman koloid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6" s="39"/>
      <c r="R16" s="39" t="s">
        <v>8</v>
      </c>
      <c r="S16" s="18"/>
      <c r="T16" s="1">
        <v>88</v>
      </c>
      <c r="U16" s="1">
        <v>90</v>
      </c>
      <c r="V16" s="1">
        <v>87</v>
      </c>
      <c r="W16" s="1">
        <v>92</v>
      </c>
      <c r="X16" s="1">
        <v>89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93</v>
      </c>
      <c r="AH16" s="1">
        <v>88</v>
      </c>
      <c r="AI16" s="1">
        <v>92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100132</v>
      </c>
      <c r="C17" s="19" t="s">
        <v>122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memahami konsep Asam-Basa,  Hidrolisis, Larutan Penyangga namun perlu peningkatan pemahaman hasil kali kelarutan dan koloid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7" s="39"/>
      <c r="R17" s="39" t="s">
        <v>9</v>
      </c>
      <c r="S17" s="18"/>
      <c r="T17" s="1">
        <v>86</v>
      </c>
      <c r="U17" s="1">
        <v>83</v>
      </c>
      <c r="V17" s="1">
        <v>83</v>
      </c>
      <c r="W17" s="1">
        <v>85</v>
      </c>
      <c r="X17" s="1">
        <v>84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85</v>
      </c>
      <c r="AH17" s="1">
        <v>84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187</v>
      </c>
      <c r="FI17" s="43" t="s">
        <v>189</v>
      </c>
      <c r="FJ17" s="41">
        <v>33083</v>
      </c>
      <c r="FK17" s="41">
        <v>33093</v>
      </c>
    </row>
    <row r="18" spans="1:167" x14ac:dyDescent="0.25">
      <c r="A18" s="19">
        <v>8</v>
      </c>
      <c r="B18" s="19">
        <v>97828</v>
      </c>
      <c r="C18" s="19" t="s">
        <v>123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memahami konsep Asam-Basa,  Hidrolisis, Larutan Penyangga, hasil kali kelarutan namun perlu peningkatan pemahaman koloid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8" s="39"/>
      <c r="R18" s="39" t="s">
        <v>8</v>
      </c>
      <c r="S18" s="18"/>
      <c r="T18" s="1">
        <v>85</v>
      </c>
      <c r="U18" s="1">
        <v>90</v>
      </c>
      <c r="V18" s="1">
        <v>85</v>
      </c>
      <c r="W18" s="1">
        <v>87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89</v>
      </c>
      <c r="AH18" s="1">
        <v>86</v>
      </c>
      <c r="AI18" s="1">
        <v>88</v>
      </c>
      <c r="AJ18" s="1">
        <v>87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97841</v>
      </c>
      <c r="C19" s="19" t="s">
        <v>124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memahami konsep Asam-Basa,  Hidrolisis, Larutan Penyangga, hasil kali kelarutan namun perlu peningkatan pemahaman koloid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1</v>
      </c>
      <c r="P19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9" s="39"/>
      <c r="R19" s="39" t="s">
        <v>8</v>
      </c>
      <c r="S19" s="18"/>
      <c r="T19" s="1">
        <v>88</v>
      </c>
      <c r="U19" s="1">
        <v>93</v>
      </c>
      <c r="V19" s="1">
        <v>87</v>
      </c>
      <c r="W19" s="1">
        <v>93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94</v>
      </c>
      <c r="AG19" s="1">
        <v>91</v>
      </c>
      <c r="AH19" s="1">
        <v>90</v>
      </c>
      <c r="AI19" s="1">
        <v>93</v>
      </c>
      <c r="AJ19" s="1">
        <v>92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33084</v>
      </c>
      <c r="FK19" s="41">
        <v>33094</v>
      </c>
    </row>
    <row r="20" spans="1:167" x14ac:dyDescent="0.25">
      <c r="A20" s="19">
        <v>10</v>
      </c>
      <c r="B20" s="19">
        <v>97854</v>
      </c>
      <c r="C20" s="19" t="s">
        <v>125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memahami konsep Asam-Basa,  Hidrolisis, Larutan Penyangga, hasil kali kelarutan namun perlu peningkatan pemahaman koloid</v>
      </c>
      <c r="K20" s="28">
        <f t="shared" si="5"/>
        <v>91.8</v>
      </c>
      <c r="L20" s="28" t="str">
        <f t="shared" si="6"/>
        <v>A</v>
      </c>
      <c r="M20" s="28">
        <f t="shared" si="7"/>
        <v>91.8</v>
      </c>
      <c r="N20" s="28" t="str">
        <f t="shared" si="8"/>
        <v>A</v>
      </c>
      <c r="O20" s="36">
        <v>1</v>
      </c>
      <c r="P20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0" s="39"/>
      <c r="R20" s="39" t="s">
        <v>8</v>
      </c>
      <c r="S20" s="18"/>
      <c r="T20" s="1">
        <v>93</v>
      </c>
      <c r="U20" s="1">
        <v>94</v>
      </c>
      <c r="V20" s="1">
        <v>94</v>
      </c>
      <c r="W20" s="1">
        <v>80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94</v>
      </c>
      <c r="AG20" s="1">
        <v>89</v>
      </c>
      <c r="AH20" s="1">
        <v>90</v>
      </c>
      <c r="AI20" s="1">
        <v>94</v>
      </c>
      <c r="AJ20" s="1">
        <v>92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97867</v>
      </c>
      <c r="C21" s="19" t="s">
        <v>126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memahami konsep Asam-Basa,  Hidrolisis, Larutan Penyangga, hasil kali kelarutan namun perlu peningkatan pemahaman koloid</v>
      </c>
      <c r="K21" s="28">
        <f t="shared" si="5"/>
        <v>92</v>
      </c>
      <c r="L21" s="28" t="str">
        <f t="shared" si="6"/>
        <v>A</v>
      </c>
      <c r="M21" s="28">
        <f t="shared" si="7"/>
        <v>92</v>
      </c>
      <c r="N21" s="28" t="str">
        <f t="shared" si="8"/>
        <v>A</v>
      </c>
      <c r="O21" s="36">
        <v>1</v>
      </c>
      <c r="P21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1" s="39"/>
      <c r="R21" s="39" t="s">
        <v>8</v>
      </c>
      <c r="S21" s="18"/>
      <c r="T21" s="1">
        <v>91</v>
      </c>
      <c r="U21" s="1">
        <v>93</v>
      </c>
      <c r="V21" s="1">
        <v>92</v>
      </c>
      <c r="W21" s="1">
        <v>93</v>
      </c>
      <c r="X21" s="1">
        <v>92</v>
      </c>
      <c r="Y21" s="1"/>
      <c r="Z21" s="1"/>
      <c r="AA21" s="1"/>
      <c r="AB21" s="1"/>
      <c r="AC21" s="1"/>
      <c r="AD21" s="1"/>
      <c r="AE21" s="18"/>
      <c r="AF21" s="1">
        <v>93</v>
      </c>
      <c r="AG21" s="1">
        <v>92</v>
      </c>
      <c r="AH21" s="1">
        <v>90</v>
      </c>
      <c r="AI21" s="1">
        <v>93</v>
      </c>
      <c r="AJ21" s="1">
        <v>92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33085</v>
      </c>
      <c r="FK21" s="41">
        <v>33095</v>
      </c>
    </row>
    <row r="22" spans="1:167" x14ac:dyDescent="0.25">
      <c r="A22" s="19">
        <v>12</v>
      </c>
      <c r="B22" s="19">
        <v>97880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2</v>
      </c>
      <c r="J22" s="28" t="str">
        <f t="shared" si="4"/>
        <v>Memiliki kemampuan memahami konsep Asam-Basa,  Hidrolisis, Larutan Penyangga namun perlu peningkatan pemahaman hasil kali kelarutan dan koloid</v>
      </c>
      <c r="K22" s="28">
        <f t="shared" si="5"/>
        <v>86.4</v>
      </c>
      <c r="L22" s="28" t="str">
        <f t="shared" si="6"/>
        <v>A</v>
      </c>
      <c r="M22" s="28">
        <f t="shared" si="7"/>
        <v>86.4</v>
      </c>
      <c r="N22" s="28" t="str">
        <f t="shared" si="8"/>
        <v>A</v>
      </c>
      <c r="O22" s="36">
        <v>1</v>
      </c>
      <c r="P22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2" s="39"/>
      <c r="R22" s="39" t="s">
        <v>8</v>
      </c>
      <c r="S22" s="18"/>
      <c r="T22" s="1">
        <v>84</v>
      </c>
      <c r="U22" s="1">
        <v>83</v>
      </c>
      <c r="V22" s="1">
        <v>85</v>
      </c>
      <c r="W22" s="1">
        <v>89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88</v>
      </c>
      <c r="AH22" s="1">
        <v>85</v>
      </c>
      <c r="AI22" s="1">
        <v>87</v>
      </c>
      <c r="AJ22" s="1">
        <v>86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100105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memahami konsep Asam-Basa,  Hidrolisis, Larutan Penyangga namun perlu peningkatan pemahaman hasil kali kelarutan dan koloid</v>
      </c>
      <c r="K23" s="28">
        <f t="shared" si="5"/>
        <v>85.2</v>
      </c>
      <c r="L23" s="28" t="str">
        <f t="shared" si="6"/>
        <v>A</v>
      </c>
      <c r="M23" s="28">
        <f t="shared" si="7"/>
        <v>85.2</v>
      </c>
      <c r="N23" s="28" t="str">
        <f t="shared" si="8"/>
        <v>A</v>
      </c>
      <c r="O23" s="36">
        <v>1</v>
      </c>
      <c r="P23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3" s="39"/>
      <c r="R23" s="39" t="s">
        <v>9</v>
      </c>
      <c r="S23" s="18"/>
      <c r="T23" s="1">
        <v>83</v>
      </c>
      <c r="U23" s="1">
        <v>84</v>
      </c>
      <c r="V23" s="1">
        <v>82</v>
      </c>
      <c r="W23" s="1">
        <v>85</v>
      </c>
      <c r="X23" s="1">
        <v>83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85</v>
      </c>
      <c r="AH23" s="1">
        <v>84</v>
      </c>
      <c r="AI23" s="1">
        <v>86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33086</v>
      </c>
      <c r="FK23" s="41">
        <v>33096</v>
      </c>
    </row>
    <row r="24" spans="1:167" x14ac:dyDescent="0.25">
      <c r="A24" s="19">
        <v>14</v>
      </c>
      <c r="B24" s="19">
        <v>97893</v>
      </c>
      <c r="C24" s="19" t="s">
        <v>129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memahami konsep Asam-Basa,  Hidrolisis, Larutan Penyangga, hasil kali kelarutan namun perlu peningkatan pemahaman koloid</v>
      </c>
      <c r="K24" s="28">
        <f t="shared" si="5"/>
        <v>90.2</v>
      </c>
      <c r="L24" s="28" t="str">
        <f t="shared" si="6"/>
        <v>A</v>
      </c>
      <c r="M24" s="28">
        <f t="shared" si="7"/>
        <v>90.2</v>
      </c>
      <c r="N24" s="28" t="str">
        <f t="shared" si="8"/>
        <v>A</v>
      </c>
      <c r="O24" s="36">
        <v>1</v>
      </c>
      <c r="P24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4" s="39"/>
      <c r="R24" s="39" t="s">
        <v>8</v>
      </c>
      <c r="S24" s="18"/>
      <c r="T24" s="1">
        <v>91</v>
      </c>
      <c r="U24" s="1">
        <v>88</v>
      </c>
      <c r="V24" s="1">
        <v>90</v>
      </c>
      <c r="W24" s="1">
        <v>92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93</v>
      </c>
      <c r="AI24" s="1">
        <v>92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97906</v>
      </c>
      <c r="C25" s="19" t="s">
        <v>130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memahami konsep Asam-Basa,  Hidrolisis, Larutan Penyangga, hasil kali kelarutan namun perlu peningkatan pemahaman koloid</v>
      </c>
      <c r="K25" s="28">
        <f t="shared" si="5"/>
        <v>92</v>
      </c>
      <c r="L25" s="28" t="str">
        <f t="shared" si="6"/>
        <v>A</v>
      </c>
      <c r="M25" s="28">
        <f t="shared" si="7"/>
        <v>92</v>
      </c>
      <c r="N25" s="28" t="str">
        <f t="shared" si="8"/>
        <v>A</v>
      </c>
      <c r="O25" s="36">
        <v>1</v>
      </c>
      <c r="P25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5" s="39"/>
      <c r="R25" s="39" t="s">
        <v>8</v>
      </c>
      <c r="S25" s="18"/>
      <c r="T25" s="1">
        <v>93</v>
      </c>
      <c r="U25" s="1">
        <v>90</v>
      </c>
      <c r="V25" s="1">
        <v>93</v>
      </c>
      <c r="W25" s="1">
        <v>92</v>
      </c>
      <c r="X25" s="1">
        <v>92</v>
      </c>
      <c r="Y25" s="1"/>
      <c r="Z25" s="1"/>
      <c r="AA25" s="1"/>
      <c r="AB25" s="1"/>
      <c r="AC25" s="1"/>
      <c r="AD25" s="1"/>
      <c r="AE25" s="18"/>
      <c r="AF25" s="1">
        <v>92</v>
      </c>
      <c r="AG25" s="1">
        <v>90</v>
      </c>
      <c r="AH25" s="1">
        <v>94</v>
      </c>
      <c r="AI25" s="1">
        <v>92</v>
      </c>
      <c r="AJ25" s="1">
        <v>92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33087</v>
      </c>
      <c r="FK25" s="41">
        <v>33097</v>
      </c>
    </row>
    <row r="26" spans="1:167" x14ac:dyDescent="0.25">
      <c r="A26" s="19">
        <v>16</v>
      </c>
      <c r="B26" s="19">
        <v>97919</v>
      </c>
      <c r="C26" s="19" t="s">
        <v>131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memahami konsep Asam-Basa,  Hidrolisis, Larutan Penyangga, hasil kali kelarutan namun perlu peningkatan pemahaman koloid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6" s="39"/>
      <c r="R26" s="39" t="s">
        <v>8</v>
      </c>
      <c r="S26" s="18"/>
      <c r="T26" s="1">
        <v>93</v>
      </c>
      <c r="U26" s="1">
        <v>88</v>
      </c>
      <c r="V26" s="1">
        <v>89</v>
      </c>
      <c r="W26" s="1">
        <v>83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88</v>
      </c>
      <c r="AH26" s="1">
        <v>92</v>
      </c>
      <c r="AI26" s="1">
        <v>90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97932</v>
      </c>
      <c r="C27" s="19" t="s">
        <v>132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memahami konsep Asam-Basa,  Hidrolisis, Larutan Penyangga, hasil kali kelarutan namun perlu peningkatan pemahaman koloid</v>
      </c>
      <c r="K27" s="28">
        <f t="shared" si="5"/>
        <v>88.2</v>
      </c>
      <c r="L27" s="28" t="str">
        <f t="shared" si="6"/>
        <v>A</v>
      </c>
      <c r="M27" s="28">
        <f t="shared" si="7"/>
        <v>88.2</v>
      </c>
      <c r="N27" s="28" t="str">
        <f t="shared" si="8"/>
        <v>A</v>
      </c>
      <c r="O27" s="36">
        <v>1</v>
      </c>
      <c r="P27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7" s="39"/>
      <c r="R27" s="39" t="s">
        <v>8</v>
      </c>
      <c r="S27" s="18"/>
      <c r="T27" s="1">
        <v>90</v>
      </c>
      <c r="U27" s="1">
        <v>88</v>
      </c>
      <c r="V27" s="1">
        <v>87</v>
      </c>
      <c r="W27" s="1">
        <v>88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89</v>
      </c>
      <c r="AH27" s="1">
        <v>88</v>
      </c>
      <c r="AI27" s="1">
        <v>90</v>
      </c>
      <c r="AJ27" s="1">
        <v>88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33088</v>
      </c>
      <c r="FK27" s="41">
        <v>33098</v>
      </c>
    </row>
    <row r="28" spans="1:167" x14ac:dyDescent="0.25">
      <c r="A28" s="19">
        <v>18</v>
      </c>
      <c r="B28" s="19">
        <v>97945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memahami konsep Asam-Basa,  Hidrolisis, Larutan Penyangga, hasil kali kelarutan namun perlu peningkatan pemahaman koloid</v>
      </c>
      <c r="K28" s="28">
        <f t="shared" si="5"/>
        <v>87.2</v>
      </c>
      <c r="L28" s="28" t="str">
        <f t="shared" si="6"/>
        <v>A</v>
      </c>
      <c r="M28" s="28">
        <f t="shared" si="7"/>
        <v>87.2</v>
      </c>
      <c r="N28" s="28" t="str">
        <f t="shared" si="8"/>
        <v>A</v>
      </c>
      <c r="O28" s="36">
        <v>1</v>
      </c>
      <c r="P28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8" s="39"/>
      <c r="R28" s="39" t="s">
        <v>8</v>
      </c>
      <c r="S28" s="18"/>
      <c r="T28" s="1">
        <v>88</v>
      </c>
      <c r="U28" s="1">
        <v>85</v>
      </c>
      <c r="V28" s="1">
        <v>84</v>
      </c>
      <c r="W28" s="1">
        <v>85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89</v>
      </c>
      <c r="AI28" s="1">
        <v>90</v>
      </c>
      <c r="AJ28" s="1">
        <v>87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97958</v>
      </c>
      <c r="C29" s="19" t="s">
        <v>134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memahami konsep Asam-Basa,  Hidrolisis, Larutan Penyangga, hasil kali kelarutan namun perlu peningkatan pemahaman koloid</v>
      </c>
      <c r="K29" s="28">
        <f t="shared" si="5"/>
        <v>91.8</v>
      </c>
      <c r="L29" s="28" t="str">
        <f t="shared" si="6"/>
        <v>A</v>
      </c>
      <c r="M29" s="28">
        <f t="shared" si="7"/>
        <v>91.8</v>
      </c>
      <c r="N29" s="28" t="str">
        <f t="shared" si="8"/>
        <v>A</v>
      </c>
      <c r="O29" s="36">
        <v>1</v>
      </c>
      <c r="P29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9" s="39"/>
      <c r="R29" s="39" t="s">
        <v>8</v>
      </c>
      <c r="S29" s="18"/>
      <c r="T29" s="1">
        <v>90</v>
      </c>
      <c r="U29" s="1">
        <v>90</v>
      </c>
      <c r="V29" s="1">
        <v>92</v>
      </c>
      <c r="W29" s="1">
        <v>91</v>
      </c>
      <c r="X29" s="1">
        <v>91</v>
      </c>
      <c r="Y29" s="1"/>
      <c r="Z29" s="1"/>
      <c r="AA29" s="1"/>
      <c r="AB29" s="1"/>
      <c r="AC29" s="1"/>
      <c r="AD29" s="1"/>
      <c r="AE29" s="18"/>
      <c r="AF29" s="1">
        <v>92</v>
      </c>
      <c r="AG29" s="1">
        <v>92</v>
      </c>
      <c r="AH29" s="1">
        <v>90</v>
      </c>
      <c r="AI29" s="1">
        <v>93</v>
      </c>
      <c r="AJ29" s="1">
        <v>92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33089</v>
      </c>
      <c r="FK29" s="41">
        <v>33099</v>
      </c>
    </row>
    <row r="30" spans="1:167" x14ac:dyDescent="0.25">
      <c r="A30" s="19">
        <v>20</v>
      </c>
      <c r="B30" s="19">
        <v>97971</v>
      </c>
      <c r="C30" s="19" t="s">
        <v>135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memahami konsep Asam-Basa,  Hidrolisis, Larutan Penyangga, hasil kali kelarutan namun perlu peningkatan pemahaman koloid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0" s="39"/>
      <c r="R30" s="39" t="s">
        <v>8</v>
      </c>
      <c r="S30" s="18"/>
      <c r="T30" s="1">
        <v>90</v>
      </c>
      <c r="U30" s="1">
        <v>89</v>
      </c>
      <c r="V30" s="1">
        <v>88</v>
      </c>
      <c r="W30" s="1">
        <v>90</v>
      </c>
      <c r="X30" s="1">
        <v>89</v>
      </c>
      <c r="Y30" s="1"/>
      <c r="Z30" s="1"/>
      <c r="AA30" s="1"/>
      <c r="AB30" s="1"/>
      <c r="AC30" s="1"/>
      <c r="AD30" s="1"/>
      <c r="AE30" s="18"/>
      <c r="AF30" s="1">
        <v>92</v>
      </c>
      <c r="AG30" s="1">
        <v>88</v>
      </c>
      <c r="AH30" s="1">
        <v>91</v>
      </c>
      <c r="AI30" s="1">
        <v>89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97984</v>
      </c>
      <c r="C31" s="19" t="s">
        <v>136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memahami konsep Asam-Basa,  Hidrolisis, Larutan Penyangga, hasil kali kelarutan namun perlu peningkatan pemahaman koloid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1" s="39"/>
      <c r="R31" s="39" t="s">
        <v>8</v>
      </c>
      <c r="S31" s="18"/>
      <c r="T31" s="1">
        <v>88</v>
      </c>
      <c r="U31" s="1">
        <v>86</v>
      </c>
      <c r="V31" s="1">
        <v>85</v>
      </c>
      <c r="W31" s="1">
        <v>86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87</v>
      </c>
      <c r="AG31" s="1">
        <v>87</v>
      </c>
      <c r="AH31" s="1">
        <v>86</v>
      </c>
      <c r="AI31" s="1">
        <v>88</v>
      </c>
      <c r="AJ31" s="1">
        <v>87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33090</v>
      </c>
      <c r="FK31" s="41">
        <v>33100</v>
      </c>
    </row>
    <row r="32" spans="1:167" x14ac:dyDescent="0.25">
      <c r="A32" s="19">
        <v>22</v>
      </c>
      <c r="B32" s="19">
        <v>97997</v>
      </c>
      <c r="C32" s="19" t="s">
        <v>137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memahami konsep Asam-Basa,  Hidrolisis, Larutan Penyangga, hasil kali kelarutan namun perlu peningkatan pemahaman koloid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2" s="39"/>
      <c r="R32" s="39" t="s">
        <v>8</v>
      </c>
      <c r="S32" s="18"/>
      <c r="T32" s="1">
        <v>88</v>
      </c>
      <c r="U32" s="1">
        <v>88</v>
      </c>
      <c r="V32" s="1">
        <v>86</v>
      </c>
      <c r="W32" s="1">
        <v>87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89</v>
      </c>
      <c r="AG32" s="1">
        <v>87</v>
      </c>
      <c r="AH32" s="1">
        <v>86</v>
      </c>
      <c r="AI32" s="1">
        <v>90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98010</v>
      </c>
      <c r="C33" s="19" t="s">
        <v>138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memahami konsep Asam-Basa,  Hidrolisis, Larutan Penyangga, hasil kali kelarutan namun perlu peningkatan pemahaman koloid</v>
      </c>
      <c r="K33" s="28">
        <f t="shared" si="5"/>
        <v>87.2</v>
      </c>
      <c r="L33" s="28" t="str">
        <f t="shared" si="6"/>
        <v>A</v>
      </c>
      <c r="M33" s="28">
        <f t="shared" si="7"/>
        <v>87.2</v>
      </c>
      <c r="N33" s="28" t="str">
        <f t="shared" si="8"/>
        <v>A</v>
      </c>
      <c r="O33" s="36">
        <v>1</v>
      </c>
      <c r="P33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3" s="39"/>
      <c r="R33" s="39" t="s">
        <v>8</v>
      </c>
      <c r="S33" s="18"/>
      <c r="T33" s="1">
        <v>90</v>
      </c>
      <c r="U33" s="1">
        <v>88</v>
      </c>
      <c r="V33" s="1">
        <v>90</v>
      </c>
      <c r="W33" s="1">
        <v>85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89</v>
      </c>
      <c r="AG33" s="1">
        <v>88</v>
      </c>
      <c r="AH33" s="1">
        <v>86</v>
      </c>
      <c r="AI33" s="1">
        <v>86</v>
      </c>
      <c r="AJ33" s="1">
        <v>87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98023</v>
      </c>
      <c r="C34" s="19" t="s">
        <v>139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memahami konsep Asam-Basa,  Hidrolisis, Larutan Penyangga, hasil kali kelarutan namun perlu peningkatan pemahaman koloid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4" s="39"/>
      <c r="R34" s="39" t="s">
        <v>8</v>
      </c>
      <c r="S34" s="18"/>
      <c r="T34" s="1">
        <v>93</v>
      </c>
      <c r="U34" s="1">
        <v>88</v>
      </c>
      <c r="V34" s="1">
        <v>90</v>
      </c>
      <c r="W34" s="1">
        <v>84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88</v>
      </c>
      <c r="AG34" s="1">
        <v>87</v>
      </c>
      <c r="AH34" s="1">
        <v>87</v>
      </c>
      <c r="AI34" s="1">
        <v>90</v>
      </c>
      <c r="AJ34" s="1">
        <v>88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98036</v>
      </c>
      <c r="C35" s="19" t="s">
        <v>140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memahami konsep Asam-Basa,  Hidrolisis, Larutan Penyangga, hasil kali kelarutan namun perlu peningkatan pemahaman koloid</v>
      </c>
      <c r="K35" s="28">
        <f t="shared" si="5"/>
        <v>89.2</v>
      </c>
      <c r="L35" s="28" t="str">
        <f t="shared" si="6"/>
        <v>A</v>
      </c>
      <c r="M35" s="28">
        <f t="shared" si="7"/>
        <v>89.2</v>
      </c>
      <c r="N35" s="28" t="str">
        <f t="shared" si="8"/>
        <v>A</v>
      </c>
      <c r="O35" s="36">
        <v>1</v>
      </c>
      <c r="P35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5" s="39"/>
      <c r="R35" s="39" t="s">
        <v>8</v>
      </c>
      <c r="S35" s="18"/>
      <c r="T35" s="1">
        <v>92</v>
      </c>
      <c r="U35" s="1">
        <v>87</v>
      </c>
      <c r="V35" s="1">
        <v>85</v>
      </c>
      <c r="W35" s="1">
        <v>88</v>
      </c>
      <c r="X35" s="1">
        <v>87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88</v>
      </c>
      <c r="AH35" s="1">
        <v>87</v>
      </c>
      <c r="AI35" s="1">
        <v>92</v>
      </c>
      <c r="AJ35" s="1">
        <v>89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98049</v>
      </c>
      <c r="C36" s="19" t="s">
        <v>141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Memiliki kemampuan memahami konsep Asam-Basa,  Hidrolisis, Larutan Penyangga, hasil kali kelarutan namun perlu peningkatan pemahaman koloid</v>
      </c>
      <c r="K36" s="28">
        <f t="shared" si="5"/>
        <v>92.2</v>
      </c>
      <c r="L36" s="28" t="str">
        <f t="shared" si="6"/>
        <v>A</v>
      </c>
      <c r="M36" s="28">
        <f t="shared" si="7"/>
        <v>92.2</v>
      </c>
      <c r="N36" s="28" t="str">
        <f t="shared" si="8"/>
        <v>A</v>
      </c>
      <c r="O36" s="36">
        <v>1</v>
      </c>
      <c r="P36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6" s="39"/>
      <c r="R36" s="39" t="s">
        <v>8</v>
      </c>
      <c r="S36" s="18"/>
      <c r="T36" s="1">
        <v>94</v>
      </c>
      <c r="U36" s="1">
        <v>90</v>
      </c>
      <c r="V36" s="1">
        <v>95</v>
      </c>
      <c r="W36" s="1">
        <v>89</v>
      </c>
      <c r="X36" s="1">
        <v>92</v>
      </c>
      <c r="Y36" s="1"/>
      <c r="Z36" s="1"/>
      <c r="AA36" s="1"/>
      <c r="AB36" s="1"/>
      <c r="AC36" s="1"/>
      <c r="AD36" s="1"/>
      <c r="AE36" s="18"/>
      <c r="AF36" s="1">
        <v>93</v>
      </c>
      <c r="AG36" s="1">
        <v>92</v>
      </c>
      <c r="AH36" s="1">
        <v>94</v>
      </c>
      <c r="AI36" s="1">
        <v>90</v>
      </c>
      <c r="AJ36" s="1">
        <v>92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98062</v>
      </c>
      <c r="C37" s="19" t="s">
        <v>142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memahami konsep Asam-Basa,  Hidrolisis, Larutan Penyangga namun perlu peningkatan pemahaman hasil kali kelarutan dan koloid</v>
      </c>
      <c r="K37" s="28">
        <f t="shared" si="5"/>
        <v>85.2</v>
      </c>
      <c r="L37" s="28" t="str">
        <f t="shared" si="6"/>
        <v>A</v>
      </c>
      <c r="M37" s="28">
        <f t="shared" si="7"/>
        <v>85.2</v>
      </c>
      <c r="N37" s="28" t="str">
        <f t="shared" si="8"/>
        <v>A</v>
      </c>
      <c r="O37" s="36">
        <v>1</v>
      </c>
      <c r="P37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7" s="39"/>
      <c r="R37" s="39" t="s">
        <v>9</v>
      </c>
      <c r="S37" s="18"/>
      <c r="T37" s="1">
        <v>85</v>
      </c>
      <c r="U37" s="1">
        <v>84</v>
      </c>
      <c r="V37" s="1">
        <v>85</v>
      </c>
      <c r="W37" s="1">
        <v>83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85</v>
      </c>
      <c r="AH37" s="1">
        <v>86</v>
      </c>
      <c r="AI37" s="1">
        <v>86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98075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memahami konsep Asam-Basa,  Hidrolisis, Larutan Penyangga, hasil kali kelarutan namun perlu peningkatan pemahaman koloid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8" s="39"/>
      <c r="R38" s="39" t="s">
        <v>8</v>
      </c>
      <c r="S38" s="18"/>
      <c r="T38" s="1">
        <v>89</v>
      </c>
      <c r="U38" s="1">
        <v>90</v>
      </c>
      <c r="V38" s="1">
        <v>92</v>
      </c>
      <c r="W38" s="1">
        <v>88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93</v>
      </c>
      <c r="AG38" s="1">
        <v>87</v>
      </c>
      <c r="AH38" s="1">
        <v>88</v>
      </c>
      <c r="AI38" s="1">
        <v>92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98088</v>
      </c>
      <c r="C39" s="19" t="s">
        <v>144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memahami konsep Asam-Basa,  Hidrolisis, Larutan Penyangga, hasil kali kelarutan namun perlu peningkatan pemahaman koloid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9" s="39"/>
      <c r="R39" s="39" t="s">
        <v>8</v>
      </c>
      <c r="S39" s="18"/>
      <c r="T39" s="1">
        <v>89</v>
      </c>
      <c r="U39" s="1">
        <v>90</v>
      </c>
      <c r="V39" s="1">
        <v>86</v>
      </c>
      <c r="W39" s="1">
        <v>87</v>
      </c>
      <c r="X39" s="1">
        <v>88</v>
      </c>
      <c r="Y39" s="1"/>
      <c r="Z39" s="1"/>
      <c r="AA39" s="1"/>
      <c r="AB39" s="1"/>
      <c r="AC39" s="1"/>
      <c r="AD39" s="1"/>
      <c r="AE39" s="18"/>
      <c r="AF39" s="1">
        <v>89</v>
      </c>
      <c r="AG39" s="1">
        <v>86</v>
      </c>
      <c r="AH39" s="1">
        <v>87</v>
      </c>
      <c r="AI39" s="1">
        <v>90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98101</v>
      </c>
      <c r="C40" s="19" t="s">
        <v>145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memahami konsep Asam-Basa,  Hidrolisis, Larutan Penyangga, hasil kali kelarutan namun perlu peningkatan pemahaman koloid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40" s="39"/>
      <c r="R40" s="39" t="s">
        <v>8</v>
      </c>
      <c r="S40" s="18"/>
      <c r="T40" s="1">
        <v>90</v>
      </c>
      <c r="U40" s="1">
        <v>88</v>
      </c>
      <c r="V40" s="1">
        <v>93</v>
      </c>
      <c r="W40" s="1">
        <v>90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93</v>
      </c>
      <c r="AG40" s="1">
        <v>89</v>
      </c>
      <c r="AH40" s="1">
        <v>90</v>
      </c>
      <c r="AI40" s="1">
        <v>92</v>
      </c>
      <c r="AJ40" s="1">
        <v>91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98114</v>
      </c>
      <c r="C41" s="19" t="s">
        <v>146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memahami konsep Asam-Basa,  Hidrolisis, Larutan Penyangga, hasil kali kelarutan namun perlu peningkatan pemahaman koloid</v>
      </c>
      <c r="K41" s="28">
        <f t="shared" si="5"/>
        <v>88.2</v>
      </c>
      <c r="L41" s="28" t="str">
        <f t="shared" si="6"/>
        <v>A</v>
      </c>
      <c r="M41" s="28">
        <f t="shared" si="7"/>
        <v>88.2</v>
      </c>
      <c r="N41" s="28" t="str">
        <f t="shared" si="8"/>
        <v>A</v>
      </c>
      <c r="O41" s="36">
        <v>1</v>
      </c>
      <c r="P41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41" s="39"/>
      <c r="R41" s="39" t="s">
        <v>8</v>
      </c>
      <c r="S41" s="18"/>
      <c r="T41" s="1">
        <v>88</v>
      </c>
      <c r="U41" s="1">
        <v>86</v>
      </c>
      <c r="V41" s="1">
        <v>87</v>
      </c>
      <c r="W41" s="1">
        <v>88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86</v>
      </c>
      <c r="AH41" s="1">
        <v>87</v>
      </c>
      <c r="AI41" s="1">
        <v>90</v>
      </c>
      <c r="AJ41" s="1">
        <v>88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98127</v>
      </c>
      <c r="C42" s="19" t="s">
        <v>147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memahami konsep Asam-Basa,  Hidrolisis, Larutan Penyangga, hasil kali kelarutan namun perlu peningkatan pemahaman koloid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42" s="39"/>
      <c r="R42" s="39" t="s">
        <v>8</v>
      </c>
      <c r="S42" s="18"/>
      <c r="T42" s="1">
        <v>87</v>
      </c>
      <c r="U42" s="1">
        <v>90</v>
      </c>
      <c r="V42" s="1">
        <v>86</v>
      </c>
      <c r="W42" s="1">
        <v>86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92</v>
      </c>
      <c r="AG42" s="1">
        <v>86</v>
      </c>
      <c r="AH42" s="1">
        <v>88</v>
      </c>
      <c r="AI42" s="1">
        <v>90</v>
      </c>
      <c r="AJ42" s="1">
        <v>89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98140</v>
      </c>
      <c r="C43" s="19" t="s">
        <v>148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memahami konsep Asam-Basa,  Hidrolisis, Larutan Penyangga namun perlu peningkatan pemahaman hasil kali kelarutan dan koloid</v>
      </c>
      <c r="K43" s="28">
        <f t="shared" si="5"/>
        <v>86.2</v>
      </c>
      <c r="L43" s="28" t="str">
        <f t="shared" si="6"/>
        <v>A</v>
      </c>
      <c r="M43" s="28">
        <f t="shared" si="7"/>
        <v>86.2</v>
      </c>
      <c r="N43" s="28" t="str">
        <f t="shared" si="8"/>
        <v>A</v>
      </c>
      <c r="O43" s="36">
        <v>1</v>
      </c>
      <c r="P43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43" s="39"/>
      <c r="R43" s="39" t="s">
        <v>9</v>
      </c>
      <c r="S43" s="18"/>
      <c r="T43" s="1">
        <v>80</v>
      </c>
      <c r="U43" s="1">
        <v>86</v>
      </c>
      <c r="V43" s="1">
        <v>84</v>
      </c>
      <c r="W43" s="1">
        <v>82</v>
      </c>
      <c r="X43" s="1">
        <v>83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86</v>
      </c>
      <c r="AH43" s="1">
        <v>85</v>
      </c>
      <c r="AI43" s="1">
        <v>87</v>
      </c>
      <c r="AJ43" s="1">
        <v>86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98153</v>
      </c>
      <c r="C44" s="19" t="s">
        <v>149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memahami konsep Asam-Basa,  Hidrolisis, Larutan Penyangga, hasil kali kelarutan namun perlu peningkatan pemahaman koloid</v>
      </c>
      <c r="K44" s="28">
        <f t="shared" si="5"/>
        <v>89.2</v>
      </c>
      <c r="L44" s="28" t="str">
        <f t="shared" si="6"/>
        <v>A</v>
      </c>
      <c r="M44" s="28">
        <f t="shared" si="7"/>
        <v>89.2</v>
      </c>
      <c r="N44" s="28" t="str">
        <f t="shared" si="8"/>
        <v>A</v>
      </c>
      <c r="O44" s="36">
        <v>1</v>
      </c>
      <c r="P44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44" s="39"/>
      <c r="R44" s="39" t="s">
        <v>8</v>
      </c>
      <c r="S44" s="18"/>
      <c r="T44" s="1">
        <v>88</v>
      </c>
      <c r="U44" s="1">
        <v>88</v>
      </c>
      <c r="V44" s="1">
        <v>86</v>
      </c>
      <c r="W44" s="1">
        <v>90</v>
      </c>
      <c r="X44" s="1">
        <v>88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88</v>
      </c>
      <c r="AH44" s="1">
        <v>87</v>
      </c>
      <c r="AI44" s="1">
        <v>92</v>
      </c>
      <c r="AJ44" s="1">
        <v>89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87.470588235294116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Normal="100" workbookViewId="0">
      <pane xSplit="3" ySplit="10" topLeftCell="D11" activePane="bottomRight" state="frozen"/>
      <selection pane="topRight"/>
      <selection pane="bottomLeft"/>
      <selection pane="bottomRight" activeCell="I16" sqref="I16"/>
    </sheetView>
  </sheetViews>
  <sheetFormatPr defaultRowHeight="15" x14ac:dyDescent="0.25"/>
  <cols>
    <col min="1" max="1" width="6.5703125" customWidth="1"/>
    <col min="2" max="2" width="9.140625" hidden="1" customWidth="1"/>
    <col min="3" max="3" width="29.85546875" customWidth="1"/>
    <col min="4" max="4" width="2.42578125" customWidth="1"/>
    <col min="5" max="5" width="4.85546875" customWidth="1"/>
    <col min="6" max="6" width="3.85546875" customWidth="1"/>
    <col min="7" max="7" width="5" customWidth="1"/>
    <col min="8" max="8" width="3.85546875" customWidth="1"/>
    <col min="9" max="9" width="5.42578125" customWidth="1"/>
    <col min="10" max="10" width="6.42578125" customWidth="1"/>
    <col min="11" max="11" width="4.42578125" customWidth="1"/>
    <col min="12" max="12" width="5.5703125" customWidth="1"/>
    <col min="13" max="13" width="4.42578125" customWidth="1"/>
    <col min="14" max="14" width="5" customWidth="1"/>
    <col min="15" max="15" width="6" customWidth="1"/>
    <col min="16" max="16" width="6.5703125" customWidth="1"/>
    <col min="17" max="17" width="11.85546875" customWidth="1"/>
    <col min="18" max="18" width="3.42578125" customWidth="1"/>
    <col min="19" max="19" width="1.85546875" customWidth="1"/>
    <col min="20" max="20" width="4.85546875" customWidth="1"/>
    <col min="21" max="21" width="4.5703125" customWidth="1"/>
    <col min="22" max="22" width="3.28515625" customWidth="1"/>
    <col min="23" max="23" width="4.42578125" customWidth="1"/>
    <col min="24" max="24" width="4.28515625" customWidth="1"/>
    <col min="25" max="25" width="3.85546875" customWidth="1"/>
    <col min="26" max="30" width="7.140625" hidden="1" customWidth="1"/>
    <col min="31" max="31" width="2.5703125" customWidth="1"/>
    <col min="32" max="32" width="5.5703125" customWidth="1"/>
    <col min="33" max="33" width="5" customWidth="1"/>
    <col min="34" max="34" width="3.7109375" customWidth="1"/>
    <col min="35" max="35" width="4" customWidth="1"/>
    <col min="36" max="36" width="4.5703125" customWidth="1"/>
    <col min="37" max="37" width="4.425781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827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106862</v>
      </c>
      <c r="C11" s="19" t="s">
        <v>151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konsep Asam-Basa,  Hidrolisis, Larutan Penyangga, hasil kali kelarutan namun perlu peningkatan pemahaman koloid</v>
      </c>
      <c r="K11" s="28">
        <f t="shared" ref="K11:K50" si="5">IF((COUNTA(AF11:AO11)&gt;0),AVERAGE(AF11:AO11),"")</f>
        <v>91.6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melakukan percobaan uji asam=basa, hidrolisis, larutan penyangga, hasil kali kelarutan namun perlu peningkatan ketrampilan melakukan percobaan koloid </v>
      </c>
      <c r="Q11" s="39"/>
      <c r="R11" s="39" t="s">
        <v>8</v>
      </c>
      <c r="S11" s="18"/>
      <c r="T11" s="1">
        <v>100</v>
      </c>
      <c r="U11" s="1">
        <v>90</v>
      </c>
      <c r="V11" s="1">
        <v>90</v>
      </c>
      <c r="W11" s="1">
        <v>86</v>
      </c>
      <c r="X11" s="1">
        <v>91</v>
      </c>
      <c r="Y11" s="1"/>
      <c r="Z11" s="1"/>
      <c r="AA11" s="1"/>
      <c r="AB11" s="1"/>
      <c r="AC11" s="1"/>
      <c r="AD11" s="1"/>
      <c r="AE11" s="18"/>
      <c r="AF11" s="1">
        <v>91</v>
      </c>
      <c r="AG11" s="1">
        <v>88</v>
      </c>
      <c r="AH11" s="1">
        <v>93</v>
      </c>
      <c r="AI11" s="1">
        <v>94</v>
      </c>
      <c r="AJ11" s="1">
        <v>92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98192</v>
      </c>
      <c r="C12" s="19" t="s">
        <v>152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memahami konsep Asam-Basa,  Hidrolisis, Larutan Penyangga, hasil kali kelarutan namun perlu peningkatan pemahaman koloid</v>
      </c>
      <c r="K12" s="28">
        <f t="shared" si="5"/>
        <v>90.2</v>
      </c>
      <c r="L12" s="28" t="str">
        <f t="shared" si="6"/>
        <v>A</v>
      </c>
      <c r="M12" s="28">
        <f t="shared" si="7"/>
        <v>90.2</v>
      </c>
      <c r="N12" s="28" t="str">
        <f t="shared" si="8"/>
        <v>A</v>
      </c>
      <c r="O12" s="36">
        <v>1</v>
      </c>
      <c r="P12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2" s="39"/>
      <c r="R12" s="39" t="s">
        <v>8</v>
      </c>
      <c r="S12" s="18"/>
      <c r="T12" s="1">
        <v>80</v>
      </c>
      <c r="U12" s="1">
        <v>100</v>
      </c>
      <c r="V12" s="1">
        <v>90</v>
      </c>
      <c r="W12" s="1">
        <v>91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91</v>
      </c>
      <c r="AG12" s="1">
        <v>88</v>
      </c>
      <c r="AH12" s="1">
        <v>90</v>
      </c>
      <c r="AI12" s="1">
        <v>92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98205</v>
      </c>
      <c r="C13" s="19" t="s">
        <v>153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memahami konsep Asam-Basa,  Hidrolisis, Larutan Penyangga, hasil kali kelarutan namun perlu peningkatan pemahaman koloid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3" s="39"/>
      <c r="R13" s="39" t="s">
        <v>8</v>
      </c>
      <c r="S13" s="18"/>
      <c r="T13" s="1">
        <v>80</v>
      </c>
      <c r="U13" s="1">
        <v>90</v>
      </c>
      <c r="V13" s="1">
        <v>92</v>
      </c>
      <c r="W13" s="1">
        <v>88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88</v>
      </c>
      <c r="AH13" s="1">
        <v>92</v>
      </c>
      <c r="AI13" s="1">
        <v>90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185</v>
      </c>
      <c r="FI13" s="43" t="s">
        <v>184</v>
      </c>
      <c r="FJ13" s="41">
        <v>33101</v>
      </c>
      <c r="FK13" s="41">
        <v>33111</v>
      </c>
    </row>
    <row r="14" spans="1:167" x14ac:dyDescent="0.25">
      <c r="A14" s="19">
        <v>4</v>
      </c>
      <c r="B14" s="19">
        <v>98218</v>
      </c>
      <c r="C14" s="19" t="s">
        <v>154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memahami konsep Asam-Basa,  Hidrolisis, Larutan Penyangga, hasil kali kelarutan namun perlu peningkatan pemahaman koloid</v>
      </c>
      <c r="K14" s="28">
        <f t="shared" si="5"/>
        <v>88.8</v>
      </c>
      <c r="L14" s="28" t="str">
        <f t="shared" si="6"/>
        <v>A</v>
      </c>
      <c r="M14" s="28">
        <f t="shared" si="7"/>
        <v>88.8</v>
      </c>
      <c r="N14" s="28" t="str">
        <f t="shared" si="8"/>
        <v>A</v>
      </c>
      <c r="O14" s="36">
        <v>1</v>
      </c>
      <c r="P14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4" s="39"/>
      <c r="R14" s="39" t="s">
        <v>8</v>
      </c>
      <c r="S14" s="18"/>
      <c r="T14" s="1">
        <v>80</v>
      </c>
      <c r="U14" s="1">
        <v>100</v>
      </c>
      <c r="V14" s="1">
        <v>89</v>
      </c>
      <c r="W14" s="1">
        <v>87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88</v>
      </c>
      <c r="AH14" s="1">
        <v>90</v>
      </c>
      <c r="AI14" s="1">
        <v>90</v>
      </c>
      <c r="AJ14" s="1">
        <v>89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98231</v>
      </c>
      <c r="C15" s="19" t="s">
        <v>155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memahami konsep Asam-Basa,  Hidrolisis, Larutan Penyangga namun perlu peningkatan pemahaman hasil kali kelarutan dan koloid</v>
      </c>
      <c r="K15" s="28">
        <f t="shared" si="5"/>
        <v>78.400000000000006</v>
      </c>
      <c r="L15" s="28" t="str">
        <f t="shared" si="6"/>
        <v>B</v>
      </c>
      <c r="M15" s="28">
        <f t="shared" si="7"/>
        <v>78.400000000000006</v>
      </c>
      <c r="N15" s="28" t="str">
        <f t="shared" si="8"/>
        <v>B</v>
      </c>
      <c r="O15" s="36">
        <v>2</v>
      </c>
      <c r="P15" s="28" t="str">
        <f t="shared" si="9"/>
        <v xml:space="preserve">Memiliki ketrampilan melakukan percobaan uji asam=basa, hidrolisis, larutan penyangga namun perlu peningkatan ketrampilan melakukan percobaan hasil kali kelarutan dan  koloid </v>
      </c>
      <c r="Q15" s="39"/>
      <c r="R15" s="39" t="s">
        <v>9</v>
      </c>
      <c r="S15" s="18"/>
      <c r="T15" s="1">
        <v>74</v>
      </c>
      <c r="U15" s="1">
        <v>75</v>
      </c>
      <c r="V15" s="1">
        <v>85</v>
      </c>
      <c r="W15" s="1">
        <v>77</v>
      </c>
      <c r="X15" s="1">
        <v>75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80</v>
      </c>
      <c r="AH15" s="1">
        <v>80</v>
      </c>
      <c r="AI15" s="1">
        <v>74</v>
      </c>
      <c r="AJ15" s="1">
        <v>75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186</v>
      </c>
      <c r="FI15" s="43" t="s">
        <v>188</v>
      </c>
      <c r="FJ15" s="41">
        <v>33102</v>
      </c>
      <c r="FK15" s="41">
        <v>33112</v>
      </c>
    </row>
    <row r="16" spans="1:167" x14ac:dyDescent="0.25">
      <c r="A16" s="19">
        <v>6</v>
      </c>
      <c r="B16" s="19">
        <v>98244</v>
      </c>
      <c r="C16" s="19" t="s">
        <v>156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memahami konsep Asam-Basa,  Hidrolisis, Larutan Penyangga, hasil kali kelarutan namun perlu peningkatan pemahaman koloid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6" s="39"/>
      <c r="R16" s="39" t="s">
        <v>8</v>
      </c>
      <c r="S16" s="18"/>
      <c r="T16" s="1">
        <v>100</v>
      </c>
      <c r="U16" s="1">
        <v>90</v>
      </c>
      <c r="V16" s="1">
        <v>88</v>
      </c>
      <c r="W16" s="1">
        <v>85</v>
      </c>
      <c r="X16" s="1">
        <v>89</v>
      </c>
      <c r="Y16" s="1"/>
      <c r="Z16" s="1"/>
      <c r="AA16" s="1"/>
      <c r="AB16" s="1"/>
      <c r="AC16" s="1"/>
      <c r="AD16" s="1"/>
      <c r="AE16" s="18"/>
      <c r="AF16" s="1">
        <v>92</v>
      </c>
      <c r="AG16" s="1">
        <v>88</v>
      </c>
      <c r="AH16" s="1">
        <v>93</v>
      </c>
      <c r="AI16" s="1">
        <v>87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98257</v>
      </c>
      <c r="C17" s="19" t="s">
        <v>157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memahami konsep Asam-Basa,  Hidrolisis, Larutan Penyangga, hasil kali kelarutan namun perlu peningkatan pemahaman koloid</v>
      </c>
      <c r="K17" s="28">
        <f t="shared" si="5"/>
        <v>90.2</v>
      </c>
      <c r="L17" s="28" t="str">
        <f t="shared" si="6"/>
        <v>A</v>
      </c>
      <c r="M17" s="28">
        <f t="shared" si="7"/>
        <v>90.2</v>
      </c>
      <c r="N17" s="28" t="str">
        <f t="shared" si="8"/>
        <v>A</v>
      </c>
      <c r="O17" s="36">
        <v>1</v>
      </c>
      <c r="P17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7" s="39"/>
      <c r="R17" s="39" t="s">
        <v>8</v>
      </c>
      <c r="S17" s="18"/>
      <c r="T17" s="1">
        <v>89</v>
      </c>
      <c r="U17" s="1">
        <v>87</v>
      </c>
      <c r="V17" s="1">
        <v>90</v>
      </c>
      <c r="W17" s="1">
        <v>86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91</v>
      </c>
      <c r="AG17" s="1">
        <v>90</v>
      </c>
      <c r="AH17" s="1">
        <v>88</v>
      </c>
      <c r="AI17" s="1">
        <v>92</v>
      </c>
      <c r="AJ17" s="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187</v>
      </c>
      <c r="FI17" s="43" t="s">
        <v>189</v>
      </c>
      <c r="FJ17" s="41">
        <v>33103</v>
      </c>
      <c r="FK17" s="41">
        <v>33113</v>
      </c>
    </row>
    <row r="18" spans="1:167" x14ac:dyDescent="0.25">
      <c r="A18" s="19">
        <v>8</v>
      </c>
      <c r="B18" s="19">
        <v>98270</v>
      </c>
      <c r="C18" s="19" t="s">
        <v>158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kemampuan memahami konsep Asam-Basa,  Hidrolisis, Larutan Penyangga namun perlu peningkatan pemahaman hasil kali kelarutan dan koloid</v>
      </c>
      <c r="K18" s="28">
        <f t="shared" si="5"/>
        <v>80.2</v>
      </c>
      <c r="L18" s="28" t="str">
        <f t="shared" si="6"/>
        <v>B</v>
      </c>
      <c r="M18" s="28">
        <f t="shared" si="7"/>
        <v>80.2</v>
      </c>
      <c r="N18" s="28" t="str">
        <f t="shared" si="8"/>
        <v>B</v>
      </c>
      <c r="O18" s="36">
        <v>2</v>
      </c>
      <c r="P18" s="28" t="str">
        <f t="shared" si="9"/>
        <v xml:space="preserve">Memiliki ketrampilan melakukan percobaan uji asam=basa, hidrolisis, larutan penyangga namun perlu peningkatan ketrampilan melakukan percobaan hasil kali kelarutan dan  koloid </v>
      </c>
      <c r="Q18" s="39"/>
      <c r="R18" s="39" t="s">
        <v>9</v>
      </c>
      <c r="S18" s="18"/>
      <c r="T18" s="1">
        <v>85</v>
      </c>
      <c r="U18" s="1">
        <v>80</v>
      </c>
      <c r="V18" s="1">
        <v>75</v>
      </c>
      <c r="W18" s="1">
        <v>84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72</v>
      </c>
      <c r="AH18" s="1">
        <v>85</v>
      </c>
      <c r="AI18" s="1">
        <v>80</v>
      </c>
      <c r="AJ18" s="1">
        <v>80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98283</v>
      </c>
      <c r="C19" s="19" t="s">
        <v>159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memahami konsep Asam-Basa,  Hidrolisis, Larutan Penyangga, hasil kali kelarutan namun perlu peningkatan pemahaman koloid</v>
      </c>
      <c r="K19" s="28">
        <f t="shared" si="5"/>
        <v>88.2</v>
      </c>
      <c r="L19" s="28" t="str">
        <f t="shared" si="6"/>
        <v>A</v>
      </c>
      <c r="M19" s="28">
        <f t="shared" si="7"/>
        <v>88.2</v>
      </c>
      <c r="N19" s="28" t="str">
        <f t="shared" si="8"/>
        <v>A</v>
      </c>
      <c r="O19" s="36">
        <v>1</v>
      </c>
      <c r="P19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19" s="39"/>
      <c r="R19" s="39" t="s">
        <v>8</v>
      </c>
      <c r="S19" s="18"/>
      <c r="T19" s="1">
        <v>86</v>
      </c>
      <c r="U19" s="1">
        <v>90</v>
      </c>
      <c r="V19" s="1">
        <v>89</v>
      </c>
      <c r="W19" s="1">
        <v>85</v>
      </c>
      <c r="X19" s="1">
        <v>87</v>
      </c>
      <c r="Y19" s="1"/>
      <c r="Z19" s="1"/>
      <c r="AA19" s="1"/>
      <c r="AB19" s="1"/>
      <c r="AC19" s="1"/>
      <c r="AD19" s="1"/>
      <c r="AE19" s="18"/>
      <c r="AF19" s="1">
        <v>89</v>
      </c>
      <c r="AG19" s="1">
        <v>86</v>
      </c>
      <c r="AH19" s="1">
        <v>88</v>
      </c>
      <c r="AI19" s="1">
        <v>90</v>
      </c>
      <c r="AJ19" s="1">
        <v>88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33104</v>
      </c>
      <c r="FK19" s="41">
        <v>33114</v>
      </c>
    </row>
    <row r="20" spans="1:167" x14ac:dyDescent="0.25">
      <c r="A20" s="19">
        <v>10</v>
      </c>
      <c r="B20" s="19">
        <v>98296</v>
      </c>
      <c r="C20" s="19" t="s">
        <v>160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memahami konsep Asam-Basa,  Hidrolisis, Larutan Penyangga, hasil kali kelarutan namun perlu peningkatan pemahaman koloid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0" s="39"/>
      <c r="R20" s="39" t="s">
        <v>8</v>
      </c>
      <c r="S20" s="18"/>
      <c r="T20" s="1">
        <v>82</v>
      </c>
      <c r="U20" s="1">
        <v>90</v>
      </c>
      <c r="V20" s="1">
        <v>89</v>
      </c>
      <c r="W20" s="1">
        <v>83</v>
      </c>
      <c r="X20" s="1">
        <v>86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90</v>
      </c>
      <c r="AH20" s="1">
        <v>87</v>
      </c>
      <c r="AI20" s="1">
        <v>89</v>
      </c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98309</v>
      </c>
      <c r="C21" s="19" t="s">
        <v>161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memahami konsep Asam-Basa,  Hidrolisis, Larutan Penyangga, hasil kali kelarutan namun perlu peningkatan pemahaman koloid</v>
      </c>
      <c r="K21" s="28">
        <f t="shared" si="5"/>
        <v>88.2</v>
      </c>
      <c r="L21" s="28" t="str">
        <f t="shared" si="6"/>
        <v>A</v>
      </c>
      <c r="M21" s="28">
        <f t="shared" si="7"/>
        <v>88.2</v>
      </c>
      <c r="N21" s="28" t="str">
        <f t="shared" si="8"/>
        <v>A</v>
      </c>
      <c r="O21" s="36">
        <v>1</v>
      </c>
      <c r="P21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1" s="39"/>
      <c r="R21" s="39" t="s">
        <v>8</v>
      </c>
      <c r="S21" s="18"/>
      <c r="T21" s="1">
        <v>90</v>
      </c>
      <c r="U21" s="1">
        <v>90</v>
      </c>
      <c r="V21" s="1">
        <v>89</v>
      </c>
      <c r="W21" s="1">
        <v>82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89</v>
      </c>
      <c r="AG21" s="1">
        <v>88</v>
      </c>
      <c r="AH21" s="1">
        <v>86</v>
      </c>
      <c r="AI21" s="1">
        <v>90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33105</v>
      </c>
      <c r="FK21" s="41">
        <v>33115</v>
      </c>
    </row>
    <row r="22" spans="1:167" x14ac:dyDescent="0.25">
      <c r="A22" s="19">
        <v>12</v>
      </c>
      <c r="B22" s="19">
        <v>98322</v>
      </c>
      <c r="C22" s="19" t="s">
        <v>162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memahami konsep Asam-Basa,  Hidrolisis, Larutan Penyangga namun perlu peningkatan pemahaman hasil kali kelarutan dan koloid</v>
      </c>
      <c r="K22" s="28">
        <f t="shared" si="5"/>
        <v>83.2</v>
      </c>
      <c r="L22" s="28" t="str">
        <f t="shared" si="6"/>
        <v>B</v>
      </c>
      <c r="M22" s="28">
        <f t="shared" si="7"/>
        <v>83.2</v>
      </c>
      <c r="N22" s="28" t="str">
        <f t="shared" si="8"/>
        <v>B</v>
      </c>
      <c r="O22" s="36">
        <v>2</v>
      </c>
      <c r="P22" s="28" t="str">
        <f t="shared" si="9"/>
        <v xml:space="preserve">Memiliki ketrampilan melakukan percobaan uji asam=basa, hidrolisis, larutan penyangga namun perlu peningkatan ketrampilan melakukan percobaan hasil kali kelarutan dan  koloid </v>
      </c>
      <c r="Q22" s="39"/>
      <c r="R22" s="39" t="s">
        <v>9</v>
      </c>
      <c r="S22" s="18"/>
      <c r="T22" s="1">
        <v>83</v>
      </c>
      <c r="U22" s="1">
        <v>81</v>
      </c>
      <c r="V22" s="1">
        <v>84</v>
      </c>
      <c r="W22" s="1">
        <v>80</v>
      </c>
      <c r="X22" s="1">
        <v>82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84</v>
      </c>
      <c r="AH22" s="1">
        <v>83</v>
      </c>
      <c r="AI22" s="1">
        <v>84</v>
      </c>
      <c r="AJ22" s="1">
        <v>83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98335</v>
      </c>
      <c r="C23" s="19" t="s">
        <v>163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memahami konsep Asam-Basa,  Hidrolisis, Larutan Penyangga, hasil kali kelarutan namun perlu peningkatan pemahaman koloid</v>
      </c>
      <c r="K23" s="28">
        <f t="shared" si="5"/>
        <v>85.2</v>
      </c>
      <c r="L23" s="28" t="str">
        <f t="shared" si="6"/>
        <v>A</v>
      </c>
      <c r="M23" s="28">
        <f t="shared" si="7"/>
        <v>85.2</v>
      </c>
      <c r="N23" s="28" t="str">
        <f t="shared" si="8"/>
        <v>A</v>
      </c>
      <c r="O23" s="36">
        <v>1</v>
      </c>
      <c r="P23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3" s="39"/>
      <c r="R23" s="39" t="s">
        <v>9</v>
      </c>
      <c r="S23" s="18"/>
      <c r="T23" s="1">
        <v>85</v>
      </c>
      <c r="U23" s="1">
        <v>90</v>
      </c>
      <c r="V23" s="1">
        <v>80</v>
      </c>
      <c r="W23" s="1">
        <v>84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84</v>
      </c>
      <c r="AH23" s="1">
        <v>86</v>
      </c>
      <c r="AI23" s="1">
        <v>87</v>
      </c>
      <c r="AJ23" s="1">
        <v>85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33106</v>
      </c>
      <c r="FK23" s="41">
        <v>33116</v>
      </c>
    </row>
    <row r="24" spans="1:167" x14ac:dyDescent="0.25">
      <c r="A24" s="19">
        <v>14</v>
      </c>
      <c r="B24" s="19">
        <v>98348</v>
      </c>
      <c r="C24" s="19" t="s">
        <v>164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memahami konsep Asam-Basa,  Hidrolisis, Larutan Penyangga namun perlu peningkatan pemahaman hasil kali kelarutan dan koloid</v>
      </c>
      <c r="K24" s="28">
        <f t="shared" si="5"/>
        <v>85.2</v>
      </c>
      <c r="L24" s="28" t="str">
        <f t="shared" si="6"/>
        <v>A</v>
      </c>
      <c r="M24" s="28">
        <f t="shared" si="7"/>
        <v>85.2</v>
      </c>
      <c r="N24" s="28" t="str">
        <f t="shared" si="8"/>
        <v>A</v>
      </c>
      <c r="O24" s="36">
        <v>1</v>
      </c>
      <c r="P24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4" s="39"/>
      <c r="R24" s="39" t="s">
        <v>9</v>
      </c>
      <c r="S24" s="18"/>
      <c r="T24" s="1">
        <v>84</v>
      </c>
      <c r="U24" s="1">
        <v>85</v>
      </c>
      <c r="V24" s="1">
        <v>83</v>
      </c>
      <c r="W24" s="1">
        <v>84</v>
      </c>
      <c r="X24" s="1">
        <v>84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84</v>
      </c>
      <c r="AH24" s="1">
        <v>86</v>
      </c>
      <c r="AI24" s="1">
        <v>86</v>
      </c>
      <c r="AJ24" s="1">
        <v>85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98361</v>
      </c>
      <c r="C25" s="19" t="s">
        <v>165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memahami konsep Asam-Basa,  Hidrolisis, Larutan Penyangga, hasil kali kelarutan namun perlu peningkatan pemahaman koloid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5" s="39"/>
      <c r="R25" s="39" t="s">
        <v>8</v>
      </c>
      <c r="S25" s="18"/>
      <c r="T25" s="1">
        <v>88</v>
      </c>
      <c r="U25" s="1">
        <v>93</v>
      </c>
      <c r="V25" s="1">
        <v>80</v>
      </c>
      <c r="W25" s="1">
        <v>85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>
        <v>88</v>
      </c>
      <c r="AI25" s="1">
        <v>88</v>
      </c>
      <c r="AJ25" s="1"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33107</v>
      </c>
      <c r="FK25" s="41">
        <v>33117</v>
      </c>
    </row>
    <row r="26" spans="1:167" x14ac:dyDescent="0.25">
      <c r="A26" s="19">
        <v>16</v>
      </c>
      <c r="B26" s="19">
        <v>98374</v>
      </c>
      <c r="C26" s="19" t="s">
        <v>166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memahami konsep Asam-Basa,  Hidrolisis, Larutan Penyangga, hasil kali kelarutan namun perlu peningkatan pemahaman koloid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6" s="39"/>
      <c r="R26" s="39" t="s">
        <v>8</v>
      </c>
      <c r="S26" s="18"/>
      <c r="T26" s="1">
        <v>86</v>
      </c>
      <c r="U26" s="1">
        <v>88</v>
      </c>
      <c r="V26" s="1">
        <v>86</v>
      </c>
      <c r="W26" s="1">
        <v>92</v>
      </c>
      <c r="X26" s="1">
        <v>87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>
        <v>86</v>
      </c>
      <c r="AI26" s="1">
        <v>87</v>
      </c>
      <c r="AJ26" s="1">
        <v>87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98387</v>
      </c>
      <c r="C27" s="19" t="s">
        <v>167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memahami konsep Asam-Basa,  Hidrolisis, Larutan Penyangga, hasil kali kelarutan namun perlu peningkatan pemahaman koloid</v>
      </c>
      <c r="K27" s="28">
        <f t="shared" si="5"/>
        <v>92.2</v>
      </c>
      <c r="L27" s="28" t="str">
        <f t="shared" si="6"/>
        <v>A</v>
      </c>
      <c r="M27" s="28">
        <f t="shared" si="7"/>
        <v>92.2</v>
      </c>
      <c r="N27" s="28" t="str">
        <f t="shared" si="8"/>
        <v>A</v>
      </c>
      <c r="O27" s="36">
        <v>1</v>
      </c>
      <c r="P27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7" s="39"/>
      <c r="R27" s="39" t="s">
        <v>8</v>
      </c>
      <c r="S27" s="18"/>
      <c r="T27" s="1">
        <v>90</v>
      </c>
      <c r="U27" s="1">
        <v>96</v>
      </c>
      <c r="V27" s="1">
        <v>86</v>
      </c>
      <c r="W27" s="1">
        <v>87</v>
      </c>
      <c r="X27" s="1">
        <v>91</v>
      </c>
      <c r="Y27" s="1"/>
      <c r="Z27" s="1"/>
      <c r="AA27" s="1"/>
      <c r="AB27" s="1"/>
      <c r="AC27" s="1"/>
      <c r="AD27" s="1"/>
      <c r="AE27" s="18"/>
      <c r="AF27" s="1">
        <v>93</v>
      </c>
      <c r="AG27" s="1">
        <v>92</v>
      </c>
      <c r="AH27" s="1">
        <v>90</v>
      </c>
      <c r="AI27" s="1">
        <v>94</v>
      </c>
      <c r="AJ27" s="1">
        <v>92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33108</v>
      </c>
      <c r="FK27" s="41">
        <v>33118</v>
      </c>
    </row>
    <row r="28" spans="1:167" x14ac:dyDescent="0.25">
      <c r="A28" s="19">
        <v>18</v>
      </c>
      <c r="B28" s="19">
        <v>98413</v>
      </c>
      <c r="C28" s="19" t="s">
        <v>168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memahami konsep Asam-Basa,  Hidrolisis, Larutan Penyangga, hasil kali kelarutan namun perlu peningkatan pemahaman koloid</v>
      </c>
      <c r="K28" s="28">
        <f t="shared" si="5"/>
        <v>86.2</v>
      </c>
      <c r="L28" s="28" t="str">
        <f t="shared" si="6"/>
        <v>A</v>
      </c>
      <c r="M28" s="28">
        <f t="shared" si="7"/>
        <v>86.2</v>
      </c>
      <c r="N28" s="28" t="str">
        <f t="shared" si="8"/>
        <v>A</v>
      </c>
      <c r="O28" s="36">
        <v>1</v>
      </c>
      <c r="P28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28" s="39"/>
      <c r="R28" s="39" t="s">
        <v>8</v>
      </c>
      <c r="S28" s="18"/>
      <c r="T28" s="1">
        <v>80</v>
      </c>
      <c r="U28" s="1">
        <v>93</v>
      </c>
      <c r="V28" s="1">
        <v>80</v>
      </c>
      <c r="W28" s="1">
        <v>86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>
        <v>87</v>
      </c>
      <c r="AI28" s="1">
        <v>84</v>
      </c>
      <c r="AJ28" s="1">
        <v>86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98400</v>
      </c>
      <c r="C29" s="19" t="s">
        <v>169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memahami konsep Asam-Basa,  Hidrolisis, Larutan Penyangga namun perlu peningkatan pemahaman hasil kali kelarutan dan koloid</v>
      </c>
      <c r="K29" s="28">
        <f t="shared" si="5"/>
        <v>82.6</v>
      </c>
      <c r="L29" s="28" t="str">
        <f t="shared" si="6"/>
        <v>B</v>
      </c>
      <c r="M29" s="28">
        <f t="shared" si="7"/>
        <v>82.6</v>
      </c>
      <c r="N29" s="28" t="str">
        <f t="shared" si="8"/>
        <v>B</v>
      </c>
      <c r="O29" s="36">
        <v>2</v>
      </c>
      <c r="P29" s="28" t="str">
        <f t="shared" si="9"/>
        <v xml:space="preserve">Memiliki ketrampilan melakukan percobaan uji asam=basa, hidrolisis, larutan penyangga namun perlu peningkatan ketrampilan melakukan percobaan hasil kali kelarutan dan  koloid </v>
      </c>
      <c r="Q29" s="39"/>
      <c r="R29" s="39" t="s">
        <v>9</v>
      </c>
      <c r="S29" s="18"/>
      <c r="T29" s="1">
        <v>80</v>
      </c>
      <c r="U29" s="1">
        <v>85</v>
      </c>
      <c r="V29" s="1">
        <v>75</v>
      </c>
      <c r="W29" s="1">
        <v>84</v>
      </c>
      <c r="X29" s="1">
        <v>77</v>
      </c>
      <c r="Y29" s="1"/>
      <c r="Z29" s="1"/>
      <c r="AA29" s="1"/>
      <c r="AB29" s="1"/>
      <c r="AC29" s="1"/>
      <c r="AD29" s="1"/>
      <c r="AE29" s="18"/>
      <c r="AF29" s="1">
        <v>83</v>
      </c>
      <c r="AG29" s="1">
        <v>86</v>
      </c>
      <c r="AH29" s="1">
        <v>84</v>
      </c>
      <c r="AI29" s="1">
        <v>80</v>
      </c>
      <c r="AJ29" s="1">
        <v>80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33109</v>
      </c>
      <c r="FK29" s="41">
        <v>33119</v>
      </c>
    </row>
    <row r="30" spans="1:167" x14ac:dyDescent="0.25">
      <c r="A30" s="19">
        <v>20</v>
      </c>
      <c r="B30" s="19">
        <v>98426</v>
      </c>
      <c r="C30" s="19" t="s">
        <v>170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memahami konsep Asam-Basa,  Hidrolisis, Larutan Penyangga, hasil kali kelarutan namun perlu peningkatan pemahaman koloid</v>
      </c>
      <c r="K30" s="28">
        <f t="shared" si="5"/>
        <v>86.2</v>
      </c>
      <c r="L30" s="28" t="str">
        <f t="shared" si="6"/>
        <v>A</v>
      </c>
      <c r="M30" s="28">
        <f t="shared" si="7"/>
        <v>86.2</v>
      </c>
      <c r="N30" s="28" t="str">
        <f t="shared" si="8"/>
        <v>A</v>
      </c>
      <c r="O30" s="36">
        <v>1</v>
      </c>
      <c r="P30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0" s="39"/>
      <c r="R30" s="39" t="s">
        <v>8</v>
      </c>
      <c r="S30" s="18"/>
      <c r="T30" s="1">
        <v>85</v>
      </c>
      <c r="U30" s="1">
        <v>86</v>
      </c>
      <c r="V30" s="1">
        <v>83</v>
      </c>
      <c r="W30" s="1">
        <v>87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88</v>
      </c>
      <c r="AH30" s="1">
        <v>87</v>
      </c>
      <c r="AI30" s="1">
        <v>85</v>
      </c>
      <c r="AJ30" s="1">
        <v>86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98439</v>
      </c>
      <c r="C31" s="19" t="s">
        <v>171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memahami konsep Asam-Basa,  Hidrolisis, Larutan Penyangga namun perlu peningkatan pemahaman hasil kali kelarutan dan koloid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1" s="39"/>
      <c r="R31" s="39" t="s">
        <v>9</v>
      </c>
      <c r="S31" s="18"/>
      <c r="T31" s="1">
        <v>84</v>
      </c>
      <c r="U31" s="1">
        <v>82</v>
      </c>
      <c r="V31" s="1">
        <v>83</v>
      </c>
      <c r="W31" s="1">
        <v>84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86</v>
      </c>
      <c r="AI31" s="1">
        <v>85</v>
      </c>
      <c r="AJ31" s="1">
        <v>85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33110</v>
      </c>
      <c r="FK31" s="41">
        <v>33120</v>
      </c>
    </row>
    <row r="32" spans="1:167" x14ac:dyDescent="0.25">
      <c r="A32" s="19">
        <v>22</v>
      </c>
      <c r="B32" s="19">
        <v>100145</v>
      </c>
      <c r="C32" s="19" t="s">
        <v>172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memahami konsep Asam-Basa,  Hidrolisis, Larutan Penyangga, hasil kali kelarutan namun perlu peningkatan pemahaman koloid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2" s="39"/>
      <c r="R32" s="39" t="s">
        <v>8</v>
      </c>
      <c r="S32" s="18"/>
      <c r="T32" s="1">
        <v>100</v>
      </c>
      <c r="U32" s="1">
        <v>70</v>
      </c>
      <c r="V32" s="1">
        <v>87</v>
      </c>
      <c r="W32" s="1">
        <v>85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87</v>
      </c>
      <c r="AG32" s="1">
        <v>86</v>
      </c>
      <c r="AH32" s="1">
        <v>87</v>
      </c>
      <c r="AI32" s="1">
        <v>88</v>
      </c>
      <c r="AJ32" s="1">
        <v>87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98452</v>
      </c>
      <c r="C33" s="19" t="s">
        <v>173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memahami konsep Asam-Basa,  Hidrolisis, Larutan Penyangga namun perlu peningkatan pemahaman hasil kali kelarutan dan koloid</v>
      </c>
      <c r="K33" s="28">
        <f t="shared" si="5"/>
        <v>85.2</v>
      </c>
      <c r="L33" s="28" t="str">
        <f t="shared" si="6"/>
        <v>A</v>
      </c>
      <c r="M33" s="28">
        <f t="shared" si="7"/>
        <v>85.2</v>
      </c>
      <c r="N33" s="28" t="str">
        <f t="shared" si="8"/>
        <v>A</v>
      </c>
      <c r="O33" s="36">
        <v>1</v>
      </c>
      <c r="P33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3" s="39"/>
      <c r="R33" s="39" t="s">
        <v>9</v>
      </c>
      <c r="S33" s="18"/>
      <c r="T33" s="1">
        <v>82</v>
      </c>
      <c r="U33" s="1">
        <v>84</v>
      </c>
      <c r="V33" s="1">
        <v>86</v>
      </c>
      <c r="W33" s="1">
        <v>85</v>
      </c>
      <c r="X33" s="1">
        <v>84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84</v>
      </c>
      <c r="AH33" s="1">
        <v>86</v>
      </c>
      <c r="AI33" s="1">
        <v>88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98465</v>
      </c>
      <c r="C34" s="19" t="s">
        <v>174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memahami konsep Asam-Basa,  Hidrolisis, Larutan Penyangga, hasil kali kelarutan namun perlu peningkatan pemahaman koloid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4" s="39"/>
      <c r="R34" s="39" t="s">
        <v>9</v>
      </c>
      <c r="S34" s="18"/>
      <c r="T34" s="1">
        <v>80</v>
      </c>
      <c r="U34" s="1">
        <v>90</v>
      </c>
      <c r="V34" s="1">
        <v>88</v>
      </c>
      <c r="W34" s="1">
        <v>87</v>
      </c>
      <c r="X34" s="1">
        <v>86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88</v>
      </c>
      <c r="AH34" s="1">
        <v>86</v>
      </c>
      <c r="AI34" s="1">
        <v>90</v>
      </c>
      <c r="AJ34" s="1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98478</v>
      </c>
      <c r="C35" s="19" t="s">
        <v>175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memahami konsep Asam-Basa,  Hidrolisis, Larutan Penyangga, hasil kali kelarutan namun perlu peningkatan pemahaman koloid</v>
      </c>
      <c r="K35" s="28">
        <f t="shared" si="5"/>
        <v>86.2</v>
      </c>
      <c r="L35" s="28" t="str">
        <f t="shared" si="6"/>
        <v>A</v>
      </c>
      <c r="M35" s="28">
        <f t="shared" si="7"/>
        <v>86.2</v>
      </c>
      <c r="N35" s="28" t="str">
        <f t="shared" si="8"/>
        <v>A</v>
      </c>
      <c r="O35" s="36">
        <v>1</v>
      </c>
      <c r="P35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5" s="39"/>
      <c r="R35" s="39" t="s">
        <v>9</v>
      </c>
      <c r="S35" s="18"/>
      <c r="T35" s="1">
        <v>80</v>
      </c>
      <c r="U35" s="1">
        <v>93</v>
      </c>
      <c r="V35" s="1">
        <v>85</v>
      </c>
      <c r="W35" s="1">
        <v>87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88</v>
      </c>
      <c r="AH35" s="1">
        <v>87</v>
      </c>
      <c r="AI35" s="1">
        <v>84</v>
      </c>
      <c r="AJ35" s="1">
        <v>86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98491</v>
      </c>
      <c r="C36" s="19" t="s">
        <v>176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Memiliki kemampuan memahami konsep Asam-Basa,  Hidrolisis, Larutan Penyangga, hasil kali kelarutan namun perlu peningkatan pemahaman koloid</v>
      </c>
      <c r="K36" s="28">
        <f t="shared" si="5"/>
        <v>91.6</v>
      </c>
      <c r="L36" s="28" t="str">
        <f t="shared" si="6"/>
        <v>A</v>
      </c>
      <c r="M36" s="28">
        <f t="shared" si="7"/>
        <v>91.6</v>
      </c>
      <c r="N36" s="28" t="str">
        <f t="shared" si="8"/>
        <v>A</v>
      </c>
      <c r="O36" s="36">
        <v>1</v>
      </c>
      <c r="P36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6" s="39"/>
      <c r="R36" s="39" t="s">
        <v>8</v>
      </c>
      <c r="S36" s="18"/>
      <c r="T36" s="1">
        <v>94</v>
      </c>
      <c r="U36" s="1">
        <v>90</v>
      </c>
      <c r="V36" s="1">
        <v>93</v>
      </c>
      <c r="W36" s="1">
        <v>91</v>
      </c>
      <c r="X36" s="1">
        <v>92</v>
      </c>
      <c r="Y36" s="1"/>
      <c r="Z36" s="1"/>
      <c r="AA36" s="1"/>
      <c r="AB36" s="1"/>
      <c r="AC36" s="1"/>
      <c r="AD36" s="1"/>
      <c r="AE36" s="18"/>
      <c r="AF36" s="1">
        <v>92</v>
      </c>
      <c r="AG36" s="1">
        <v>90</v>
      </c>
      <c r="AH36" s="1">
        <v>90</v>
      </c>
      <c r="AI36" s="1">
        <v>94</v>
      </c>
      <c r="AJ36" s="1">
        <v>92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98504</v>
      </c>
      <c r="C37" s="19" t="s">
        <v>177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memahami konsep Asam-Basa,  Hidrolisis, Larutan Penyangga, hasil kali kelarutan namun perlu peningkatan pemahaman koloid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7" s="39"/>
      <c r="R37" s="39" t="s">
        <v>8</v>
      </c>
      <c r="S37" s="18"/>
      <c r="T37" s="1">
        <v>90</v>
      </c>
      <c r="U37" s="1">
        <v>90</v>
      </c>
      <c r="V37" s="1">
        <v>92</v>
      </c>
      <c r="W37" s="1">
        <v>90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92</v>
      </c>
      <c r="AG37" s="1">
        <v>88</v>
      </c>
      <c r="AH37" s="1">
        <v>87</v>
      </c>
      <c r="AI37" s="1">
        <v>93</v>
      </c>
      <c r="AJ37" s="1">
        <v>90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98517</v>
      </c>
      <c r="C38" s="19" t="s">
        <v>178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memahami konsep Asam-Basa,  Hidrolisis, Larutan Penyangga, hasil kali kelarutan namun perlu peningkatan pemahaman koloid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8" s="39"/>
      <c r="R38" s="39" t="s">
        <v>8</v>
      </c>
      <c r="S38" s="18"/>
      <c r="T38" s="1">
        <v>80</v>
      </c>
      <c r="U38" s="1">
        <v>100</v>
      </c>
      <c r="V38" s="1">
        <v>92</v>
      </c>
      <c r="W38" s="1">
        <v>88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88</v>
      </c>
      <c r="AI38" s="1">
        <v>92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98530</v>
      </c>
      <c r="C39" s="19" t="s">
        <v>179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memahami konsep Asam-Basa,  Hidrolisis, Larutan Penyangga, hasil kali kelarutan namun perlu peningkatan pemahaman koloid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39" s="39"/>
      <c r="R39" s="39" t="s">
        <v>8</v>
      </c>
      <c r="S39" s="18"/>
      <c r="T39" s="1">
        <v>80</v>
      </c>
      <c r="U39" s="1">
        <v>100</v>
      </c>
      <c r="V39" s="1">
        <v>92</v>
      </c>
      <c r="W39" s="1">
        <v>88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92</v>
      </c>
      <c r="AH39" s="1">
        <v>88</v>
      </c>
      <c r="AI39" s="1">
        <v>90</v>
      </c>
      <c r="AJ39" s="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98543</v>
      </c>
      <c r="C40" s="19" t="s">
        <v>180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konsep Asam-Basa,  Hidrolisis, Larutan Penyangga, hasil kali kelarutan namun perlu peningkatan pemahaman koloid</v>
      </c>
      <c r="K40" s="28">
        <f t="shared" si="5"/>
        <v>86.2</v>
      </c>
      <c r="L40" s="28" t="str">
        <f t="shared" si="6"/>
        <v>A</v>
      </c>
      <c r="M40" s="28">
        <f t="shared" si="7"/>
        <v>86.2</v>
      </c>
      <c r="N40" s="28" t="str">
        <f t="shared" si="8"/>
        <v>A</v>
      </c>
      <c r="O40" s="36">
        <v>1</v>
      </c>
      <c r="P40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40" s="39"/>
      <c r="R40" s="39" t="s">
        <v>9</v>
      </c>
      <c r="S40" s="18"/>
      <c r="T40" s="1">
        <v>86</v>
      </c>
      <c r="U40" s="1">
        <v>84</v>
      </c>
      <c r="V40" s="1">
        <v>87</v>
      </c>
      <c r="W40" s="1">
        <v>83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87</v>
      </c>
      <c r="AH40" s="1">
        <v>84</v>
      </c>
      <c r="AI40" s="1">
        <v>88</v>
      </c>
      <c r="AJ40" s="1">
        <v>86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98556</v>
      </c>
      <c r="C41" s="19" t="s">
        <v>181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memahami konsep Asam-Basa,  Hidrolisis, Larutan Penyangga, hasil kali kelarutan namun perlu peningkatan pemahaman koloid</v>
      </c>
      <c r="K41" s="28">
        <f t="shared" si="5"/>
        <v>87.2</v>
      </c>
      <c r="L41" s="28" t="str">
        <f t="shared" si="6"/>
        <v>A</v>
      </c>
      <c r="M41" s="28">
        <f t="shared" si="7"/>
        <v>87.2</v>
      </c>
      <c r="N41" s="28" t="str">
        <f t="shared" si="8"/>
        <v>A</v>
      </c>
      <c r="O41" s="36">
        <v>1</v>
      </c>
      <c r="P41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41" s="39"/>
      <c r="R41" s="39" t="s">
        <v>8</v>
      </c>
      <c r="S41" s="18"/>
      <c r="T41" s="1">
        <v>85</v>
      </c>
      <c r="U41" s="1">
        <v>93</v>
      </c>
      <c r="V41" s="1">
        <v>85</v>
      </c>
      <c r="W41" s="1">
        <v>83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90</v>
      </c>
      <c r="AH41" s="1">
        <v>85</v>
      </c>
      <c r="AI41" s="1">
        <v>87</v>
      </c>
      <c r="AJ41" s="1">
        <v>87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98569</v>
      </c>
      <c r="C42" s="19" t="s">
        <v>182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memahami konsep Asam-Basa,  Hidrolisis, Larutan Penyangga, hasil kali kelarutan namun perlu peningkatan pemahaman koloid</v>
      </c>
      <c r="K42" s="28">
        <f t="shared" si="5"/>
        <v>91.8</v>
      </c>
      <c r="L42" s="28" t="str">
        <f t="shared" si="6"/>
        <v>A</v>
      </c>
      <c r="M42" s="28">
        <f t="shared" si="7"/>
        <v>91.8</v>
      </c>
      <c r="N42" s="28" t="str">
        <f t="shared" si="8"/>
        <v>A</v>
      </c>
      <c r="O42" s="36">
        <v>1</v>
      </c>
      <c r="P42" s="28" t="str">
        <f t="shared" si="9"/>
        <v xml:space="preserve">Memiliki ketrampilan melakukan percobaan uji asam=basa, hidrolisis, larutan penyangga, hasil kali kelarutan namun perlu peningkatan ketrampilan melakukan percobaan koloid </v>
      </c>
      <c r="Q42" s="39"/>
      <c r="R42" s="39" t="s">
        <v>8</v>
      </c>
      <c r="S42" s="18"/>
      <c r="T42" s="1">
        <v>94</v>
      </c>
      <c r="U42" s="1">
        <v>90</v>
      </c>
      <c r="V42" s="1">
        <v>93</v>
      </c>
      <c r="W42" s="1">
        <v>93</v>
      </c>
      <c r="X42" s="1">
        <v>92</v>
      </c>
      <c r="Y42" s="1"/>
      <c r="Z42" s="1"/>
      <c r="AA42" s="1"/>
      <c r="AB42" s="1"/>
      <c r="AC42" s="1"/>
      <c r="AD42" s="1"/>
      <c r="AE42" s="18"/>
      <c r="AF42" s="1">
        <v>93</v>
      </c>
      <c r="AG42" s="1">
        <v>92</v>
      </c>
      <c r="AH42" s="1">
        <v>88</v>
      </c>
      <c r="AI42" s="1">
        <v>94</v>
      </c>
      <c r="AJ42" s="1">
        <v>92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106875</v>
      </c>
      <c r="C43" s="19" t="s">
        <v>183</v>
      </c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86.53125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5</vt:lpstr>
      <vt:lpstr>XI-MIPA 6</vt:lpstr>
      <vt:lpstr>XI-MIPA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2019-06-13T05:48:47Z</cp:lastPrinted>
  <dcterms:created xsi:type="dcterms:W3CDTF">2015-09-01T09:01:01Z</dcterms:created>
  <dcterms:modified xsi:type="dcterms:W3CDTF">2019-06-13T05:48:57Z</dcterms:modified>
</cp:coreProperties>
</file>