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40" windowWidth="19815" windowHeight="9150" activeTab="2"/>
  </bookViews>
  <sheets>
    <sheet name="X-IPS 1" sheetId="1" r:id="rId1"/>
    <sheet name="X-IPS 2" sheetId="2" r:id="rId2"/>
    <sheet name="X-IPS 3" sheetId="3" r:id="rId3"/>
    <sheet name="X-IPS 4" sheetId="4" r:id="rId4"/>
  </sheets>
  <calcPr calcId="144525"/>
</workbook>
</file>

<file path=xl/calcChain.xml><?xml version="1.0" encoding="utf-8"?>
<calcChain xmlns="http://schemas.openxmlformats.org/spreadsheetml/2006/main">
  <c r="K55" i="4" l="1"/>
  <c r="P50" i="4"/>
  <c r="M50" i="4"/>
  <c r="N50" i="4" s="1"/>
  <c r="K50" i="4"/>
  <c r="L50" i="4" s="1"/>
  <c r="J50" i="4"/>
  <c r="H50" i="4"/>
  <c r="G50" i="4"/>
  <c r="F50" i="4"/>
  <c r="E50" i="4"/>
  <c r="P49" i="4"/>
  <c r="M49" i="4"/>
  <c r="N49" i="4" s="1"/>
  <c r="K49" i="4"/>
  <c r="L49" i="4" s="1"/>
  <c r="J49" i="4"/>
  <c r="H49" i="4"/>
  <c r="G49" i="4"/>
  <c r="F49" i="4"/>
  <c r="E49" i="4"/>
  <c r="P48" i="4"/>
  <c r="M48" i="4"/>
  <c r="N48" i="4" s="1"/>
  <c r="K48" i="4"/>
  <c r="L48" i="4" s="1"/>
  <c r="J48" i="4"/>
  <c r="H48" i="4"/>
  <c r="G48" i="4"/>
  <c r="F48" i="4"/>
  <c r="E48" i="4"/>
  <c r="P47" i="4"/>
  <c r="M47" i="4"/>
  <c r="N47" i="4" s="1"/>
  <c r="K47" i="4"/>
  <c r="L47" i="4" s="1"/>
  <c r="J47" i="4"/>
  <c r="H47" i="4"/>
  <c r="G47" i="4"/>
  <c r="F47" i="4"/>
  <c r="E47" i="4"/>
  <c r="P46" i="4"/>
  <c r="M46" i="4"/>
  <c r="N46" i="4" s="1"/>
  <c r="K46" i="4"/>
  <c r="L46" i="4" s="1"/>
  <c r="J46" i="4"/>
  <c r="H46" i="4"/>
  <c r="G46" i="4"/>
  <c r="F46" i="4"/>
  <c r="E46" i="4"/>
  <c r="P45" i="4"/>
  <c r="M45" i="4"/>
  <c r="N45" i="4" s="1"/>
  <c r="K45" i="4"/>
  <c r="L45" i="4" s="1"/>
  <c r="J45" i="4"/>
  <c r="H45" i="4"/>
  <c r="G45" i="4"/>
  <c r="F45" i="4"/>
  <c r="E45" i="4"/>
  <c r="P44" i="4"/>
  <c r="M44" i="4"/>
  <c r="N44" i="4" s="1"/>
  <c r="K44" i="4"/>
  <c r="L44" i="4" s="1"/>
  <c r="J44" i="4"/>
  <c r="H44" i="4"/>
  <c r="G44" i="4"/>
  <c r="F44" i="4"/>
  <c r="E44" i="4"/>
  <c r="P43" i="4"/>
  <c r="M43" i="4"/>
  <c r="N43" i="4" s="1"/>
  <c r="K43" i="4"/>
  <c r="L43" i="4" s="1"/>
  <c r="J43" i="4"/>
  <c r="H43" i="4"/>
  <c r="G43" i="4"/>
  <c r="F43" i="4"/>
  <c r="E43" i="4"/>
  <c r="P42" i="4"/>
  <c r="M42" i="4"/>
  <c r="N42" i="4" s="1"/>
  <c r="K42" i="4"/>
  <c r="L42" i="4" s="1"/>
  <c r="J42" i="4"/>
  <c r="H42" i="4"/>
  <c r="G42" i="4"/>
  <c r="F42" i="4"/>
  <c r="E42" i="4"/>
  <c r="P41" i="4"/>
  <c r="M41" i="4"/>
  <c r="N41" i="4" s="1"/>
  <c r="K41" i="4"/>
  <c r="L41" i="4" s="1"/>
  <c r="J41" i="4"/>
  <c r="H41" i="4"/>
  <c r="G41" i="4"/>
  <c r="F41" i="4"/>
  <c r="E41" i="4"/>
  <c r="P40" i="4"/>
  <c r="M40" i="4"/>
  <c r="N40" i="4" s="1"/>
  <c r="K40" i="4"/>
  <c r="L40" i="4" s="1"/>
  <c r="J40" i="4"/>
  <c r="H40" i="4"/>
  <c r="G40" i="4"/>
  <c r="F40" i="4"/>
  <c r="E40" i="4"/>
  <c r="P39" i="4"/>
  <c r="M39" i="4"/>
  <c r="N39" i="4" s="1"/>
  <c r="K39" i="4"/>
  <c r="L39" i="4" s="1"/>
  <c r="J39" i="4"/>
  <c r="H39" i="4"/>
  <c r="G39" i="4"/>
  <c r="F39" i="4"/>
  <c r="E39" i="4"/>
  <c r="P38" i="4"/>
  <c r="M38" i="4"/>
  <c r="N38" i="4" s="1"/>
  <c r="K38" i="4"/>
  <c r="L38" i="4" s="1"/>
  <c r="J38" i="4"/>
  <c r="H38" i="4"/>
  <c r="G38" i="4"/>
  <c r="F38" i="4"/>
  <c r="E38" i="4"/>
  <c r="P37" i="4"/>
  <c r="M37" i="4"/>
  <c r="N37" i="4" s="1"/>
  <c r="K37" i="4"/>
  <c r="L37" i="4" s="1"/>
  <c r="J37" i="4"/>
  <c r="H37" i="4"/>
  <c r="G37" i="4"/>
  <c r="F37" i="4"/>
  <c r="E37" i="4"/>
  <c r="P36" i="4"/>
  <c r="M36" i="4"/>
  <c r="N36" i="4" s="1"/>
  <c r="K36" i="4"/>
  <c r="L36" i="4" s="1"/>
  <c r="J36" i="4"/>
  <c r="H36" i="4"/>
  <c r="G36" i="4"/>
  <c r="F36" i="4"/>
  <c r="E36" i="4"/>
  <c r="P35" i="4"/>
  <c r="M35" i="4"/>
  <c r="N35" i="4" s="1"/>
  <c r="K35" i="4"/>
  <c r="L35" i="4" s="1"/>
  <c r="J35" i="4"/>
  <c r="H35" i="4"/>
  <c r="G35" i="4"/>
  <c r="F35" i="4"/>
  <c r="E35" i="4"/>
  <c r="P34" i="4"/>
  <c r="M34" i="4"/>
  <c r="N34" i="4" s="1"/>
  <c r="K34" i="4"/>
  <c r="L34" i="4" s="1"/>
  <c r="J34" i="4"/>
  <c r="H34" i="4"/>
  <c r="G34" i="4"/>
  <c r="F34" i="4"/>
  <c r="E34" i="4"/>
  <c r="P33" i="4"/>
  <c r="M33" i="4"/>
  <c r="N33" i="4" s="1"/>
  <c r="K33" i="4"/>
  <c r="L33" i="4" s="1"/>
  <c r="J33" i="4"/>
  <c r="H33" i="4"/>
  <c r="G33" i="4"/>
  <c r="F33" i="4"/>
  <c r="E33" i="4"/>
  <c r="P32" i="4"/>
  <c r="M32" i="4"/>
  <c r="N32" i="4" s="1"/>
  <c r="K32" i="4"/>
  <c r="L32" i="4" s="1"/>
  <c r="J32" i="4"/>
  <c r="H32" i="4"/>
  <c r="G32" i="4"/>
  <c r="F32" i="4"/>
  <c r="E32" i="4"/>
  <c r="P31" i="4"/>
  <c r="M31" i="4"/>
  <c r="N31" i="4" s="1"/>
  <c r="K31" i="4"/>
  <c r="L31" i="4" s="1"/>
  <c r="J31" i="4"/>
  <c r="H31" i="4"/>
  <c r="G31" i="4"/>
  <c r="F31" i="4"/>
  <c r="E31" i="4"/>
  <c r="P30" i="4"/>
  <c r="M30" i="4"/>
  <c r="N30" i="4" s="1"/>
  <c r="K30" i="4"/>
  <c r="L30" i="4" s="1"/>
  <c r="J30" i="4"/>
  <c r="H30" i="4"/>
  <c r="G30" i="4"/>
  <c r="F30" i="4"/>
  <c r="E30" i="4"/>
  <c r="P29" i="4"/>
  <c r="M29" i="4"/>
  <c r="N29" i="4" s="1"/>
  <c r="K29" i="4"/>
  <c r="L29" i="4" s="1"/>
  <c r="J29" i="4"/>
  <c r="H29" i="4"/>
  <c r="G29" i="4"/>
  <c r="F29" i="4"/>
  <c r="E29" i="4"/>
  <c r="P28" i="4"/>
  <c r="M28" i="4"/>
  <c r="N28" i="4" s="1"/>
  <c r="K28" i="4"/>
  <c r="L28" i="4" s="1"/>
  <c r="J28" i="4"/>
  <c r="H28" i="4"/>
  <c r="G28" i="4"/>
  <c r="F28" i="4"/>
  <c r="E28" i="4"/>
  <c r="P27" i="4"/>
  <c r="M27" i="4"/>
  <c r="N27" i="4" s="1"/>
  <c r="K27" i="4"/>
  <c r="L27" i="4" s="1"/>
  <c r="J27" i="4"/>
  <c r="H27" i="4"/>
  <c r="G27" i="4"/>
  <c r="F27" i="4"/>
  <c r="E27" i="4"/>
  <c r="P26" i="4"/>
  <c r="M26" i="4"/>
  <c r="N26" i="4" s="1"/>
  <c r="K26" i="4"/>
  <c r="L26" i="4" s="1"/>
  <c r="J26" i="4"/>
  <c r="H26" i="4"/>
  <c r="G26" i="4"/>
  <c r="F26" i="4"/>
  <c r="E26" i="4"/>
  <c r="P25" i="4"/>
  <c r="M25" i="4"/>
  <c r="N25" i="4" s="1"/>
  <c r="K25" i="4"/>
  <c r="L25" i="4" s="1"/>
  <c r="J25" i="4"/>
  <c r="H25" i="4"/>
  <c r="G25" i="4"/>
  <c r="F25" i="4"/>
  <c r="E25" i="4"/>
  <c r="P24" i="4"/>
  <c r="M24" i="4"/>
  <c r="N24" i="4" s="1"/>
  <c r="K24" i="4"/>
  <c r="L24" i="4" s="1"/>
  <c r="J24" i="4"/>
  <c r="H24" i="4"/>
  <c r="G24" i="4"/>
  <c r="F24" i="4"/>
  <c r="E24" i="4"/>
  <c r="P23" i="4"/>
  <c r="M23" i="4"/>
  <c r="N23" i="4" s="1"/>
  <c r="K23" i="4"/>
  <c r="L23" i="4" s="1"/>
  <c r="J23" i="4"/>
  <c r="H23" i="4"/>
  <c r="G23" i="4"/>
  <c r="F23" i="4"/>
  <c r="E23" i="4"/>
  <c r="P22" i="4"/>
  <c r="M22" i="4"/>
  <c r="N22" i="4" s="1"/>
  <c r="K22" i="4"/>
  <c r="L22" i="4" s="1"/>
  <c r="J22" i="4"/>
  <c r="H22" i="4"/>
  <c r="G22" i="4"/>
  <c r="F22" i="4"/>
  <c r="E22" i="4"/>
  <c r="P21" i="4"/>
  <c r="M21" i="4"/>
  <c r="N21" i="4" s="1"/>
  <c r="K21" i="4"/>
  <c r="L21" i="4" s="1"/>
  <c r="J21" i="4"/>
  <c r="H21" i="4"/>
  <c r="G21" i="4"/>
  <c r="F21" i="4"/>
  <c r="E21" i="4"/>
  <c r="P20" i="4"/>
  <c r="M20" i="4"/>
  <c r="N20" i="4" s="1"/>
  <c r="K20" i="4"/>
  <c r="L20" i="4" s="1"/>
  <c r="J20" i="4"/>
  <c r="H20" i="4"/>
  <c r="G20" i="4"/>
  <c r="F20" i="4"/>
  <c r="E20" i="4"/>
  <c r="P19" i="4"/>
  <c r="M19" i="4"/>
  <c r="N19" i="4" s="1"/>
  <c r="K19" i="4"/>
  <c r="L19" i="4" s="1"/>
  <c r="J19" i="4"/>
  <c r="H19" i="4"/>
  <c r="G19" i="4"/>
  <c r="F19" i="4"/>
  <c r="E19" i="4"/>
  <c r="P18" i="4"/>
  <c r="M18" i="4"/>
  <c r="N18" i="4" s="1"/>
  <c r="K18" i="4"/>
  <c r="L18" i="4" s="1"/>
  <c r="J18" i="4"/>
  <c r="H18" i="4"/>
  <c r="G18" i="4"/>
  <c r="F18" i="4"/>
  <c r="E18" i="4"/>
  <c r="P17" i="4"/>
  <c r="M17" i="4"/>
  <c r="N17" i="4" s="1"/>
  <c r="K17" i="4"/>
  <c r="L17" i="4" s="1"/>
  <c r="J17" i="4"/>
  <c r="H17" i="4"/>
  <c r="G17" i="4"/>
  <c r="F17" i="4"/>
  <c r="E17" i="4"/>
  <c r="P16" i="4"/>
  <c r="M16" i="4"/>
  <c r="N16" i="4" s="1"/>
  <c r="K16" i="4"/>
  <c r="L16" i="4" s="1"/>
  <c r="J16" i="4"/>
  <c r="H16" i="4"/>
  <c r="G16" i="4"/>
  <c r="F16" i="4"/>
  <c r="E16" i="4"/>
  <c r="P15" i="4"/>
  <c r="M15" i="4"/>
  <c r="N15" i="4" s="1"/>
  <c r="K15" i="4"/>
  <c r="L15" i="4" s="1"/>
  <c r="J15" i="4"/>
  <c r="H15" i="4"/>
  <c r="G15" i="4"/>
  <c r="F15" i="4"/>
  <c r="E15" i="4"/>
  <c r="P14" i="4"/>
  <c r="M14" i="4"/>
  <c r="N14" i="4" s="1"/>
  <c r="K14" i="4"/>
  <c r="L14" i="4" s="1"/>
  <c r="J14" i="4"/>
  <c r="H14" i="4"/>
  <c r="G14" i="4"/>
  <c r="F14" i="4"/>
  <c r="E14" i="4"/>
  <c r="P13" i="4"/>
  <c r="M13" i="4"/>
  <c r="N13" i="4" s="1"/>
  <c r="K13" i="4"/>
  <c r="L13" i="4" s="1"/>
  <c r="J13" i="4"/>
  <c r="H13" i="4"/>
  <c r="G13" i="4"/>
  <c r="F13" i="4"/>
  <c r="E13" i="4"/>
  <c r="P12" i="4"/>
  <c r="M12" i="4"/>
  <c r="N12" i="4" s="1"/>
  <c r="K12" i="4"/>
  <c r="L12" i="4" s="1"/>
  <c r="J12" i="4"/>
  <c r="H12" i="4"/>
  <c r="G12" i="4"/>
  <c r="F12" i="4"/>
  <c r="E12" i="4"/>
  <c r="P11" i="4"/>
  <c r="M11" i="4"/>
  <c r="N11" i="4" s="1"/>
  <c r="K11" i="4"/>
  <c r="L11" i="4" s="1"/>
  <c r="J11" i="4"/>
  <c r="H11" i="4"/>
  <c r="G11" i="4"/>
  <c r="K54" i="4" s="1"/>
  <c r="F11" i="4"/>
  <c r="E11" i="4"/>
  <c r="K55" i="3"/>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H46" i="3"/>
  <c r="G46" i="3"/>
  <c r="F46" i="3"/>
  <c r="E46" i="3"/>
  <c r="P45" i="3"/>
  <c r="M45" i="3"/>
  <c r="N45" i="3" s="1"/>
  <c r="K45" i="3"/>
  <c r="L45" i="3" s="1"/>
  <c r="J45" i="3"/>
  <c r="H45" i="3"/>
  <c r="G45" i="3"/>
  <c r="F45" i="3"/>
  <c r="E45" i="3"/>
  <c r="P44" i="3"/>
  <c r="M44" i="3"/>
  <c r="N44" i="3" s="1"/>
  <c r="K44" i="3"/>
  <c r="L44" i="3" s="1"/>
  <c r="J44" i="3"/>
  <c r="H44" i="3"/>
  <c r="G44" i="3"/>
  <c r="F44" i="3"/>
  <c r="E44" i="3"/>
  <c r="P43" i="3"/>
  <c r="M43" i="3"/>
  <c r="N43" i="3" s="1"/>
  <c r="K43" i="3"/>
  <c r="L43" i="3" s="1"/>
  <c r="J43" i="3"/>
  <c r="H43" i="3"/>
  <c r="G43" i="3"/>
  <c r="F43" i="3"/>
  <c r="E43" i="3"/>
  <c r="P42" i="3"/>
  <c r="M42" i="3"/>
  <c r="N42" i="3" s="1"/>
  <c r="K42" i="3"/>
  <c r="L42" i="3" s="1"/>
  <c r="J42" i="3"/>
  <c r="H42" i="3"/>
  <c r="G42" i="3"/>
  <c r="F42" i="3"/>
  <c r="E42" i="3"/>
  <c r="P41" i="3"/>
  <c r="M41" i="3"/>
  <c r="N41" i="3" s="1"/>
  <c r="K41" i="3"/>
  <c r="L41" i="3" s="1"/>
  <c r="J41" i="3"/>
  <c r="H41" i="3"/>
  <c r="G41" i="3"/>
  <c r="F41" i="3"/>
  <c r="E41" i="3"/>
  <c r="P40" i="3"/>
  <c r="M40" i="3"/>
  <c r="N40" i="3" s="1"/>
  <c r="K40" i="3"/>
  <c r="L40" i="3" s="1"/>
  <c r="J40" i="3"/>
  <c r="H40" i="3"/>
  <c r="G40" i="3"/>
  <c r="F40" i="3"/>
  <c r="E40" i="3"/>
  <c r="P39" i="3"/>
  <c r="M39" i="3"/>
  <c r="N39" i="3" s="1"/>
  <c r="K39" i="3"/>
  <c r="L39" i="3" s="1"/>
  <c r="J39" i="3"/>
  <c r="H39" i="3"/>
  <c r="G39" i="3"/>
  <c r="F39" i="3"/>
  <c r="E39" i="3"/>
  <c r="P38" i="3"/>
  <c r="M38" i="3"/>
  <c r="N38" i="3" s="1"/>
  <c r="K38" i="3"/>
  <c r="L38" i="3" s="1"/>
  <c r="J38" i="3"/>
  <c r="H38" i="3"/>
  <c r="G38" i="3"/>
  <c r="F38" i="3"/>
  <c r="E38" i="3"/>
  <c r="P37" i="3"/>
  <c r="M37" i="3"/>
  <c r="N37" i="3" s="1"/>
  <c r="K37" i="3"/>
  <c r="L37" i="3" s="1"/>
  <c r="J37" i="3"/>
  <c r="H37" i="3"/>
  <c r="G37" i="3"/>
  <c r="F37" i="3"/>
  <c r="E37" i="3"/>
  <c r="P36" i="3"/>
  <c r="M36" i="3"/>
  <c r="N36" i="3" s="1"/>
  <c r="K36" i="3"/>
  <c r="L36" i="3" s="1"/>
  <c r="J36" i="3"/>
  <c r="H36" i="3"/>
  <c r="G36" i="3"/>
  <c r="F36" i="3"/>
  <c r="E36" i="3"/>
  <c r="P35" i="3"/>
  <c r="M35" i="3"/>
  <c r="N35" i="3" s="1"/>
  <c r="K35" i="3"/>
  <c r="L35" i="3" s="1"/>
  <c r="J35" i="3"/>
  <c r="H35" i="3"/>
  <c r="G35" i="3"/>
  <c r="F35" i="3"/>
  <c r="E35" i="3"/>
  <c r="P34" i="3"/>
  <c r="M34" i="3"/>
  <c r="N34" i="3" s="1"/>
  <c r="K34" i="3"/>
  <c r="L34" i="3" s="1"/>
  <c r="J34" i="3"/>
  <c r="H34" i="3"/>
  <c r="G34" i="3"/>
  <c r="F34" i="3"/>
  <c r="E34" i="3"/>
  <c r="P33" i="3"/>
  <c r="M33" i="3"/>
  <c r="N33" i="3" s="1"/>
  <c r="K33" i="3"/>
  <c r="L33" i="3" s="1"/>
  <c r="J33" i="3"/>
  <c r="H33" i="3"/>
  <c r="G33" i="3"/>
  <c r="F33" i="3"/>
  <c r="E33" i="3"/>
  <c r="P32" i="3"/>
  <c r="M32" i="3"/>
  <c r="N32" i="3" s="1"/>
  <c r="K32" i="3"/>
  <c r="L32" i="3" s="1"/>
  <c r="J32" i="3"/>
  <c r="H32" i="3"/>
  <c r="G32" i="3"/>
  <c r="F32" i="3"/>
  <c r="E32" i="3"/>
  <c r="P31" i="3"/>
  <c r="M31" i="3"/>
  <c r="N31" i="3" s="1"/>
  <c r="K31" i="3"/>
  <c r="L31" i="3" s="1"/>
  <c r="J31" i="3"/>
  <c r="H31" i="3"/>
  <c r="G31" i="3"/>
  <c r="F31" i="3"/>
  <c r="E31" i="3"/>
  <c r="P30" i="3"/>
  <c r="M30" i="3"/>
  <c r="N30" i="3" s="1"/>
  <c r="K30" i="3"/>
  <c r="L30" i="3" s="1"/>
  <c r="J30" i="3"/>
  <c r="H30" i="3"/>
  <c r="G30" i="3"/>
  <c r="F30" i="3"/>
  <c r="E30" i="3"/>
  <c r="P29" i="3"/>
  <c r="M29" i="3"/>
  <c r="N29" i="3" s="1"/>
  <c r="K29" i="3"/>
  <c r="L29" i="3" s="1"/>
  <c r="J29" i="3"/>
  <c r="H29" i="3"/>
  <c r="G29" i="3"/>
  <c r="F29" i="3"/>
  <c r="E29" i="3"/>
  <c r="P28" i="3"/>
  <c r="M28" i="3"/>
  <c r="N28" i="3" s="1"/>
  <c r="K28" i="3"/>
  <c r="L28" i="3" s="1"/>
  <c r="J28" i="3"/>
  <c r="H28" i="3"/>
  <c r="G28" i="3"/>
  <c r="F28" i="3"/>
  <c r="E28" i="3"/>
  <c r="P27" i="3"/>
  <c r="M27" i="3"/>
  <c r="N27" i="3" s="1"/>
  <c r="K27" i="3"/>
  <c r="L27" i="3" s="1"/>
  <c r="J27" i="3"/>
  <c r="H27" i="3"/>
  <c r="G27" i="3"/>
  <c r="F27" i="3"/>
  <c r="E27" i="3"/>
  <c r="P26" i="3"/>
  <c r="M26" i="3"/>
  <c r="N26" i="3" s="1"/>
  <c r="K26" i="3"/>
  <c r="L26" i="3" s="1"/>
  <c r="J26" i="3"/>
  <c r="G26" i="3"/>
  <c r="H26" i="3" s="1"/>
  <c r="E26" i="3"/>
  <c r="F26" i="3" s="1"/>
  <c r="P25" i="3"/>
  <c r="M25" i="3"/>
  <c r="N25" i="3" s="1"/>
  <c r="K25" i="3"/>
  <c r="L25" i="3" s="1"/>
  <c r="J25" i="3"/>
  <c r="H25" i="3"/>
  <c r="G25" i="3"/>
  <c r="F25" i="3"/>
  <c r="E25" i="3"/>
  <c r="P24" i="3"/>
  <c r="M24" i="3"/>
  <c r="N24" i="3" s="1"/>
  <c r="K24" i="3"/>
  <c r="L24" i="3" s="1"/>
  <c r="J24" i="3"/>
  <c r="H24" i="3"/>
  <c r="G24" i="3"/>
  <c r="F24" i="3"/>
  <c r="E24" i="3"/>
  <c r="P23" i="3"/>
  <c r="M23" i="3"/>
  <c r="N23" i="3" s="1"/>
  <c r="K23" i="3"/>
  <c r="L23" i="3" s="1"/>
  <c r="J23" i="3"/>
  <c r="H23" i="3"/>
  <c r="G23" i="3"/>
  <c r="F23" i="3"/>
  <c r="E23" i="3"/>
  <c r="P22" i="3"/>
  <c r="M22" i="3"/>
  <c r="N22" i="3" s="1"/>
  <c r="K22" i="3"/>
  <c r="L22" i="3" s="1"/>
  <c r="J22" i="3"/>
  <c r="H22" i="3"/>
  <c r="G22" i="3"/>
  <c r="F22" i="3"/>
  <c r="E22" i="3"/>
  <c r="P21" i="3"/>
  <c r="M21" i="3"/>
  <c r="N21" i="3" s="1"/>
  <c r="K21" i="3"/>
  <c r="L21" i="3" s="1"/>
  <c r="J21" i="3"/>
  <c r="H21" i="3"/>
  <c r="G21" i="3"/>
  <c r="F21" i="3"/>
  <c r="E21" i="3"/>
  <c r="P20" i="3"/>
  <c r="M20" i="3"/>
  <c r="N20" i="3" s="1"/>
  <c r="K20" i="3"/>
  <c r="L20" i="3" s="1"/>
  <c r="J20" i="3"/>
  <c r="H20" i="3"/>
  <c r="G20" i="3"/>
  <c r="F20" i="3"/>
  <c r="E20" i="3"/>
  <c r="P19" i="3"/>
  <c r="M19" i="3"/>
  <c r="N19" i="3" s="1"/>
  <c r="K19" i="3"/>
  <c r="L19" i="3" s="1"/>
  <c r="J19" i="3"/>
  <c r="H19" i="3"/>
  <c r="G19" i="3"/>
  <c r="F19" i="3"/>
  <c r="E19" i="3"/>
  <c r="P18" i="3"/>
  <c r="M18" i="3"/>
  <c r="N18" i="3" s="1"/>
  <c r="K18" i="3"/>
  <c r="L18" i="3" s="1"/>
  <c r="J18" i="3"/>
  <c r="H18" i="3"/>
  <c r="G18" i="3"/>
  <c r="F18" i="3"/>
  <c r="E18" i="3"/>
  <c r="P17" i="3"/>
  <c r="M17" i="3"/>
  <c r="N17" i="3" s="1"/>
  <c r="K17" i="3"/>
  <c r="L17" i="3" s="1"/>
  <c r="J17" i="3"/>
  <c r="H17" i="3"/>
  <c r="G17" i="3"/>
  <c r="F17" i="3"/>
  <c r="E17" i="3"/>
  <c r="P16" i="3"/>
  <c r="M16" i="3"/>
  <c r="N16" i="3" s="1"/>
  <c r="K16" i="3"/>
  <c r="L16" i="3" s="1"/>
  <c r="J16" i="3"/>
  <c r="H16" i="3"/>
  <c r="G16" i="3"/>
  <c r="F16" i="3"/>
  <c r="E16" i="3"/>
  <c r="P15" i="3"/>
  <c r="M15" i="3"/>
  <c r="N15" i="3" s="1"/>
  <c r="K15" i="3"/>
  <c r="L15" i="3" s="1"/>
  <c r="J15" i="3"/>
  <c r="H15" i="3"/>
  <c r="G15" i="3"/>
  <c r="F15" i="3"/>
  <c r="E15" i="3"/>
  <c r="P14" i="3"/>
  <c r="M14" i="3"/>
  <c r="N14" i="3" s="1"/>
  <c r="K14" i="3"/>
  <c r="L14" i="3" s="1"/>
  <c r="J14" i="3"/>
  <c r="H14" i="3"/>
  <c r="G14" i="3"/>
  <c r="F14" i="3"/>
  <c r="E14" i="3"/>
  <c r="P13" i="3"/>
  <c r="M13" i="3"/>
  <c r="N13" i="3" s="1"/>
  <c r="K13" i="3"/>
  <c r="L13" i="3" s="1"/>
  <c r="J13" i="3"/>
  <c r="H13" i="3"/>
  <c r="G13" i="3"/>
  <c r="F13" i="3"/>
  <c r="E13" i="3"/>
  <c r="P12" i="3"/>
  <c r="M12" i="3"/>
  <c r="N12" i="3" s="1"/>
  <c r="K12" i="3"/>
  <c r="L12" i="3" s="1"/>
  <c r="J12" i="3"/>
  <c r="H12" i="3"/>
  <c r="G12" i="3"/>
  <c r="F12" i="3"/>
  <c r="E12" i="3"/>
  <c r="P11" i="3"/>
  <c r="M11" i="3"/>
  <c r="N11" i="3" s="1"/>
  <c r="K11" i="3"/>
  <c r="L11" i="3" s="1"/>
  <c r="J11" i="3"/>
  <c r="H11" i="3"/>
  <c r="G11" i="3"/>
  <c r="K54" i="3" s="1"/>
  <c r="F11" i="3"/>
  <c r="E11" i="3"/>
  <c r="K55" i="2"/>
  <c r="P50" i="2"/>
  <c r="M50" i="2"/>
  <c r="N50" i="2" s="1"/>
  <c r="K50" i="2"/>
  <c r="L50" i="2" s="1"/>
  <c r="J50" i="2"/>
  <c r="H50" i="2"/>
  <c r="G50" i="2"/>
  <c r="F50" i="2"/>
  <c r="E50" i="2"/>
  <c r="P49" i="2"/>
  <c r="M49" i="2"/>
  <c r="N49" i="2" s="1"/>
  <c r="K49" i="2"/>
  <c r="L49" i="2" s="1"/>
  <c r="J49" i="2"/>
  <c r="G49" i="2"/>
  <c r="H49" i="2" s="1"/>
  <c r="F49" i="2"/>
  <c r="E49" i="2"/>
  <c r="P48" i="2"/>
  <c r="M48" i="2"/>
  <c r="N48" i="2" s="1"/>
  <c r="L48" i="2"/>
  <c r="K48" i="2"/>
  <c r="J48" i="2"/>
  <c r="H48" i="2"/>
  <c r="G48" i="2"/>
  <c r="E48" i="2"/>
  <c r="F48" i="2" s="1"/>
  <c r="P47" i="2"/>
  <c r="N47" i="2"/>
  <c r="M47" i="2"/>
  <c r="K47" i="2"/>
  <c r="L47" i="2" s="1"/>
  <c r="J47" i="2"/>
  <c r="G47" i="2"/>
  <c r="H47" i="2" s="1"/>
  <c r="F47" i="2"/>
  <c r="E47" i="2"/>
  <c r="P46" i="2"/>
  <c r="M46" i="2"/>
  <c r="N46" i="2" s="1"/>
  <c r="L46" i="2"/>
  <c r="K46" i="2"/>
  <c r="J46" i="2"/>
  <c r="H46" i="2"/>
  <c r="G46" i="2"/>
  <c r="E46" i="2"/>
  <c r="F46" i="2" s="1"/>
  <c r="P45" i="2"/>
  <c r="N45" i="2"/>
  <c r="M45" i="2"/>
  <c r="K45" i="2"/>
  <c r="L45" i="2" s="1"/>
  <c r="J45" i="2"/>
  <c r="G45" i="2"/>
  <c r="H45" i="2" s="1"/>
  <c r="F45" i="2"/>
  <c r="E45" i="2"/>
  <c r="P44" i="2"/>
  <c r="M44" i="2"/>
  <c r="N44" i="2" s="1"/>
  <c r="L44" i="2"/>
  <c r="K44" i="2"/>
  <c r="J44" i="2"/>
  <c r="H44" i="2"/>
  <c r="G44" i="2"/>
  <c r="E44" i="2"/>
  <c r="F44" i="2" s="1"/>
  <c r="P43" i="2"/>
  <c r="N43" i="2"/>
  <c r="M43" i="2"/>
  <c r="K43" i="2"/>
  <c r="L43" i="2" s="1"/>
  <c r="J43" i="2"/>
  <c r="G43" i="2"/>
  <c r="H43" i="2" s="1"/>
  <c r="F43" i="2"/>
  <c r="E43" i="2"/>
  <c r="P42" i="2"/>
  <c r="M42" i="2"/>
  <c r="N42" i="2" s="1"/>
  <c r="L42" i="2"/>
  <c r="K42" i="2"/>
  <c r="J42" i="2"/>
  <c r="H42" i="2"/>
  <c r="G42" i="2"/>
  <c r="E42" i="2"/>
  <c r="F42" i="2" s="1"/>
  <c r="P41" i="2"/>
  <c r="N41" i="2"/>
  <c r="M41" i="2"/>
  <c r="K41" i="2"/>
  <c r="L41" i="2" s="1"/>
  <c r="J41" i="2"/>
  <c r="G41" i="2"/>
  <c r="H41" i="2" s="1"/>
  <c r="F41" i="2"/>
  <c r="E41" i="2"/>
  <c r="P40" i="2"/>
  <c r="M40" i="2"/>
  <c r="N40" i="2" s="1"/>
  <c r="L40" i="2"/>
  <c r="K40" i="2"/>
  <c r="J40" i="2"/>
  <c r="H40" i="2"/>
  <c r="G40" i="2"/>
  <c r="E40" i="2"/>
  <c r="F40" i="2" s="1"/>
  <c r="P39" i="2"/>
  <c r="N39" i="2"/>
  <c r="M39" i="2"/>
  <c r="K39" i="2"/>
  <c r="L39" i="2" s="1"/>
  <c r="J39" i="2"/>
  <c r="G39" i="2"/>
  <c r="H39" i="2" s="1"/>
  <c r="F39" i="2"/>
  <c r="E39" i="2"/>
  <c r="P38" i="2"/>
  <c r="M38" i="2"/>
  <c r="N38" i="2" s="1"/>
  <c r="L38" i="2"/>
  <c r="K38" i="2"/>
  <c r="J38" i="2"/>
  <c r="H38" i="2"/>
  <c r="G38" i="2"/>
  <c r="E38" i="2"/>
  <c r="F38" i="2" s="1"/>
  <c r="P37" i="2"/>
  <c r="N37" i="2"/>
  <c r="M37" i="2"/>
  <c r="K37" i="2"/>
  <c r="L37" i="2" s="1"/>
  <c r="J37" i="2"/>
  <c r="G37" i="2"/>
  <c r="H37" i="2" s="1"/>
  <c r="F37" i="2"/>
  <c r="E37" i="2"/>
  <c r="P36" i="2"/>
  <c r="M36" i="2"/>
  <c r="N36" i="2" s="1"/>
  <c r="L36" i="2"/>
  <c r="K36" i="2"/>
  <c r="J36" i="2"/>
  <c r="H36" i="2"/>
  <c r="G36" i="2"/>
  <c r="E36" i="2"/>
  <c r="F36" i="2" s="1"/>
  <c r="P35" i="2"/>
  <c r="N35" i="2"/>
  <c r="M35" i="2"/>
  <c r="K35" i="2"/>
  <c r="L35" i="2" s="1"/>
  <c r="J35" i="2"/>
  <c r="G35" i="2"/>
  <c r="H35" i="2" s="1"/>
  <c r="F35" i="2"/>
  <c r="E35" i="2"/>
  <c r="P34" i="2"/>
  <c r="M34" i="2"/>
  <c r="N34" i="2" s="1"/>
  <c r="L34" i="2"/>
  <c r="K34" i="2"/>
  <c r="J34" i="2"/>
  <c r="H34" i="2"/>
  <c r="G34" i="2"/>
  <c r="E34" i="2"/>
  <c r="F34" i="2" s="1"/>
  <c r="P33" i="2"/>
  <c r="N33" i="2"/>
  <c r="M33" i="2"/>
  <c r="K33" i="2"/>
  <c r="L33" i="2" s="1"/>
  <c r="J33" i="2"/>
  <c r="G33" i="2"/>
  <c r="H33" i="2" s="1"/>
  <c r="F33" i="2"/>
  <c r="E33" i="2"/>
  <c r="P32" i="2"/>
  <c r="M32" i="2"/>
  <c r="N32" i="2" s="1"/>
  <c r="L32" i="2"/>
  <c r="K32" i="2"/>
  <c r="J32" i="2"/>
  <c r="H32" i="2"/>
  <c r="G32" i="2"/>
  <c r="E32" i="2"/>
  <c r="F32" i="2" s="1"/>
  <c r="P31" i="2"/>
  <c r="N31" i="2"/>
  <c r="M31" i="2"/>
  <c r="K31" i="2"/>
  <c r="L31" i="2" s="1"/>
  <c r="J31" i="2"/>
  <c r="G31" i="2"/>
  <c r="H31" i="2" s="1"/>
  <c r="E31" i="2"/>
  <c r="F31" i="2" s="1"/>
  <c r="P30" i="2"/>
  <c r="M30" i="2"/>
  <c r="N30" i="2" s="1"/>
  <c r="L30" i="2"/>
  <c r="K30" i="2"/>
  <c r="J30" i="2"/>
  <c r="H30" i="2"/>
  <c r="G30" i="2"/>
  <c r="E30" i="2"/>
  <c r="F30" i="2" s="1"/>
  <c r="P29" i="2"/>
  <c r="N29" i="2"/>
  <c r="M29" i="2"/>
  <c r="K29" i="2"/>
  <c r="L29" i="2" s="1"/>
  <c r="J29" i="2"/>
  <c r="G29" i="2"/>
  <c r="H29" i="2" s="1"/>
  <c r="E29" i="2"/>
  <c r="F29" i="2" s="1"/>
  <c r="P28" i="2"/>
  <c r="M28" i="2"/>
  <c r="N28" i="2" s="1"/>
  <c r="L28" i="2"/>
  <c r="K28" i="2"/>
  <c r="J28" i="2"/>
  <c r="H28" i="2"/>
  <c r="G28" i="2"/>
  <c r="E28" i="2"/>
  <c r="F28" i="2" s="1"/>
  <c r="P27" i="2"/>
  <c r="N27" i="2"/>
  <c r="M27" i="2"/>
  <c r="K27" i="2"/>
  <c r="L27" i="2" s="1"/>
  <c r="J27" i="2"/>
  <c r="G27" i="2"/>
  <c r="H27" i="2" s="1"/>
  <c r="E27" i="2"/>
  <c r="F27" i="2" s="1"/>
  <c r="P26" i="2"/>
  <c r="M26" i="2"/>
  <c r="N26" i="2" s="1"/>
  <c r="L26" i="2"/>
  <c r="K26" i="2"/>
  <c r="J26" i="2"/>
  <c r="H26" i="2"/>
  <c r="G26" i="2"/>
  <c r="E26" i="2"/>
  <c r="F26" i="2" s="1"/>
  <c r="P25" i="2"/>
  <c r="N25" i="2"/>
  <c r="M25" i="2"/>
  <c r="K25" i="2"/>
  <c r="L25" i="2" s="1"/>
  <c r="J25" i="2"/>
  <c r="G25" i="2"/>
  <c r="H25" i="2" s="1"/>
  <c r="E25" i="2"/>
  <c r="F25" i="2" s="1"/>
  <c r="P24" i="2"/>
  <c r="M24" i="2"/>
  <c r="N24" i="2" s="1"/>
  <c r="L24" i="2"/>
  <c r="K24" i="2"/>
  <c r="J24" i="2"/>
  <c r="H24" i="2"/>
  <c r="G24" i="2"/>
  <c r="E24" i="2"/>
  <c r="F24" i="2" s="1"/>
  <c r="P23" i="2"/>
  <c r="N23" i="2"/>
  <c r="M23" i="2"/>
  <c r="K23" i="2"/>
  <c r="L23" i="2" s="1"/>
  <c r="J23" i="2"/>
  <c r="G23" i="2"/>
  <c r="H23" i="2" s="1"/>
  <c r="E23" i="2"/>
  <c r="F23" i="2" s="1"/>
  <c r="P22" i="2"/>
  <c r="M22" i="2"/>
  <c r="N22" i="2" s="1"/>
  <c r="L22" i="2"/>
  <c r="K22" i="2"/>
  <c r="J22" i="2"/>
  <c r="H22" i="2"/>
  <c r="G22" i="2"/>
  <c r="E22" i="2"/>
  <c r="F22" i="2" s="1"/>
  <c r="P21" i="2"/>
  <c r="N21" i="2"/>
  <c r="M21" i="2"/>
  <c r="K21" i="2"/>
  <c r="L21" i="2" s="1"/>
  <c r="J21" i="2"/>
  <c r="G21" i="2"/>
  <c r="H21" i="2" s="1"/>
  <c r="E21" i="2"/>
  <c r="F21" i="2" s="1"/>
  <c r="P20" i="2"/>
  <c r="M20" i="2"/>
  <c r="N20" i="2" s="1"/>
  <c r="L20" i="2"/>
  <c r="K20" i="2"/>
  <c r="J20" i="2"/>
  <c r="H20" i="2"/>
  <c r="G20" i="2"/>
  <c r="E20" i="2"/>
  <c r="F20" i="2" s="1"/>
  <c r="P19" i="2"/>
  <c r="N19" i="2"/>
  <c r="M19" i="2"/>
  <c r="K19" i="2"/>
  <c r="L19" i="2" s="1"/>
  <c r="J19" i="2"/>
  <c r="G19" i="2"/>
  <c r="H19" i="2" s="1"/>
  <c r="E19" i="2"/>
  <c r="F19" i="2" s="1"/>
  <c r="P18" i="2"/>
  <c r="M18" i="2"/>
  <c r="N18" i="2" s="1"/>
  <c r="L18" i="2"/>
  <c r="K18" i="2"/>
  <c r="J18" i="2"/>
  <c r="H18" i="2"/>
  <c r="G18" i="2"/>
  <c r="E18" i="2"/>
  <c r="F18" i="2" s="1"/>
  <c r="P17" i="2"/>
  <c r="N17" i="2"/>
  <c r="M17" i="2"/>
  <c r="K17" i="2"/>
  <c r="L17" i="2" s="1"/>
  <c r="J17" i="2"/>
  <c r="G17" i="2"/>
  <c r="H17" i="2" s="1"/>
  <c r="E17" i="2"/>
  <c r="F17" i="2" s="1"/>
  <c r="P16" i="2"/>
  <c r="M16" i="2"/>
  <c r="N16" i="2" s="1"/>
  <c r="L16" i="2"/>
  <c r="K16" i="2"/>
  <c r="J16" i="2"/>
  <c r="H16" i="2"/>
  <c r="G16" i="2"/>
  <c r="E16" i="2"/>
  <c r="F16" i="2" s="1"/>
  <c r="P15" i="2"/>
  <c r="N15" i="2"/>
  <c r="M15" i="2"/>
  <c r="K15" i="2"/>
  <c r="L15" i="2" s="1"/>
  <c r="J15" i="2"/>
  <c r="G15" i="2"/>
  <c r="H15" i="2" s="1"/>
  <c r="E15" i="2"/>
  <c r="F15" i="2" s="1"/>
  <c r="P14" i="2"/>
  <c r="M14" i="2"/>
  <c r="N14" i="2" s="1"/>
  <c r="L14" i="2"/>
  <c r="K14" i="2"/>
  <c r="J14" i="2"/>
  <c r="H14" i="2"/>
  <c r="G14" i="2"/>
  <c r="E14" i="2"/>
  <c r="F14" i="2" s="1"/>
  <c r="P13" i="2"/>
  <c r="N13" i="2"/>
  <c r="M13" i="2"/>
  <c r="L13" i="2"/>
  <c r="K13" i="2"/>
  <c r="J13" i="2"/>
  <c r="G13" i="2"/>
  <c r="H13" i="2" s="1"/>
  <c r="F13" i="2"/>
  <c r="E13" i="2"/>
  <c r="P12" i="2"/>
  <c r="M12" i="2"/>
  <c r="N12" i="2" s="1"/>
  <c r="L12" i="2"/>
  <c r="K12" i="2"/>
  <c r="J12" i="2"/>
  <c r="H12" i="2"/>
  <c r="G12" i="2"/>
  <c r="E12" i="2"/>
  <c r="F12" i="2" s="1"/>
  <c r="P11" i="2"/>
  <c r="N11" i="2"/>
  <c r="M11" i="2"/>
  <c r="L11" i="2"/>
  <c r="K11" i="2"/>
  <c r="J11" i="2"/>
  <c r="G11" i="2"/>
  <c r="F11" i="2"/>
  <c r="E11" i="2"/>
  <c r="K55" i="1"/>
  <c r="P50" i="1"/>
  <c r="M50" i="1"/>
  <c r="N50" i="1" s="1"/>
  <c r="L50" i="1"/>
  <c r="K50" i="1"/>
  <c r="J50" i="1"/>
  <c r="H50" i="1"/>
  <c r="G50" i="1"/>
  <c r="E50" i="1"/>
  <c r="F50" i="1" s="1"/>
  <c r="P49" i="1"/>
  <c r="N49" i="1"/>
  <c r="M49" i="1"/>
  <c r="L49" i="1"/>
  <c r="K49" i="1"/>
  <c r="J49" i="1"/>
  <c r="G49" i="1"/>
  <c r="H49" i="1" s="1"/>
  <c r="F49" i="1"/>
  <c r="E49" i="1"/>
  <c r="P48" i="1"/>
  <c r="M48" i="1"/>
  <c r="N48" i="1" s="1"/>
  <c r="L48" i="1"/>
  <c r="K48" i="1"/>
  <c r="J48" i="1"/>
  <c r="H48" i="1"/>
  <c r="G48" i="1"/>
  <c r="E48" i="1"/>
  <c r="F48" i="1" s="1"/>
  <c r="P47" i="1"/>
  <c r="N47" i="1"/>
  <c r="M47" i="1"/>
  <c r="K47" i="1"/>
  <c r="L47" i="1" s="1"/>
  <c r="J47" i="1"/>
  <c r="G47" i="1"/>
  <c r="H47" i="1" s="1"/>
  <c r="E47" i="1"/>
  <c r="F47" i="1" s="1"/>
  <c r="P46" i="1"/>
  <c r="M46" i="1"/>
  <c r="N46" i="1" s="1"/>
  <c r="L46" i="1"/>
  <c r="K46" i="1"/>
  <c r="J46" i="1"/>
  <c r="G46" i="1"/>
  <c r="H46" i="1" s="1"/>
  <c r="E46" i="1"/>
  <c r="F46" i="1" s="1"/>
  <c r="P45" i="1"/>
  <c r="N45" i="1"/>
  <c r="M45" i="1"/>
  <c r="L45" i="1"/>
  <c r="K45" i="1"/>
  <c r="J45" i="1"/>
  <c r="G45" i="1"/>
  <c r="H45" i="1" s="1"/>
  <c r="F45" i="1"/>
  <c r="E45" i="1"/>
  <c r="P44" i="1"/>
  <c r="N44" i="1"/>
  <c r="M44" i="1"/>
  <c r="L44" i="1"/>
  <c r="K44" i="1"/>
  <c r="J44" i="1"/>
  <c r="H44" i="1"/>
  <c r="G44" i="1"/>
  <c r="E44" i="1"/>
  <c r="F44" i="1" s="1"/>
  <c r="P43" i="1"/>
  <c r="N43" i="1"/>
  <c r="M43" i="1"/>
  <c r="K43" i="1"/>
  <c r="L43" i="1" s="1"/>
  <c r="J43" i="1"/>
  <c r="G43" i="1"/>
  <c r="H43" i="1" s="1"/>
  <c r="E43" i="1"/>
  <c r="F43" i="1" s="1"/>
  <c r="P42" i="1"/>
  <c r="M42" i="1"/>
  <c r="N42" i="1" s="1"/>
  <c r="L42" i="1"/>
  <c r="K42" i="1"/>
  <c r="J42" i="1"/>
  <c r="G42" i="1"/>
  <c r="H42" i="1" s="1"/>
  <c r="E42" i="1"/>
  <c r="F42" i="1" s="1"/>
  <c r="P41" i="1"/>
  <c r="N41" i="1"/>
  <c r="M41" i="1"/>
  <c r="L41" i="1"/>
  <c r="K41" i="1"/>
  <c r="J41" i="1"/>
  <c r="G41" i="1"/>
  <c r="H41" i="1" s="1"/>
  <c r="F41" i="1"/>
  <c r="E41" i="1"/>
  <c r="P40" i="1"/>
  <c r="N40" i="1"/>
  <c r="M40" i="1"/>
  <c r="L40" i="1"/>
  <c r="K40" i="1"/>
  <c r="J40" i="1"/>
  <c r="H40" i="1"/>
  <c r="G40" i="1"/>
  <c r="E40" i="1"/>
  <c r="F40" i="1" s="1"/>
  <c r="P39" i="1"/>
  <c r="N39" i="1"/>
  <c r="M39" i="1"/>
  <c r="K39" i="1"/>
  <c r="L39" i="1" s="1"/>
  <c r="J39" i="1"/>
  <c r="G39" i="1"/>
  <c r="H39" i="1" s="1"/>
  <c r="E39" i="1"/>
  <c r="F39" i="1" s="1"/>
  <c r="P38" i="1"/>
  <c r="M38" i="1"/>
  <c r="N38" i="1" s="1"/>
  <c r="L38" i="1"/>
  <c r="K38" i="1"/>
  <c r="J38" i="1"/>
  <c r="G38" i="1"/>
  <c r="H38" i="1" s="1"/>
  <c r="E38" i="1"/>
  <c r="F38" i="1" s="1"/>
  <c r="P37" i="1"/>
  <c r="N37" i="1"/>
  <c r="M37" i="1"/>
  <c r="L37" i="1"/>
  <c r="K37" i="1"/>
  <c r="J37" i="1"/>
  <c r="G37" i="1"/>
  <c r="H37" i="1" s="1"/>
  <c r="F37" i="1"/>
  <c r="E37" i="1"/>
  <c r="P36" i="1"/>
  <c r="N36" i="1"/>
  <c r="M36" i="1"/>
  <c r="L36" i="1"/>
  <c r="K36" i="1"/>
  <c r="J36" i="1"/>
  <c r="H36" i="1"/>
  <c r="G36" i="1"/>
  <c r="E36" i="1"/>
  <c r="F36" i="1" s="1"/>
  <c r="P35" i="1"/>
  <c r="N35" i="1"/>
  <c r="M35" i="1"/>
  <c r="K35" i="1"/>
  <c r="L35" i="1" s="1"/>
  <c r="J35" i="1"/>
  <c r="G35" i="1"/>
  <c r="H35" i="1" s="1"/>
  <c r="E35" i="1"/>
  <c r="F35" i="1" s="1"/>
  <c r="P34" i="1"/>
  <c r="M34" i="1"/>
  <c r="N34" i="1" s="1"/>
  <c r="L34" i="1"/>
  <c r="K34" i="1"/>
  <c r="J34" i="1"/>
  <c r="G34" i="1"/>
  <c r="H34" i="1" s="1"/>
  <c r="E34" i="1"/>
  <c r="F34" i="1" s="1"/>
  <c r="P33" i="1"/>
  <c r="N33" i="1"/>
  <c r="M33" i="1"/>
  <c r="L33" i="1"/>
  <c r="K33" i="1"/>
  <c r="J33" i="1"/>
  <c r="G33" i="1"/>
  <c r="H33" i="1" s="1"/>
  <c r="F33" i="1"/>
  <c r="E33" i="1"/>
  <c r="P32" i="1"/>
  <c r="N32" i="1"/>
  <c r="M32" i="1"/>
  <c r="L32" i="1"/>
  <c r="K32" i="1"/>
  <c r="J32" i="1"/>
  <c r="H32" i="1"/>
  <c r="G32" i="1"/>
  <c r="E32" i="1"/>
  <c r="F32" i="1" s="1"/>
  <c r="P31" i="1"/>
  <c r="N31" i="1"/>
  <c r="M31" i="1"/>
  <c r="K31" i="1"/>
  <c r="L31" i="1" s="1"/>
  <c r="J31" i="1"/>
  <c r="G31" i="1"/>
  <c r="H31" i="1" s="1"/>
  <c r="E31" i="1"/>
  <c r="F31" i="1" s="1"/>
  <c r="P30" i="1"/>
  <c r="M30" i="1"/>
  <c r="N30" i="1" s="1"/>
  <c r="L30" i="1"/>
  <c r="K30" i="1"/>
  <c r="J30" i="1"/>
  <c r="G30" i="1"/>
  <c r="H30" i="1" s="1"/>
  <c r="E30" i="1"/>
  <c r="F30" i="1" s="1"/>
  <c r="P29" i="1"/>
  <c r="N29" i="1"/>
  <c r="M29" i="1"/>
  <c r="L29" i="1"/>
  <c r="K29" i="1"/>
  <c r="J29" i="1"/>
  <c r="G29" i="1"/>
  <c r="H29" i="1" s="1"/>
  <c r="F29" i="1"/>
  <c r="E29" i="1"/>
  <c r="P28" i="1"/>
  <c r="N28" i="1"/>
  <c r="M28" i="1"/>
  <c r="L28" i="1"/>
  <c r="K28" i="1"/>
  <c r="J28" i="1"/>
  <c r="H28" i="1"/>
  <c r="G28" i="1"/>
  <c r="E28" i="1"/>
  <c r="F28" i="1" s="1"/>
  <c r="P27" i="1"/>
  <c r="N27" i="1"/>
  <c r="M27" i="1"/>
  <c r="K27" i="1"/>
  <c r="L27" i="1" s="1"/>
  <c r="J27" i="1"/>
  <c r="G27" i="1"/>
  <c r="H27" i="1" s="1"/>
  <c r="E27" i="1"/>
  <c r="F27" i="1" s="1"/>
  <c r="P26" i="1"/>
  <c r="M26" i="1"/>
  <c r="N26" i="1" s="1"/>
  <c r="L26" i="1"/>
  <c r="K26" i="1"/>
  <c r="J26" i="1"/>
  <c r="G26" i="1"/>
  <c r="H26" i="1" s="1"/>
  <c r="E26" i="1"/>
  <c r="F26" i="1" s="1"/>
  <c r="P25" i="1"/>
  <c r="N25" i="1"/>
  <c r="M25" i="1"/>
  <c r="L25" i="1"/>
  <c r="K25" i="1"/>
  <c r="J25" i="1"/>
  <c r="G25" i="1"/>
  <c r="H25" i="1" s="1"/>
  <c r="F25" i="1"/>
  <c r="E25" i="1"/>
  <c r="P24" i="1"/>
  <c r="N24" i="1"/>
  <c r="M24" i="1"/>
  <c r="L24" i="1"/>
  <c r="K24" i="1"/>
  <c r="J24" i="1"/>
  <c r="H24" i="1"/>
  <c r="G24" i="1"/>
  <c r="E24" i="1"/>
  <c r="F24" i="1" s="1"/>
  <c r="P23" i="1"/>
  <c r="N23" i="1"/>
  <c r="M23" i="1"/>
  <c r="K23" i="1"/>
  <c r="L23" i="1" s="1"/>
  <c r="J23" i="1"/>
  <c r="G23" i="1"/>
  <c r="H23" i="1" s="1"/>
  <c r="E23" i="1"/>
  <c r="F23" i="1" s="1"/>
  <c r="P22" i="1"/>
  <c r="M22" i="1"/>
  <c r="N22" i="1" s="1"/>
  <c r="L22" i="1"/>
  <c r="K22" i="1"/>
  <c r="J22" i="1"/>
  <c r="G22" i="1"/>
  <c r="H22" i="1" s="1"/>
  <c r="E22" i="1"/>
  <c r="F22" i="1" s="1"/>
  <c r="P21" i="1"/>
  <c r="N21" i="1"/>
  <c r="M21" i="1"/>
  <c r="L21" i="1"/>
  <c r="K21" i="1"/>
  <c r="J21" i="1"/>
  <c r="G21" i="1"/>
  <c r="H21" i="1" s="1"/>
  <c r="F21" i="1"/>
  <c r="E21" i="1"/>
  <c r="P20" i="1"/>
  <c r="N20" i="1"/>
  <c r="M20" i="1"/>
  <c r="L20" i="1"/>
  <c r="K20" i="1"/>
  <c r="J20" i="1"/>
  <c r="H20" i="1"/>
  <c r="G20" i="1"/>
  <c r="E20" i="1"/>
  <c r="F20" i="1" s="1"/>
  <c r="P19" i="1"/>
  <c r="N19" i="1"/>
  <c r="M19" i="1"/>
  <c r="K19" i="1"/>
  <c r="L19" i="1" s="1"/>
  <c r="J19" i="1"/>
  <c r="G19" i="1"/>
  <c r="H19" i="1" s="1"/>
  <c r="E19" i="1"/>
  <c r="F19" i="1" s="1"/>
  <c r="P18" i="1"/>
  <c r="M18" i="1"/>
  <c r="N18" i="1" s="1"/>
  <c r="L18" i="1"/>
  <c r="K18" i="1"/>
  <c r="J18" i="1"/>
  <c r="G18" i="1"/>
  <c r="H18" i="1" s="1"/>
  <c r="E18" i="1"/>
  <c r="F18" i="1" s="1"/>
  <c r="P17" i="1"/>
  <c r="N17" i="1"/>
  <c r="M17" i="1"/>
  <c r="L17" i="1"/>
  <c r="K17" i="1"/>
  <c r="J17" i="1"/>
  <c r="G17" i="1"/>
  <c r="H17" i="1" s="1"/>
  <c r="F17" i="1"/>
  <c r="E17" i="1"/>
  <c r="P16" i="1"/>
  <c r="N16" i="1"/>
  <c r="M16" i="1"/>
  <c r="L16" i="1"/>
  <c r="K16" i="1"/>
  <c r="J16" i="1"/>
  <c r="H16" i="1"/>
  <c r="G16" i="1"/>
  <c r="E16" i="1"/>
  <c r="F16" i="1" s="1"/>
  <c r="P15" i="1"/>
  <c r="N15" i="1"/>
  <c r="M15" i="1"/>
  <c r="K15" i="1"/>
  <c r="L15" i="1" s="1"/>
  <c r="J15" i="1"/>
  <c r="G15" i="1"/>
  <c r="H15" i="1" s="1"/>
  <c r="E15" i="1"/>
  <c r="F15" i="1" s="1"/>
  <c r="P14" i="1"/>
  <c r="M14" i="1"/>
  <c r="N14" i="1" s="1"/>
  <c r="L14" i="1"/>
  <c r="K14" i="1"/>
  <c r="J14" i="1"/>
  <c r="G14" i="1"/>
  <c r="H14" i="1" s="1"/>
  <c r="E14" i="1"/>
  <c r="F14" i="1" s="1"/>
  <c r="P13" i="1"/>
  <c r="N13" i="1"/>
  <c r="M13" i="1"/>
  <c r="L13" i="1"/>
  <c r="K13" i="1"/>
  <c r="J13" i="1"/>
  <c r="G13" i="1"/>
  <c r="H13" i="1" s="1"/>
  <c r="F13" i="1"/>
  <c r="E13" i="1"/>
  <c r="P12" i="1"/>
  <c r="M12" i="1"/>
  <c r="N12" i="1" s="1"/>
  <c r="L12" i="1"/>
  <c r="K12" i="1"/>
  <c r="J12" i="1"/>
  <c r="H12" i="1"/>
  <c r="G12" i="1"/>
  <c r="E12" i="1"/>
  <c r="F12" i="1" s="1"/>
  <c r="P11" i="1"/>
  <c r="N11" i="1"/>
  <c r="M11" i="1"/>
  <c r="K11" i="1"/>
  <c r="L11" i="1" s="1"/>
  <c r="J11" i="1"/>
  <c r="G11" i="1"/>
  <c r="H11" i="1" s="1"/>
  <c r="E11" i="1"/>
  <c r="F11" i="1" s="1"/>
  <c r="K53" i="1" l="1"/>
  <c r="K54" i="1"/>
  <c r="K54" i="2"/>
  <c r="K52" i="2"/>
  <c r="H11" i="2"/>
  <c r="K53" i="2"/>
  <c r="K52" i="1"/>
  <c r="K52" i="3"/>
  <c r="K52" i="4"/>
  <c r="K53" i="3"/>
  <c r="K53" i="4"/>
</calcChain>
</file>

<file path=xl/sharedStrings.xml><?xml version="1.0" encoding="utf-8"?>
<sst xmlns="http://schemas.openxmlformats.org/spreadsheetml/2006/main" count="738" uniqueCount="231">
  <si>
    <t>DAFTAR NILAI SISWA SMAN 9 SEMARANG SEMESTER GENAP TAHUN PELAJARAN 2018/2019</t>
  </si>
  <si>
    <t>Guru :</t>
  </si>
  <si>
    <t>Dra. Sri Rujiati</t>
  </si>
  <si>
    <t>Kelas X-IPS 1</t>
  </si>
  <si>
    <t>Mapel :</t>
  </si>
  <si>
    <t>Sejarah Indonesia [ Kelompok A (Wajib) ]</t>
  </si>
  <si>
    <t>didownload 09/07/2019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</si>
  <si>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</si>
  <si>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</si>
  <si>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</si>
  <si>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</si>
  <si>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</si>
  <si>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</si>
  <si>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</si>
  <si>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</si>
  <si>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</si>
  <si>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</si>
  <si>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</si>
  <si>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</si>
  <si>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</si>
  <si>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</si>
  <si>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</si>
  <si>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</si>
  <si>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</si>
  <si>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</si>
  <si>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</si>
  <si>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</si>
  <si>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</si>
  <si>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</si>
  <si>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</si>
  <si>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</si>
  <si>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</si>
  <si>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</si>
  <si>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</si>
  <si>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</si>
  <si>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</si>
  <si>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</si>
  <si>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</si>
  <si>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</si>
  <si>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</si>
  <si>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</si>
  <si>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</si>
  <si>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</si>
  <si>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</si>
  <si>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</si>
  <si>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</si>
  <si>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</si>
  <si>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</si>
  <si>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</si>
  <si>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</si>
  <si>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</si>
  <si>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</si>
  <si>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</si>
  <si>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</si>
  <si>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</si>
  <si>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FARACH DEWI</t>
  </si>
  <si>
    <t>Predikat &amp; Deskripsi Pengetahuan</t>
  </si>
  <si>
    <t>ACUAN MENGISI DESKRIPSI</t>
  </si>
  <si>
    <t>AHMAD FADHOL IBAWI</t>
  </si>
  <si>
    <t>Minimal</t>
  </si>
  <si>
    <t>Maximal</t>
  </si>
  <si>
    <t>Predikat</t>
  </si>
  <si>
    <t xml:space="preserve">KODE </t>
  </si>
  <si>
    <t>PENGETAHUAN (SILAHKAN DI GANTI)</t>
  </si>
  <si>
    <t>KETRERAMPILAN (SILAHKAN DI GANTI)</t>
  </si>
  <si>
    <t>ID TEORI</t>
  </si>
  <si>
    <t>ID PRAKTEK</t>
  </si>
  <si>
    <t>APRINIAN SOFA</t>
  </si>
  <si>
    <t>Memiliki kemampuan dalam menganalisis perkembangan kehidupan masyarakat pada masa kerajaan Hindu Buddha, dan teori tentang masuknya agama dan kebudayaan Islam di Indonesia, serta perkembangan kehidupan masyarakat pada masa kerajaan Islam.</t>
  </si>
  <si>
    <t>Sangat terampil menyajikan perkembangan kehidupan masyarakat pada masa kerajaan Islam.</t>
  </si>
  <si>
    <t>BASHIR HASTARYO SUSETYO</t>
  </si>
  <si>
    <t>CAROLLINE NADILLA INTAN NUGRAHA</t>
  </si>
  <si>
    <t>Memiliki kemampuan dalam menganalisis perkembangan kehidupan masyarakat pada masa kerajaan Hindu Buddha, dan teori tentang masuknya agama dan kebudayaan Islam di Indonesia, namun perlu peningkatan dalam menganalisis perkembangan kehidupan masyarakat pada masa kerajaan Islam.</t>
  </si>
  <si>
    <t>Sangat terampil menyajikan teori tentang masuknya agama dan kebudayaan Islam di Indonesia.</t>
  </si>
  <si>
    <t>CATHERINE WIDYA PUTRI STUMER</t>
  </si>
  <si>
    <t>CHRISTOPHORUS SEPTIAR ANGGRAITO</t>
  </si>
  <si>
    <t>Memiliki kemampuan dalam menganalisis perkembangan kehidupan masyarakat pada masa kerajaan Hindu Buddha, namun perlu peningkatan dalam menganalisis teori tentang masuknya agama dan kebudayaan Islam di Indonesia, serta perkembangan kehidupan masyarakat pada masa kerajaan Islam.</t>
  </si>
  <si>
    <t>Sangat terampil menyajikan perkembangan kehidupan masyarakat pada masa kerajaan Hindu Buddha.</t>
  </si>
  <si>
    <t>DEVINTA WULANDARI</t>
  </si>
  <si>
    <t>DINAR RIZKI SEPTIYAN PUTRI</t>
  </si>
  <si>
    <t>ERIT WARDASTI</t>
  </si>
  <si>
    <t>HERLIN NATASYA SEFIANI</t>
  </si>
  <si>
    <t>INAZ MUTHIA CHOIRINNISA</t>
  </si>
  <si>
    <t>ISTIQOMAH</t>
  </si>
  <si>
    <t>JOFANIA AISYAH AISHWARYA</t>
  </si>
  <si>
    <t>LANGIT WIDOWATI</t>
  </si>
  <si>
    <t>Predikat &amp; Deskripsi Keterampilan</t>
  </si>
  <si>
    <t>LEONARDO ARDHANDY KINDOYO</t>
  </si>
  <si>
    <t>MAHENDRA ARNANDO PRIYAGUNG WIBOWO</t>
  </si>
  <si>
    <t>MOCHAMMAD ERLANG NUSANTARA</t>
  </si>
  <si>
    <t>MOHAMMAD REZA FAHLEFI HARUN</t>
  </si>
  <si>
    <t>MUHAMMAD AL FATIH MAHYUZAR</t>
  </si>
  <si>
    <t>NABILA WARDAH SYAHLA</t>
  </si>
  <si>
    <t>NADIAN SHAFA</t>
  </si>
  <si>
    <t>NURUL HIDAYASIH</t>
  </si>
  <si>
    <t>PAULINA NIKITA PERMATASARI DONGORAN</t>
  </si>
  <si>
    <t>PRADITYA AJISANA</t>
  </si>
  <si>
    <t>RAJENDRO DWIGIJARTO SAHADINO</t>
  </si>
  <si>
    <t>RASYID SIGIT KARYADI</t>
  </si>
  <si>
    <t>RETA INDAH KUSMAPUTRI</t>
  </si>
  <si>
    <t>RIAN KRISTIANTO</t>
  </si>
  <si>
    <t>RIZKY PRAMUDHITO</t>
  </si>
  <si>
    <t>SATRIA AFIF NAUFAL PRAMUDYA</t>
  </si>
  <si>
    <t>SHIVA ALHANINA</t>
  </si>
  <si>
    <t>SUSAN GADIS ANGGITA</t>
  </si>
  <si>
    <t>SYACH FEBIYAN AVIA AKBAR</t>
  </si>
  <si>
    <t>TATSBILA NAJWA NUGROHO</t>
  </si>
  <si>
    <t>YOSEFIN DIAN EKA PUTRI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</si>
  <si>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</si>
  <si>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</si>
  <si>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</si>
  <si>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</si>
  <si>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</si>
  <si>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</si>
  <si>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</si>
  <si>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</si>
  <si>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</si>
  <si>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</si>
  <si>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</si>
  <si>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</si>
  <si>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19590427 198703 2 006</t>
  </si>
  <si>
    <t>Kelas X-IPS 2</t>
  </si>
  <si>
    <t>ADRIAN PRASETYAWAN</t>
  </si>
  <si>
    <t>ALESANDRO TARUNA W</t>
  </si>
  <si>
    <t>ANASTASYA PUTRI INDAH NUGRAHANI</t>
  </si>
  <si>
    <t>ANNISA ATSILA AZKA</t>
  </si>
  <si>
    <t>ARDIAN DWI BAGASKARA</t>
  </si>
  <si>
    <t>ARMITA NURUL RAMADHANATUS SA&amp;#039;ADA</t>
  </si>
  <si>
    <t>ARYA PUJA MAHESWARA</t>
  </si>
  <si>
    <t>BRILIANI YANUAR NURCHASANAH</t>
  </si>
  <si>
    <t>CHARINE AGUSTIAN SUTANTO</t>
  </si>
  <si>
    <t>CHRISANOVA ARIANI</t>
  </si>
  <si>
    <t>CINDY CALISTA DIGDAYANTI</t>
  </si>
  <si>
    <t>DANIAR OKDAMIA IRVANI</t>
  </si>
  <si>
    <t>DESPHADIANA PATRA DEWANI</t>
  </si>
  <si>
    <t>DEWA AYU PUTRI TESALONIKA</t>
  </si>
  <si>
    <t>DIAH RAHMA PERTIWI</t>
  </si>
  <si>
    <t>DIVA DYAH PRAMESTA</t>
  </si>
  <si>
    <t>ELIZABETH NAFA MARCELLA APRILIA</t>
  </si>
  <si>
    <t>FANI YULI ASTANTI</t>
  </si>
  <si>
    <t>FITRIA RAHMA SAHID</t>
  </si>
  <si>
    <t>KEVIN PRATAMA LOBO</t>
  </si>
  <si>
    <t>MAHARDIKA SERHAN BELMIRO AL DZAKY MUKTI</t>
  </si>
  <si>
    <t>MARIA YOHANIDA JOYA</t>
  </si>
  <si>
    <t>MUHAMMAD HUDATIL ATQIYA</t>
  </si>
  <si>
    <t>MUTIARA KRISTINA SAFITRI</t>
  </si>
  <si>
    <t>NAFISA ZEVANTY</t>
  </si>
  <si>
    <t>NAMIRA DHIYA MARSHA</t>
  </si>
  <si>
    <t>NASYA HAFIDA SARI</t>
  </si>
  <si>
    <t>NUGRAHA OKTAVIANTO</t>
  </si>
  <si>
    <t>PUPUT OKTAVIA ARDINI</t>
  </si>
  <si>
    <t>RACHEL SEPTIANA PUTRI RAHAYU</t>
  </si>
  <si>
    <t>RAIHAN FAQIHUDIN</t>
  </si>
  <si>
    <t>RAYNALDI CAESARIO SEPTIADJI POERBOKOESOEMO</t>
  </si>
  <si>
    <t>SAVINA UMI LESTARI</t>
  </si>
  <si>
    <t>SHEVANDRA IRHAM ZUHLAL MAHARDIKA</t>
  </si>
  <si>
    <t>TESALONIKA SAHINDRA</t>
  </si>
  <si>
    <t>ZE RACHMAN PAGLIUCA</t>
  </si>
  <si>
    <t>Kelas X-IPS 3</t>
  </si>
  <si>
    <t>ABELIA PUTRI MAHARANI</t>
  </si>
  <si>
    <t>ADETRA PURNA KAYLA</t>
  </si>
  <si>
    <t>ADITYA DWI PUTRANTO</t>
  </si>
  <si>
    <t>ALITA SAVIRA</t>
  </si>
  <si>
    <t>AZRA AULIA NURSHADRINA</t>
  </si>
  <si>
    <t>BIMA SATRIA WIBOWO CAHYO PAWENANG</t>
  </si>
  <si>
    <t>DANU PRAKAS</t>
  </si>
  <si>
    <t>DEA ANINDITA HELGA PUTRI</t>
  </si>
  <si>
    <t>DESTARIA RISMA AYUNINGTYAS</t>
  </si>
  <si>
    <t>DEVINA BELLA LINTANG AZZAHRA</t>
  </si>
  <si>
    <t>DEWI AL RISMAWATI</t>
  </si>
  <si>
    <t>DINDA NABILLA ARIESTYA</t>
  </si>
  <si>
    <t>ERINA FATIKA SARI</t>
  </si>
  <si>
    <t>FADILA BERLIANA</t>
  </si>
  <si>
    <t>FITRI BUDIARTI</t>
  </si>
  <si>
    <t>HAFIZH REGINALDI</t>
  </si>
  <si>
    <t>IMAM VERMANSYAH LUTHFAN RAMADHANI</t>
  </si>
  <si>
    <t>ISA RAFI PRASTISTA</t>
  </si>
  <si>
    <t>JOKO WALUYO</t>
  </si>
  <si>
    <t>JOVITA SYAHYANANDA</t>
  </si>
  <si>
    <t>KHANSA ABRIL SETIAWAN</t>
  </si>
  <si>
    <t>LAVIS ROMADHONI SUBHAN</t>
  </si>
  <si>
    <t>LULUK PUTRI LESTARI</t>
  </si>
  <si>
    <t>LULUK ULIA</t>
  </si>
  <si>
    <t>MUHAMMAD HAFIS HAIEDAR</t>
  </si>
  <si>
    <t>MUHAMMAD RAYHAN SAHIZIDAN</t>
  </si>
  <si>
    <t>NABILA FEBRIANA WIDYANTO</t>
  </si>
  <si>
    <t>NINA ANJANI</t>
  </si>
  <si>
    <t>RAISYA SHAKILA WIDYADARA</t>
  </si>
  <si>
    <t>ROFIFAH SALMA HUWAIDA</t>
  </si>
  <si>
    <t>SATRIA INDRA KUSUMA</t>
  </si>
  <si>
    <t>SHERLIANA IKA PRATIWI</t>
  </si>
  <si>
    <t>UMI HANIFATUL AZKA</t>
  </si>
  <si>
    <t>VIRDA ROUDHOTUN NISA</t>
  </si>
  <si>
    <t>YASMIN SYAHARANI MUNTAZ</t>
  </si>
  <si>
    <t>Kelas X-IPS 4</t>
  </si>
  <si>
    <t>AMARA ALIFIA YASMIN</t>
  </si>
  <si>
    <t>AMARANGGANA PINASTHIKA</t>
  </si>
  <si>
    <t>APRI ERNAWATI</t>
  </si>
  <si>
    <t>AQILA SAHDA MAHESWARI</t>
  </si>
  <si>
    <t>ARDELLA MAULIDYA PUTRI</t>
  </si>
  <si>
    <t>AYU DINDA NURANI</t>
  </si>
  <si>
    <t>CHIKA PERMATA DEWI WIDIARTO</t>
  </si>
  <si>
    <t>CITRA AULIA ERIANTI</t>
  </si>
  <si>
    <t>DAHAYU AIDA YASMIN</t>
  </si>
  <si>
    <t>DANANG KARTIKAJATI</t>
  </si>
  <si>
    <t>DEVITA FITRA WARDANI</t>
  </si>
  <si>
    <t>DEWANTARA FISMANTO</t>
  </si>
  <si>
    <t>DHANI HAFIZH RADHITYA</t>
  </si>
  <si>
    <t>FEMORINA RAJUNITHIA AURORA</t>
  </si>
  <si>
    <t>GESANG TATAQ COBY PRABOWO</t>
  </si>
  <si>
    <t>HILMY ALI HAMMAM</t>
  </si>
  <si>
    <t>IMAM BAYU AJI</t>
  </si>
  <si>
    <t>INDAH KARISMA HIDAYAH RIYANTO</t>
  </si>
  <si>
    <t>ITHA ADJENG KHOIRUNNISHA</t>
  </si>
  <si>
    <t>MAHESWARA JAYASTU ZHAFAR</t>
  </si>
  <si>
    <t>MARSHELA DELLAROVA</t>
  </si>
  <si>
    <t>MAULANA INDRA GIRI</t>
  </si>
  <si>
    <t>MUHAMMAD HASYIM ASY SYAMSI</t>
  </si>
  <si>
    <t>NADIN ROKHIDATUL JANAH</t>
  </si>
  <si>
    <t>NAUFAL FATHUZZAFRI WIBOWO</t>
  </si>
  <si>
    <t>NAUFAL THARIQ ALJABAR</t>
  </si>
  <si>
    <t>NUR HALIZA KUSUMANINGTYAS</t>
  </si>
  <si>
    <t>NURUL FITRIA TIARA</t>
  </si>
  <si>
    <t>RINA AMELIA</t>
  </si>
  <si>
    <t>RIZQI AMANDA</t>
  </si>
  <si>
    <t>RYSMA ADYAS PUTRA</t>
  </si>
  <si>
    <t>SHINTYA PUTRI PRAMESWARI</t>
  </si>
  <si>
    <t>SHORAYA JAUHARIYAH</t>
  </si>
  <si>
    <t>SUNU WIDHI NUGROHO</t>
  </si>
  <si>
    <t>VEBBI NOVITASARI</t>
  </si>
  <si>
    <t>VEIHA ARYA KUSUMA DEWI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</si>
</sst>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867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867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190</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100164</v>
      </c>
      <c r="C11" s="19" t="s">
        <v>55</v>
      </c>
      <c r="D11" s="18"/>
      <c r="E11" s="28">
        <f t="shared" ref="E11:E50" si="0">IF((COUNTA(T11:AC11)&gt;0),(ROUND((AVERAGE(T11:AC11)),0)),"")</f>
        <v>78</v>
      </c>
      <c r="F11" s="28" t="str">
        <f t="shared" ref="F11:F50" si="1">IF(AND(ISNUMBER(E11),E11&gt;=1),IF(E11&lt;=$FD$13,$FE$13,IF(E11&lt;=$FD$14,$FE$14,IF(E11&lt;=$FD$15,$FE$15,IF(E11&lt;=$FD$16,$FE$16,)))), "")</f>
        <v>B</v>
      </c>
      <c r="G11" s="28">
        <f t="shared" ref="G11:G50" si="2">IF((COUNTA(T11:AD11)&gt;0),(ROUND((AVERAGE(T11:AD11)),0)),"")</f>
        <v>78</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1" s="28">
        <f t="shared" ref="K11:K50" si="5">IF((COUNTA(AF11:AO11)&gt;0),AVERAGE(AF11:AO11),"")</f>
        <v>81</v>
      </c>
      <c r="L11" s="28" t="str">
        <f t="shared" ref="L11:L50" si="6">IF(AND(ISNUMBER(K11),K11&gt;=1), IF(K11&lt;=$FD$27,$FE$27,IF(K11&lt;=$FD$28,$FE$28,IF(K11&lt;=$FD$29,$FE$29,IF(K11&lt;=$FD$30,$FE$30,)))), "")</f>
        <v>B</v>
      </c>
      <c r="M11" s="28">
        <f t="shared" ref="M11:M50" si="7">IF((COUNTA(AF11:AO11)&gt;0),AVERAGE(AF11:AO11),"")</f>
        <v>81</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menyajikan teori tentang masuknya agama dan kebudayaan Islam di Indonesia.</v>
      </c>
      <c r="Q11" s="39"/>
      <c r="R11" s="39" t="s">
        <v>8</v>
      </c>
      <c r="S11" s="18"/>
      <c r="T11" s="1">
        <v>83</v>
      </c>
      <c r="U11" s="1">
        <v>72</v>
      </c>
      <c r="V11" s="1">
        <v>70</v>
      </c>
      <c r="W11" s="1">
        <v>85</v>
      </c>
      <c r="X11" s="1"/>
      <c r="Y11" s="1"/>
      <c r="Z11" s="1"/>
      <c r="AA11" s="1"/>
      <c r="AB11" s="1"/>
      <c r="AC11" s="1"/>
      <c r="AD11" s="1"/>
      <c r="AE11" s="18"/>
      <c r="AF11" s="1">
        <v>80</v>
      </c>
      <c r="AG11" s="1">
        <v>82</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100180</v>
      </c>
      <c r="C12" s="19" t="s">
        <v>58</v>
      </c>
      <c r="D12" s="18"/>
      <c r="E12" s="28">
        <f t="shared" si="0"/>
        <v>83</v>
      </c>
      <c r="F12" s="28" t="str">
        <f t="shared" si="1"/>
        <v>B</v>
      </c>
      <c r="G12" s="28">
        <f t="shared" si="2"/>
        <v>83</v>
      </c>
      <c r="H12" s="28" t="str">
        <f t="shared" si="3"/>
        <v>B</v>
      </c>
      <c r="I12" s="36">
        <v>2</v>
      </c>
      <c r="J12"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2" s="28">
        <f t="shared" si="5"/>
        <v>82</v>
      </c>
      <c r="L12" s="28" t="str">
        <f t="shared" si="6"/>
        <v>B</v>
      </c>
      <c r="M12" s="28">
        <f t="shared" si="7"/>
        <v>82</v>
      </c>
      <c r="N12" s="28" t="str">
        <f t="shared" si="8"/>
        <v>B</v>
      </c>
      <c r="O12" s="36">
        <v>2</v>
      </c>
      <c r="P12" s="28" t="str">
        <f t="shared" si="9"/>
        <v>Sangat terampil menyajikan teori tentang masuknya agama dan kebudayaan Islam di Indonesia.</v>
      </c>
      <c r="Q12" s="39"/>
      <c r="R12" s="39" t="s">
        <v>8</v>
      </c>
      <c r="S12" s="18"/>
      <c r="T12" s="1">
        <v>85</v>
      </c>
      <c r="U12" s="1">
        <v>76</v>
      </c>
      <c r="V12" s="1">
        <v>82</v>
      </c>
      <c r="W12" s="1">
        <v>87</v>
      </c>
      <c r="X12" s="1"/>
      <c r="Y12" s="1"/>
      <c r="Z12" s="1"/>
      <c r="AA12" s="1"/>
      <c r="AB12" s="1"/>
      <c r="AC12" s="1"/>
      <c r="AD12" s="1"/>
      <c r="AE12" s="18"/>
      <c r="AF12" s="1">
        <v>81</v>
      </c>
      <c r="AG12" s="1">
        <v>83</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100196</v>
      </c>
      <c r="C13" s="19" t="s">
        <v>67</v>
      </c>
      <c r="D13" s="18"/>
      <c r="E13" s="28">
        <f t="shared" si="0"/>
        <v>86</v>
      </c>
      <c r="F13" s="28" t="str">
        <f t="shared" si="1"/>
        <v>A</v>
      </c>
      <c r="G13" s="28">
        <f t="shared" si="2"/>
        <v>86</v>
      </c>
      <c r="H13" s="28" t="str">
        <f t="shared" si="3"/>
        <v>A</v>
      </c>
      <c r="I13" s="36">
        <v>1</v>
      </c>
      <c r="J13" s="28" t="str">
        <f t="shared" si="4"/>
        <v>Memiliki kemampuan dalam menganalisis perkembangan kehidupan masyarakat pada masa kerajaan Hindu Buddha, dan teori tentang masuknya agama dan kebudayaan Islam di Indonesia, serta perkembangan kehidupan masyarakat pada masa kerajaan Islam.</v>
      </c>
      <c r="K13" s="28">
        <f t="shared" si="5"/>
        <v>84</v>
      </c>
      <c r="L13" s="28" t="str">
        <f t="shared" si="6"/>
        <v>B</v>
      </c>
      <c r="M13" s="28">
        <f t="shared" si="7"/>
        <v>84</v>
      </c>
      <c r="N13" s="28" t="str">
        <f t="shared" si="8"/>
        <v>B</v>
      </c>
      <c r="O13" s="36">
        <v>2</v>
      </c>
      <c r="P13" s="28" t="str">
        <f t="shared" si="9"/>
        <v>Sangat terampil menyajikan teori tentang masuknya agama dan kebudayaan Islam di Indonesia.</v>
      </c>
      <c r="Q13" s="39"/>
      <c r="R13" s="39" t="s">
        <v>8</v>
      </c>
      <c r="S13" s="18"/>
      <c r="T13" s="1">
        <v>80</v>
      </c>
      <c r="U13" s="1">
        <v>86</v>
      </c>
      <c r="V13" s="1">
        <v>88</v>
      </c>
      <c r="W13" s="1">
        <v>89</v>
      </c>
      <c r="X13" s="1"/>
      <c r="Y13" s="1"/>
      <c r="Z13" s="1"/>
      <c r="AA13" s="1"/>
      <c r="AB13" s="1"/>
      <c r="AC13" s="1"/>
      <c r="AD13" s="1"/>
      <c r="AE13" s="18"/>
      <c r="AF13" s="1">
        <v>83</v>
      </c>
      <c r="AG13" s="1">
        <v>85</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40381</v>
      </c>
      <c r="FK13" s="41">
        <v>40391</v>
      </c>
    </row>
    <row r="14" spans="1:167" x14ac:dyDescent="0.25">
      <c r="A14" s="19">
        <v>4</v>
      </c>
      <c r="B14" s="19">
        <v>100212</v>
      </c>
      <c r="C14" s="19" t="s">
        <v>70</v>
      </c>
      <c r="D14" s="18"/>
      <c r="E14" s="28">
        <f t="shared" si="0"/>
        <v>78</v>
      </c>
      <c r="F14" s="28" t="str">
        <f t="shared" si="1"/>
        <v>B</v>
      </c>
      <c r="G14" s="28">
        <f t="shared" si="2"/>
        <v>78</v>
      </c>
      <c r="H14" s="28" t="str">
        <f t="shared" si="3"/>
        <v>B</v>
      </c>
      <c r="I14" s="36">
        <v>2</v>
      </c>
      <c r="J14"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4" s="28">
        <f t="shared" si="5"/>
        <v>83</v>
      </c>
      <c r="L14" s="28" t="str">
        <f t="shared" si="6"/>
        <v>B</v>
      </c>
      <c r="M14" s="28">
        <f t="shared" si="7"/>
        <v>83</v>
      </c>
      <c r="N14" s="28" t="str">
        <f t="shared" si="8"/>
        <v>B</v>
      </c>
      <c r="O14" s="36">
        <v>2</v>
      </c>
      <c r="P14" s="28" t="str">
        <f t="shared" si="9"/>
        <v>Sangat terampil menyajikan teori tentang masuknya agama dan kebudayaan Islam di Indonesia.</v>
      </c>
      <c r="Q14" s="39"/>
      <c r="R14" s="39" t="s">
        <v>8</v>
      </c>
      <c r="S14" s="18"/>
      <c r="T14" s="1">
        <v>85</v>
      </c>
      <c r="U14" s="1">
        <v>73</v>
      </c>
      <c r="V14" s="1">
        <v>66</v>
      </c>
      <c r="W14" s="1">
        <v>87</v>
      </c>
      <c r="X14" s="1"/>
      <c r="Y14" s="1"/>
      <c r="Z14" s="1"/>
      <c r="AA14" s="1"/>
      <c r="AB14" s="1"/>
      <c r="AC14" s="1"/>
      <c r="AD14" s="1"/>
      <c r="AE14" s="18"/>
      <c r="AF14" s="1">
        <v>82</v>
      </c>
      <c r="AG14" s="1">
        <v>84</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100228</v>
      </c>
      <c r="C15" s="19" t="s">
        <v>71</v>
      </c>
      <c r="D15" s="18"/>
      <c r="E15" s="28">
        <f t="shared" si="0"/>
        <v>88</v>
      </c>
      <c r="F15" s="28" t="str">
        <f t="shared" si="1"/>
        <v>A</v>
      </c>
      <c r="G15" s="28">
        <f t="shared" si="2"/>
        <v>88</v>
      </c>
      <c r="H15" s="28" t="str">
        <f t="shared" si="3"/>
        <v>A</v>
      </c>
      <c r="I15" s="36">
        <v>1</v>
      </c>
      <c r="J15" s="28" t="str">
        <f t="shared" si="4"/>
        <v>Memiliki kemampuan dalam menganalisis perkembangan kehidupan masyarakat pada masa kerajaan Hindu Buddha, dan teori tentang masuknya agama dan kebudayaan Islam di Indonesia, serta perkembangan kehidupan masyarakat pada masa kerajaan Islam.</v>
      </c>
      <c r="K15" s="28">
        <f t="shared" si="5"/>
        <v>84</v>
      </c>
      <c r="L15" s="28" t="str">
        <f t="shared" si="6"/>
        <v>B</v>
      </c>
      <c r="M15" s="28">
        <f t="shared" si="7"/>
        <v>84</v>
      </c>
      <c r="N15" s="28" t="str">
        <f t="shared" si="8"/>
        <v>B</v>
      </c>
      <c r="O15" s="36">
        <v>2</v>
      </c>
      <c r="P15" s="28" t="str">
        <f t="shared" si="9"/>
        <v>Sangat terampil menyajikan teori tentang masuknya agama dan kebudayaan Islam di Indonesia.</v>
      </c>
      <c r="Q15" s="39"/>
      <c r="R15" s="39" t="s">
        <v>8</v>
      </c>
      <c r="S15" s="18"/>
      <c r="T15" s="1">
        <v>85</v>
      </c>
      <c r="U15" s="1">
        <v>88</v>
      </c>
      <c r="V15" s="1">
        <v>90</v>
      </c>
      <c r="W15" s="1">
        <v>88</v>
      </c>
      <c r="X15" s="1"/>
      <c r="Y15" s="1"/>
      <c r="Z15" s="1"/>
      <c r="AA15" s="1"/>
      <c r="AB15" s="1"/>
      <c r="AC15" s="1"/>
      <c r="AD15" s="1"/>
      <c r="AE15" s="18"/>
      <c r="AF15" s="1">
        <v>83</v>
      </c>
      <c r="AG15" s="1">
        <v>85</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40382</v>
      </c>
      <c r="FK15" s="41">
        <v>40392</v>
      </c>
    </row>
    <row r="16" spans="1:167" x14ac:dyDescent="0.25">
      <c r="A16" s="19">
        <v>6</v>
      </c>
      <c r="B16" s="19">
        <v>100244</v>
      </c>
      <c r="C16" s="19" t="s">
        <v>74</v>
      </c>
      <c r="D16" s="18"/>
      <c r="E16" s="28">
        <f t="shared" si="0"/>
        <v>78</v>
      </c>
      <c r="F16" s="28" t="str">
        <f t="shared" si="1"/>
        <v>B</v>
      </c>
      <c r="G16" s="28">
        <f t="shared" si="2"/>
        <v>78</v>
      </c>
      <c r="H16" s="28" t="str">
        <f t="shared" si="3"/>
        <v>B</v>
      </c>
      <c r="I16" s="36">
        <v>2</v>
      </c>
      <c r="J16"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6" s="28">
        <f t="shared" si="5"/>
        <v>83</v>
      </c>
      <c r="L16" s="28" t="str">
        <f t="shared" si="6"/>
        <v>B</v>
      </c>
      <c r="M16" s="28">
        <f t="shared" si="7"/>
        <v>83</v>
      </c>
      <c r="N16" s="28" t="str">
        <f t="shared" si="8"/>
        <v>B</v>
      </c>
      <c r="O16" s="36">
        <v>2</v>
      </c>
      <c r="P16" s="28" t="str">
        <f t="shared" si="9"/>
        <v>Sangat terampil menyajikan teori tentang masuknya agama dan kebudayaan Islam di Indonesia.</v>
      </c>
      <c r="Q16" s="39"/>
      <c r="R16" s="39" t="s">
        <v>8</v>
      </c>
      <c r="S16" s="18"/>
      <c r="T16" s="1">
        <v>85</v>
      </c>
      <c r="U16" s="1">
        <v>73</v>
      </c>
      <c r="V16" s="1">
        <v>68</v>
      </c>
      <c r="W16" s="1">
        <v>87</v>
      </c>
      <c r="X16" s="1"/>
      <c r="Y16" s="1"/>
      <c r="Z16" s="1"/>
      <c r="AA16" s="1"/>
      <c r="AB16" s="1"/>
      <c r="AC16" s="1"/>
      <c r="AD16" s="1"/>
      <c r="AE16" s="18"/>
      <c r="AF16" s="1">
        <v>82</v>
      </c>
      <c r="AG16" s="1">
        <v>84</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100259</v>
      </c>
      <c r="C17" s="19" t="s">
        <v>75</v>
      </c>
      <c r="D17" s="18"/>
      <c r="E17" s="28">
        <f t="shared" si="0"/>
        <v>86</v>
      </c>
      <c r="F17" s="28" t="str">
        <f t="shared" si="1"/>
        <v>A</v>
      </c>
      <c r="G17" s="28">
        <f t="shared" si="2"/>
        <v>86</v>
      </c>
      <c r="H17" s="28" t="str">
        <f t="shared" si="3"/>
        <v>A</v>
      </c>
      <c r="I17" s="36">
        <v>1</v>
      </c>
      <c r="J17" s="28" t="str">
        <f t="shared" si="4"/>
        <v>Memiliki kemampuan dalam menganalisis perkembangan kehidupan masyarakat pada masa kerajaan Hindu Buddha, dan teori tentang masuknya agama dan kebudayaan Islam di Indonesia, serta perkembangan kehidupan masyarakat pada masa kerajaan Islam.</v>
      </c>
      <c r="K17" s="28">
        <f t="shared" si="5"/>
        <v>81</v>
      </c>
      <c r="L17" s="28" t="str">
        <f t="shared" si="6"/>
        <v>B</v>
      </c>
      <c r="M17" s="28">
        <f t="shared" si="7"/>
        <v>81</v>
      </c>
      <c r="N17" s="28" t="str">
        <f t="shared" si="8"/>
        <v>B</v>
      </c>
      <c r="O17" s="36">
        <v>2</v>
      </c>
      <c r="P17" s="28" t="str">
        <f t="shared" si="9"/>
        <v>Sangat terampil menyajikan teori tentang masuknya agama dan kebudayaan Islam di Indonesia.</v>
      </c>
      <c r="Q17" s="39"/>
      <c r="R17" s="39" t="s">
        <v>8</v>
      </c>
      <c r="S17" s="18"/>
      <c r="T17" s="1">
        <v>88</v>
      </c>
      <c r="U17" s="1">
        <v>86</v>
      </c>
      <c r="V17" s="1">
        <v>88</v>
      </c>
      <c r="W17" s="1">
        <v>82</v>
      </c>
      <c r="X17" s="1"/>
      <c r="Y17" s="1"/>
      <c r="Z17" s="1"/>
      <c r="AA17" s="1"/>
      <c r="AB17" s="1"/>
      <c r="AC17" s="1"/>
      <c r="AD17" s="1"/>
      <c r="AE17" s="18"/>
      <c r="AF17" s="1">
        <v>80</v>
      </c>
      <c r="AG17" s="1">
        <v>82</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40383</v>
      </c>
      <c r="FK17" s="41">
        <v>40393</v>
      </c>
    </row>
    <row r="18" spans="1:167" x14ac:dyDescent="0.25">
      <c r="A18" s="19">
        <v>8</v>
      </c>
      <c r="B18" s="19">
        <v>100275</v>
      </c>
      <c r="C18" s="19" t="s">
        <v>78</v>
      </c>
      <c r="D18" s="18"/>
      <c r="E18" s="28">
        <f t="shared" si="0"/>
        <v>91</v>
      </c>
      <c r="F18" s="28" t="str">
        <f t="shared" si="1"/>
        <v>A</v>
      </c>
      <c r="G18" s="28">
        <f t="shared" si="2"/>
        <v>91</v>
      </c>
      <c r="H18" s="28" t="str">
        <f t="shared" si="3"/>
        <v>A</v>
      </c>
      <c r="I18" s="36">
        <v>1</v>
      </c>
      <c r="J18" s="28" t="str">
        <f t="shared" si="4"/>
        <v>Memiliki kemampuan dalam menganalisis perkembangan kehidupan masyarakat pada masa kerajaan Hindu Buddha, dan teori tentang masuknya agama dan kebudayaan Islam di Indonesia, serta perkembangan kehidupan masyarakat pada masa kerajaan Islam.</v>
      </c>
      <c r="K18" s="28">
        <f t="shared" si="5"/>
        <v>88</v>
      </c>
      <c r="L18" s="28" t="str">
        <f t="shared" si="6"/>
        <v>A</v>
      </c>
      <c r="M18" s="28">
        <f t="shared" si="7"/>
        <v>88</v>
      </c>
      <c r="N18" s="28" t="str">
        <f t="shared" si="8"/>
        <v>A</v>
      </c>
      <c r="O18" s="36">
        <v>1</v>
      </c>
      <c r="P18" s="28" t="str">
        <f t="shared" si="9"/>
        <v>Sangat terampil menyajikan perkembangan kehidupan masyarakat pada masa kerajaan Islam.</v>
      </c>
      <c r="Q18" s="39"/>
      <c r="R18" s="39" t="s">
        <v>8</v>
      </c>
      <c r="S18" s="18"/>
      <c r="T18" s="1">
        <v>90</v>
      </c>
      <c r="U18" s="1">
        <v>85</v>
      </c>
      <c r="V18" s="1">
        <v>96</v>
      </c>
      <c r="W18" s="1">
        <v>92</v>
      </c>
      <c r="X18" s="1"/>
      <c r="Y18" s="1"/>
      <c r="Z18" s="1"/>
      <c r="AA18" s="1"/>
      <c r="AB18" s="1"/>
      <c r="AC18" s="1"/>
      <c r="AD18" s="1"/>
      <c r="AE18" s="18"/>
      <c r="AF18" s="1">
        <v>87</v>
      </c>
      <c r="AG18" s="1">
        <v>89</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100291</v>
      </c>
      <c r="C19" s="19" t="s">
        <v>79</v>
      </c>
      <c r="D19" s="18"/>
      <c r="E19" s="28">
        <f t="shared" si="0"/>
        <v>85</v>
      </c>
      <c r="F19" s="28" t="str">
        <f t="shared" si="1"/>
        <v>A</v>
      </c>
      <c r="G19" s="28">
        <f t="shared" si="2"/>
        <v>85</v>
      </c>
      <c r="H19" s="28" t="str">
        <f t="shared" si="3"/>
        <v>A</v>
      </c>
      <c r="I19" s="36">
        <v>1</v>
      </c>
      <c r="J19" s="28" t="str">
        <f t="shared" si="4"/>
        <v>Memiliki kemampuan dalam menganalisis perkembangan kehidupan masyarakat pada masa kerajaan Hindu Buddha, dan teori tentang masuknya agama dan kebudayaan Islam di Indonesia, serta perkembangan kehidupan masyarakat pada masa kerajaan Islam.</v>
      </c>
      <c r="K19" s="28">
        <f t="shared" si="5"/>
        <v>86</v>
      </c>
      <c r="L19" s="28" t="str">
        <f t="shared" si="6"/>
        <v>A</v>
      </c>
      <c r="M19" s="28">
        <f t="shared" si="7"/>
        <v>86</v>
      </c>
      <c r="N19" s="28" t="str">
        <f t="shared" si="8"/>
        <v>A</v>
      </c>
      <c r="O19" s="36">
        <v>1</v>
      </c>
      <c r="P19" s="28" t="str">
        <f t="shared" si="9"/>
        <v>Sangat terampil menyajikan perkembangan kehidupan masyarakat pada masa kerajaan Islam.</v>
      </c>
      <c r="Q19" s="39"/>
      <c r="R19" s="39" t="s">
        <v>8</v>
      </c>
      <c r="S19" s="18"/>
      <c r="T19" s="1">
        <v>85</v>
      </c>
      <c r="U19" s="1">
        <v>78</v>
      </c>
      <c r="V19" s="1">
        <v>90</v>
      </c>
      <c r="W19" s="1">
        <v>87</v>
      </c>
      <c r="X19" s="1"/>
      <c r="Y19" s="1"/>
      <c r="Z19" s="1"/>
      <c r="AA19" s="1"/>
      <c r="AB19" s="1"/>
      <c r="AC19" s="1"/>
      <c r="AD19" s="1"/>
      <c r="AE19" s="18"/>
      <c r="AF19" s="1">
        <v>85</v>
      </c>
      <c r="AG19" s="1">
        <v>87</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40384</v>
      </c>
      <c r="FK19" s="41">
        <v>40394</v>
      </c>
    </row>
    <row r="20" spans="1:167" x14ac:dyDescent="0.25">
      <c r="A20" s="19">
        <v>10</v>
      </c>
      <c r="B20" s="19">
        <v>100307</v>
      </c>
      <c r="C20" s="19" t="s">
        <v>80</v>
      </c>
      <c r="D20" s="18"/>
      <c r="E20" s="28">
        <f t="shared" si="0"/>
        <v>87</v>
      </c>
      <c r="F20" s="28" t="str">
        <f t="shared" si="1"/>
        <v>A</v>
      </c>
      <c r="G20" s="28">
        <f t="shared" si="2"/>
        <v>87</v>
      </c>
      <c r="H20" s="28" t="str">
        <f t="shared" si="3"/>
        <v>A</v>
      </c>
      <c r="I20" s="36">
        <v>1</v>
      </c>
      <c r="J20" s="28" t="str">
        <f t="shared" si="4"/>
        <v>Memiliki kemampuan dalam menganalisis perkembangan kehidupan masyarakat pada masa kerajaan Hindu Buddha, dan teori tentang masuknya agama dan kebudayaan Islam di Indonesia, serta perkembangan kehidupan masyarakat pada masa kerajaan Islam.</v>
      </c>
      <c r="K20" s="28">
        <f t="shared" si="5"/>
        <v>85</v>
      </c>
      <c r="L20" s="28" t="str">
        <f t="shared" si="6"/>
        <v>A</v>
      </c>
      <c r="M20" s="28">
        <f t="shared" si="7"/>
        <v>85</v>
      </c>
      <c r="N20" s="28" t="str">
        <f t="shared" si="8"/>
        <v>A</v>
      </c>
      <c r="O20" s="36">
        <v>1</v>
      </c>
      <c r="P20" s="28" t="str">
        <f t="shared" si="9"/>
        <v>Sangat terampil menyajikan perkembangan kehidupan masyarakat pada masa kerajaan Islam.</v>
      </c>
      <c r="Q20" s="39"/>
      <c r="R20" s="39" t="s">
        <v>8</v>
      </c>
      <c r="S20" s="18"/>
      <c r="T20" s="1">
        <v>85</v>
      </c>
      <c r="U20" s="1">
        <v>86</v>
      </c>
      <c r="V20" s="1">
        <v>86</v>
      </c>
      <c r="W20" s="1">
        <v>89</v>
      </c>
      <c r="X20" s="1"/>
      <c r="Y20" s="1"/>
      <c r="Z20" s="1"/>
      <c r="AA20" s="1"/>
      <c r="AB20" s="1"/>
      <c r="AC20" s="1"/>
      <c r="AD20" s="1"/>
      <c r="AE20" s="18"/>
      <c r="AF20" s="1">
        <v>84</v>
      </c>
      <c r="AG20" s="1">
        <v>86</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100323</v>
      </c>
      <c r="C21" s="19" t="s">
        <v>81</v>
      </c>
      <c r="D21" s="18"/>
      <c r="E21" s="28">
        <f t="shared" si="0"/>
        <v>79</v>
      </c>
      <c r="F21" s="28" t="str">
        <f t="shared" si="1"/>
        <v>B</v>
      </c>
      <c r="G21" s="28">
        <f t="shared" si="2"/>
        <v>79</v>
      </c>
      <c r="H21" s="28" t="str">
        <f t="shared" si="3"/>
        <v>B</v>
      </c>
      <c r="I21" s="36">
        <v>2</v>
      </c>
      <c r="J21"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1" s="28">
        <f t="shared" si="5"/>
        <v>83</v>
      </c>
      <c r="L21" s="28" t="str">
        <f t="shared" si="6"/>
        <v>B</v>
      </c>
      <c r="M21" s="28">
        <f t="shared" si="7"/>
        <v>83</v>
      </c>
      <c r="N21" s="28" t="str">
        <f t="shared" si="8"/>
        <v>B</v>
      </c>
      <c r="O21" s="36">
        <v>2</v>
      </c>
      <c r="P21" s="28" t="str">
        <f t="shared" si="9"/>
        <v>Sangat terampil menyajikan teori tentang masuknya agama dan kebudayaan Islam di Indonesia.</v>
      </c>
      <c r="Q21" s="39"/>
      <c r="R21" s="39" t="s">
        <v>8</v>
      </c>
      <c r="S21" s="18"/>
      <c r="T21" s="1">
        <v>75</v>
      </c>
      <c r="U21" s="1">
        <v>80</v>
      </c>
      <c r="V21" s="1">
        <v>84</v>
      </c>
      <c r="W21" s="1">
        <v>77</v>
      </c>
      <c r="X21" s="1"/>
      <c r="Y21" s="1"/>
      <c r="Z21" s="1"/>
      <c r="AA21" s="1"/>
      <c r="AB21" s="1"/>
      <c r="AC21" s="1"/>
      <c r="AD21" s="1"/>
      <c r="AE21" s="18"/>
      <c r="AF21" s="1">
        <v>82</v>
      </c>
      <c r="AG21" s="1">
        <v>84</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40385</v>
      </c>
      <c r="FK21" s="41">
        <v>40395</v>
      </c>
    </row>
    <row r="22" spans="1:167" x14ac:dyDescent="0.25">
      <c r="A22" s="19">
        <v>12</v>
      </c>
      <c r="B22" s="19">
        <v>100339</v>
      </c>
      <c r="C22" s="19" t="s">
        <v>82</v>
      </c>
      <c r="D22" s="18"/>
      <c r="E22" s="28">
        <f t="shared" si="0"/>
        <v>86</v>
      </c>
      <c r="F22" s="28" t="str">
        <f t="shared" si="1"/>
        <v>A</v>
      </c>
      <c r="G22" s="28">
        <f t="shared" si="2"/>
        <v>86</v>
      </c>
      <c r="H22" s="28" t="str">
        <f t="shared" si="3"/>
        <v>A</v>
      </c>
      <c r="I22" s="36">
        <v>1</v>
      </c>
      <c r="J22" s="28" t="str">
        <f t="shared" si="4"/>
        <v>Memiliki kemampuan dalam menganalisis perkembangan kehidupan masyarakat pada masa kerajaan Hindu Buddha, dan teori tentang masuknya agama dan kebudayaan Islam di Indonesia, serta perkembangan kehidupan masyarakat pada masa kerajaan Islam.</v>
      </c>
      <c r="K22" s="28">
        <f t="shared" si="5"/>
        <v>85.5</v>
      </c>
      <c r="L22" s="28" t="str">
        <f t="shared" si="6"/>
        <v>A</v>
      </c>
      <c r="M22" s="28">
        <f t="shared" si="7"/>
        <v>85.5</v>
      </c>
      <c r="N22" s="28" t="str">
        <f t="shared" si="8"/>
        <v>A</v>
      </c>
      <c r="O22" s="36">
        <v>1</v>
      </c>
      <c r="P22" s="28" t="str">
        <f t="shared" si="9"/>
        <v>Sangat terampil menyajikan perkembangan kehidupan masyarakat pada masa kerajaan Islam.</v>
      </c>
      <c r="Q22" s="39"/>
      <c r="R22" s="39" t="s">
        <v>8</v>
      </c>
      <c r="S22" s="18"/>
      <c r="T22" s="1">
        <v>80</v>
      </c>
      <c r="U22" s="1">
        <v>88</v>
      </c>
      <c r="V22" s="1">
        <v>89</v>
      </c>
      <c r="W22" s="1">
        <v>86</v>
      </c>
      <c r="X22" s="1"/>
      <c r="Y22" s="1"/>
      <c r="Z22" s="1"/>
      <c r="AA22" s="1"/>
      <c r="AB22" s="1"/>
      <c r="AC22" s="1"/>
      <c r="AD22" s="1"/>
      <c r="AE22" s="18"/>
      <c r="AF22" s="1">
        <v>85</v>
      </c>
      <c r="AG22" s="1">
        <v>86</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100355</v>
      </c>
      <c r="C23" s="19" t="s">
        <v>83</v>
      </c>
      <c r="D23" s="18"/>
      <c r="E23" s="28">
        <f t="shared" si="0"/>
        <v>89</v>
      </c>
      <c r="F23" s="28" t="str">
        <f t="shared" si="1"/>
        <v>A</v>
      </c>
      <c r="G23" s="28">
        <f t="shared" si="2"/>
        <v>89</v>
      </c>
      <c r="H23" s="28" t="str">
        <f t="shared" si="3"/>
        <v>A</v>
      </c>
      <c r="I23" s="36">
        <v>1</v>
      </c>
      <c r="J23" s="28" t="str">
        <f t="shared" si="4"/>
        <v>Memiliki kemampuan dalam menganalisis perkembangan kehidupan masyarakat pada masa kerajaan Hindu Buddha, dan teori tentang masuknya agama dan kebudayaan Islam di Indonesia, serta perkembangan kehidupan masyarakat pada masa kerajaan Islam.</v>
      </c>
      <c r="K23" s="28">
        <f t="shared" si="5"/>
        <v>85</v>
      </c>
      <c r="L23" s="28" t="str">
        <f t="shared" si="6"/>
        <v>A</v>
      </c>
      <c r="M23" s="28">
        <f t="shared" si="7"/>
        <v>85</v>
      </c>
      <c r="N23" s="28" t="str">
        <f t="shared" si="8"/>
        <v>A</v>
      </c>
      <c r="O23" s="36">
        <v>1</v>
      </c>
      <c r="P23" s="28" t="str">
        <f t="shared" si="9"/>
        <v>Sangat terampil menyajikan perkembangan kehidupan masyarakat pada masa kerajaan Islam.</v>
      </c>
      <c r="Q23" s="39"/>
      <c r="R23" s="39" t="s">
        <v>8</v>
      </c>
      <c r="S23" s="18"/>
      <c r="T23" s="1">
        <v>88</v>
      </c>
      <c r="U23" s="1">
        <v>89</v>
      </c>
      <c r="V23" s="1">
        <v>90</v>
      </c>
      <c r="W23" s="1">
        <v>88</v>
      </c>
      <c r="X23" s="1"/>
      <c r="Y23" s="1"/>
      <c r="Z23" s="1"/>
      <c r="AA23" s="1"/>
      <c r="AB23" s="1"/>
      <c r="AC23" s="1"/>
      <c r="AD23" s="1"/>
      <c r="AE23" s="18"/>
      <c r="AF23" s="1">
        <v>84</v>
      </c>
      <c r="AG23" s="1">
        <v>86</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40386</v>
      </c>
      <c r="FK23" s="41">
        <v>40396</v>
      </c>
    </row>
    <row r="24" spans="1:167" x14ac:dyDescent="0.25">
      <c r="A24" s="19">
        <v>14</v>
      </c>
      <c r="B24" s="19">
        <v>100371</v>
      </c>
      <c r="C24" s="19" t="s">
        <v>84</v>
      </c>
      <c r="D24" s="18"/>
      <c r="E24" s="28">
        <f t="shared" si="0"/>
        <v>89</v>
      </c>
      <c r="F24" s="28" t="str">
        <f t="shared" si="1"/>
        <v>A</v>
      </c>
      <c r="G24" s="28">
        <f t="shared" si="2"/>
        <v>89</v>
      </c>
      <c r="H24" s="28" t="str">
        <f t="shared" si="3"/>
        <v>A</v>
      </c>
      <c r="I24" s="36">
        <v>1</v>
      </c>
      <c r="J24" s="28" t="str">
        <f t="shared" si="4"/>
        <v>Memiliki kemampuan dalam menganalisis perkembangan kehidupan masyarakat pada masa kerajaan Hindu Buddha, dan teori tentang masuknya agama dan kebudayaan Islam di Indonesia, serta perkembangan kehidupan masyarakat pada masa kerajaan Islam.</v>
      </c>
      <c r="K24" s="28">
        <f t="shared" si="5"/>
        <v>87</v>
      </c>
      <c r="L24" s="28" t="str">
        <f t="shared" si="6"/>
        <v>A</v>
      </c>
      <c r="M24" s="28">
        <f t="shared" si="7"/>
        <v>87</v>
      </c>
      <c r="N24" s="28" t="str">
        <f t="shared" si="8"/>
        <v>A</v>
      </c>
      <c r="O24" s="36">
        <v>1</v>
      </c>
      <c r="P24" s="28" t="str">
        <f t="shared" si="9"/>
        <v>Sangat terampil menyajikan perkembangan kehidupan masyarakat pada masa kerajaan Islam.</v>
      </c>
      <c r="Q24" s="39"/>
      <c r="R24" s="39" t="s">
        <v>8</v>
      </c>
      <c r="S24" s="18"/>
      <c r="T24" s="1">
        <v>87</v>
      </c>
      <c r="U24" s="1">
        <v>88</v>
      </c>
      <c r="V24" s="1">
        <v>90</v>
      </c>
      <c r="W24" s="1">
        <v>90</v>
      </c>
      <c r="X24" s="1"/>
      <c r="Y24" s="1"/>
      <c r="Z24" s="1"/>
      <c r="AA24" s="1"/>
      <c r="AB24" s="1"/>
      <c r="AC24" s="1"/>
      <c r="AD24" s="1"/>
      <c r="AE24" s="18"/>
      <c r="AF24" s="1">
        <v>86</v>
      </c>
      <c r="AG24" s="1">
        <v>88</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100386</v>
      </c>
      <c r="C25" s="19" t="s">
        <v>85</v>
      </c>
      <c r="D25" s="18"/>
      <c r="E25" s="28">
        <f t="shared" si="0"/>
        <v>78</v>
      </c>
      <c r="F25" s="28" t="str">
        <f t="shared" si="1"/>
        <v>B</v>
      </c>
      <c r="G25" s="28">
        <f t="shared" si="2"/>
        <v>78</v>
      </c>
      <c r="H25" s="28" t="str">
        <f t="shared" si="3"/>
        <v>B</v>
      </c>
      <c r="I25" s="36">
        <v>2</v>
      </c>
      <c r="J25"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5" s="28">
        <f t="shared" si="5"/>
        <v>79</v>
      </c>
      <c r="L25" s="28" t="str">
        <f t="shared" si="6"/>
        <v>B</v>
      </c>
      <c r="M25" s="28">
        <f t="shared" si="7"/>
        <v>79</v>
      </c>
      <c r="N25" s="28" t="str">
        <f t="shared" si="8"/>
        <v>B</v>
      </c>
      <c r="O25" s="36">
        <v>2</v>
      </c>
      <c r="P25" s="28" t="str">
        <f t="shared" si="9"/>
        <v>Sangat terampil menyajikan teori tentang masuknya agama dan kebudayaan Islam di Indonesia.</v>
      </c>
      <c r="Q25" s="39"/>
      <c r="R25" s="39" t="s">
        <v>8</v>
      </c>
      <c r="S25" s="18"/>
      <c r="T25" s="1">
        <v>87</v>
      </c>
      <c r="U25" s="1">
        <v>76</v>
      </c>
      <c r="V25" s="1">
        <v>58</v>
      </c>
      <c r="W25" s="1">
        <v>89</v>
      </c>
      <c r="X25" s="1"/>
      <c r="Y25" s="1"/>
      <c r="Z25" s="1"/>
      <c r="AA25" s="1"/>
      <c r="AB25" s="1"/>
      <c r="AC25" s="1"/>
      <c r="AD25" s="1"/>
      <c r="AE25" s="18"/>
      <c r="AF25" s="1">
        <v>78</v>
      </c>
      <c r="AG25" s="1">
        <v>80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86</v>
      </c>
      <c r="FD25" s="68"/>
      <c r="FE25" s="68"/>
      <c r="FG25" s="42">
        <v>7</v>
      </c>
      <c r="FH25" s="43"/>
      <c r="FI25" s="43"/>
      <c r="FJ25" s="41">
        <v>40387</v>
      </c>
      <c r="FK25" s="41">
        <v>40397</v>
      </c>
    </row>
    <row r="26" spans="1:167" x14ac:dyDescent="0.25">
      <c r="A26" s="19">
        <v>16</v>
      </c>
      <c r="B26" s="19">
        <v>100401</v>
      </c>
      <c r="C26" s="19" t="s">
        <v>87</v>
      </c>
      <c r="D26" s="18"/>
      <c r="E26" s="28">
        <f t="shared" si="0"/>
        <v>82</v>
      </c>
      <c r="F26" s="28" t="str">
        <f t="shared" si="1"/>
        <v>B</v>
      </c>
      <c r="G26" s="28">
        <f t="shared" si="2"/>
        <v>82</v>
      </c>
      <c r="H26" s="28" t="str">
        <f t="shared" si="3"/>
        <v>B</v>
      </c>
      <c r="I26" s="36">
        <v>2</v>
      </c>
      <c r="J26"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6" s="28">
        <f t="shared" si="5"/>
        <v>80</v>
      </c>
      <c r="L26" s="28" t="str">
        <f t="shared" si="6"/>
        <v>B</v>
      </c>
      <c r="M26" s="28">
        <f t="shared" si="7"/>
        <v>80</v>
      </c>
      <c r="N26" s="28" t="str">
        <f t="shared" si="8"/>
        <v>B</v>
      </c>
      <c r="O26" s="36">
        <v>2</v>
      </c>
      <c r="P26" s="28" t="str">
        <f t="shared" si="9"/>
        <v>Sangat terampil menyajikan teori tentang masuknya agama dan kebudayaan Islam di Indonesia.</v>
      </c>
      <c r="Q26" s="39"/>
      <c r="R26" s="39" t="s">
        <v>8</v>
      </c>
      <c r="S26" s="18"/>
      <c r="T26" s="1">
        <v>85</v>
      </c>
      <c r="U26" s="1">
        <v>78</v>
      </c>
      <c r="V26" s="1">
        <v>78</v>
      </c>
      <c r="W26" s="1">
        <v>87</v>
      </c>
      <c r="X26" s="1"/>
      <c r="Y26" s="1"/>
      <c r="Z26" s="1"/>
      <c r="AA26" s="1"/>
      <c r="AB26" s="1"/>
      <c r="AC26" s="1"/>
      <c r="AD26" s="1"/>
      <c r="AE26" s="18"/>
      <c r="AF26" s="1">
        <v>79</v>
      </c>
      <c r="AG26" s="1">
        <v>81</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100417</v>
      </c>
      <c r="C27" s="19" t="s">
        <v>88</v>
      </c>
      <c r="D27" s="18"/>
      <c r="E27" s="28">
        <f t="shared" si="0"/>
        <v>76</v>
      </c>
      <c r="F27" s="28" t="str">
        <f t="shared" si="1"/>
        <v>B</v>
      </c>
      <c r="G27" s="28">
        <f t="shared" si="2"/>
        <v>76</v>
      </c>
      <c r="H27" s="28" t="str">
        <f t="shared" si="3"/>
        <v>B</v>
      </c>
      <c r="I27" s="36">
        <v>2</v>
      </c>
      <c r="J27"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7" s="28">
        <f t="shared" si="5"/>
        <v>81</v>
      </c>
      <c r="L27" s="28" t="str">
        <f t="shared" si="6"/>
        <v>B</v>
      </c>
      <c r="M27" s="28">
        <f t="shared" si="7"/>
        <v>81</v>
      </c>
      <c r="N27" s="28" t="str">
        <f t="shared" si="8"/>
        <v>B</v>
      </c>
      <c r="O27" s="36">
        <v>2</v>
      </c>
      <c r="P27" s="28" t="str">
        <f t="shared" si="9"/>
        <v>Sangat terampil menyajikan teori tentang masuknya agama dan kebudayaan Islam di Indonesia.</v>
      </c>
      <c r="Q27" s="39"/>
      <c r="R27" s="39" t="s">
        <v>8</v>
      </c>
      <c r="S27" s="18"/>
      <c r="T27" s="1">
        <v>85</v>
      </c>
      <c r="U27" s="1">
        <v>68</v>
      </c>
      <c r="V27" s="1">
        <v>64</v>
      </c>
      <c r="W27" s="1">
        <v>87</v>
      </c>
      <c r="X27" s="1"/>
      <c r="Y27" s="1"/>
      <c r="Z27" s="1"/>
      <c r="AA27" s="1"/>
      <c r="AB27" s="1"/>
      <c r="AC27" s="1"/>
      <c r="AD27" s="1"/>
      <c r="AE27" s="18"/>
      <c r="AF27" s="1">
        <v>80</v>
      </c>
      <c r="AG27" s="1">
        <v>82</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40388</v>
      </c>
      <c r="FK27" s="41">
        <v>40398</v>
      </c>
    </row>
    <row r="28" spans="1:167" x14ac:dyDescent="0.25">
      <c r="A28" s="19">
        <v>18</v>
      </c>
      <c r="B28" s="19">
        <v>100433</v>
      </c>
      <c r="C28" s="19" t="s">
        <v>89</v>
      </c>
      <c r="D28" s="18"/>
      <c r="E28" s="28">
        <f t="shared" si="0"/>
        <v>80</v>
      </c>
      <c r="F28" s="28" t="str">
        <f t="shared" si="1"/>
        <v>B</v>
      </c>
      <c r="G28" s="28">
        <f t="shared" si="2"/>
        <v>80</v>
      </c>
      <c r="H28" s="28" t="str">
        <f t="shared" si="3"/>
        <v>B</v>
      </c>
      <c r="I28" s="36">
        <v>2</v>
      </c>
      <c r="J28"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8" s="28">
        <f t="shared" si="5"/>
        <v>80</v>
      </c>
      <c r="L28" s="28" t="str">
        <f t="shared" si="6"/>
        <v>B</v>
      </c>
      <c r="M28" s="28">
        <f t="shared" si="7"/>
        <v>80</v>
      </c>
      <c r="N28" s="28" t="str">
        <f t="shared" si="8"/>
        <v>B</v>
      </c>
      <c r="O28" s="36">
        <v>2</v>
      </c>
      <c r="P28" s="28" t="str">
        <f t="shared" si="9"/>
        <v>Sangat terampil menyajikan teori tentang masuknya agama dan kebudayaan Islam di Indonesia.</v>
      </c>
      <c r="Q28" s="39"/>
      <c r="R28" s="39" t="s">
        <v>8</v>
      </c>
      <c r="S28" s="18"/>
      <c r="T28" s="1">
        <v>83</v>
      </c>
      <c r="U28" s="1">
        <v>76</v>
      </c>
      <c r="V28" s="1">
        <v>76</v>
      </c>
      <c r="W28" s="1">
        <v>85</v>
      </c>
      <c r="X28" s="1"/>
      <c r="Y28" s="1"/>
      <c r="Z28" s="1"/>
      <c r="AA28" s="1"/>
      <c r="AB28" s="1"/>
      <c r="AC28" s="1"/>
      <c r="AD28" s="1"/>
      <c r="AE28" s="18"/>
      <c r="AF28" s="1">
        <v>79</v>
      </c>
      <c r="AG28" s="1">
        <v>81</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100449</v>
      </c>
      <c r="C29" s="19" t="s">
        <v>90</v>
      </c>
      <c r="D29" s="18"/>
      <c r="E29" s="28">
        <f t="shared" si="0"/>
        <v>84</v>
      </c>
      <c r="F29" s="28" t="str">
        <f t="shared" si="1"/>
        <v>B</v>
      </c>
      <c r="G29" s="28">
        <f t="shared" si="2"/>
        <v>84</v>
      </c>
      <c r="H29" s="28" t="str">
        <f t="shared" si="3"/>
        <v>B</v>
      </c>
      <c r="I29" s="36">
        <v>2</v>
      </c>
      <c r="J29"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9" s="28">
        <f t="shared" si="5"/>
        <v>82</v>
      </c>
      <c r="L29" s="28" t="str">
        <f t="shared" si="6"/>
        <v>B</v>
      </c>
      <c r="M29" s="28">
        <f t="shared" si="7"/>
        <v>82</v>
      </c>
      <c r="N29" s="28" t="str">
        <f t="shared" si="8"/>
        <v>B</v>
      </c>
      <c r="O29" s="36">
        <v>2</v>
      </c>
      <c r="P29" s="28" t="str">
        <f t="shared" si="9"/>
        <v>Sangat terampil menyajikan teori tentang masuknya agama dan kebudayaan Islam di Indonesia.</v>
      </c>
      <c r="Q29" s="39"/>
      <c r="R29" s="39" t="s">
        <v>8</v>
      </c>
      <c r="S29" s="18"/>
      <c r="T29" s="1">
        <v>86</v>
      </c>
      <c r="U29" s="1">
        <v>78</v>
      </c>
      <c r="V29" s="1">
        <v>82</v>
      </c>
      <c r="W29" s="1">
        <v>88</v>
      </c>
      <c r="X29" s="1"/>
      <c r="Y29" s="1"/>
      <c r="Z29" s="1"/>
      <c r="AA29" s="1"/>
      <c r="AB29" s="1"/>
      <c r="AC29" s="1"/>
      <c r="AD29" s="1"/>
      <c r="AE29" s="18"/>
      <c r="AF29" s="1">
        <v>81</v>
      </c>
      <c r="AG29" s="1">
        <v>83</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40389</v>
      </c>
      <c r="FK29" s="41">
        <v>40399</v>
      </c>
    </row>
    <row r="30" spans="1:167" x14ac:dyDescent="0.25">
      <c r="A30" s="19">
        <v>20</v>
      </c>
      <c r="B30" s="19">
        <v>100465</v>
      </c>
      <c r="C30" s="19" t="s">
        <v>91</v>
      </c>
      <c r="D30" s="18"/>
      <c r="E30" s="28">
        <f t="shared" si="0"/>
        <v>82</v>
      </c>
      <c r="F30" s="28" t="str">
        <f t="shared" si="1"/>
        <v>B</v>
      </c>
      <c r="G30" s="28">
        <f t="shared" si="2"/>
        <v>82</v>
      </c>
      <c r="H30" s="28" t="str">
        <f t="shared" si="3"/>
        <v>B</v>
      </c>
      <c r="I30" s="36">
        <v>2</v>
      </c>
      <c r="J30"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0" s="28">
        <f t="shared" si="5"/>
        <v>80</v>
      </c>
      <c r="L30" s="28" t="str">
        <f t="shared" si="6"/>
        <v>B</v>
      </c>
      <c r="M30" s="28">
        <f t="shared" si="7"/>
        <v>80</v>
      </c>
      <c r="N30" s="28" t="str">
        <f t="shared" si="8"/>
        <v>B</v>
      </c>
      <c r="O30" s="36">
        <v>2</v>
      </c>
      <c r="P30" s="28" t="str">
        <f t="shared" si="9"/>
        <v>Sangat terampil menyajikan teori tentang masuknya agama dan kebudayaan Islam di Indonesia.</v>
      </c>
      <c r="Q30" s="39"/>
      <c r="R30" s="39" t="s">
        <v>8</v>
      </c>
      <c r="S30" s="18"/>
      <c r="T30" s="1">
        <v>86</v>
      </c>
      <c r="U30" s="1">
        <v>77</v>
      </c>
      <c r="V30" s="1">
        <v>78</v>
      </c>
      <c r="W30" s="1">
        <v>88</v>
      </c>
      <c r="X30" s="1"/>
      <c r="Y30" s="1"/>
      <c r="Z30" s="1"/>
      <c r="AA30" s="1"/>
      <c r="AB30" s="1"/>
      <c r="AC30" s="1"/>
      <c r="AD30" s="1"/>
      <c r="AE30" s="18"/>
      <c r="AF30" s="1">
        <v>79</v>
      </c>
      <c r="AG30" s="1">
        <v>81</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100481</v>
      </c>
      <c r="C31" s="19" t="s">
        <v>92</v>
      </c>
      <c r="D31" s="18"/>
      <c r="E31" s="28">
        <f t="shared" si="0"/>
        <v>86</v>
      </c>
      <c r="F31" s="28" t="str">
        <f t="shared" si="1"/>
        <v>A</v>
      </c>
      <c r="G31" s="28">
        <f t="shared" si="2"/>
        <v>86</v>
      </c>
      <c r="H31" s="28" t="str">
        <f t="shared" si="3"/>
        <v>A</v>
      </c>
      <c r="I31" s="36">
        <v>1</v>
      </c>
      <c r="J31" s="28" t="str">
        <f t="shared" si="4"/>
        <v>Memiliki kemampuan dalam menganalisis perkembangan kehidupan masyarakat pada masa kerajaan Hindu Buddha, dan teori tentang masuknya agama dan kebudayaan Islam di Indonesia, serta perkembangan kehidupan masyarakat pada masa kerajaan Islam.</v>
      </c>
      <c r="K31" s="28">
        <f t="shared" si="5"/>
        <v>84.5</v>
      </c>
      <c r="L31" s="28" t="str">
        <f t="shared" si="6"/>
        <v>A</v>
      </c>
      <c r="M31" s="28">
        <f t="shared" si="7"/>
        <v>84.5</v>
      </c>
      <c r="N31" s="28" t="str">
        <f t="shared" si="8"/>
        <v>A</v>
      </c>
      <c r="O31" s="36">
        <v>1</v>
      </c>
      <c r="P31" s="28" t="str">
        <f t="shared" si="9"/>
        <v>Sangat terampil menyajikan perkembangan kehidupan masyarakat pada masa kerajaan Islam.</v>
      </c>
      <c r="Q31" s="39"/>
      <c r="R31" s="39" t="s">
        <v>8</v>
      </c>
      <c r="S31" s="18"/>
      <c r="T31" s="1">
        <v>85</v>
      </c>
      <c r="U31" s="1">
        <v>80</v>
      </c>
      <c r="V31" s="1">
        <v>90</v>
      </c>
      <c r="W31" s="1">
        <v>87</v>
      </c>
      <c r="X31" s="1"/>
      <c r="Y31" s="1"/>
      <c r="Z31" s="1"/>
      <c r="AA31" s="1"/>
      <c r="AB31" s="1"/>
      <c r="AC31" s="1"/>
      <c r="AD31" s="1"/>
      <c r="AE31" s="18"/>
      <c r="AF31" s="1">
        <v>84</v>
      </c>
      <c r="AG31" s="1">
        <v>85</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40390</v>
      </c>
      <c r="FK31" s="41">
        <v>40400</v>
      </c>
    </row>
    <row r="32" spans="1:167" x14ac:dyDescent="0.25">
      <c r="A32" s="19">
        <v>22</v>
      </c>
      <c r="B32" s="19">
        <v>100497</v>
      </c>
      <c r="C32" s="19" t="s">
        <v>93</v>
      </c>
      <c r="D32" s="18"/>
      <c r="E32" s="28">
        <f t="shared" si="0"/>
        <v>84</v>
      </c>
      <c r="F32" s="28" t="str">
        <f t="shared" si="1"/>
        <v>B</v>
      </c>
      <c r="G32" s="28">
        <f t="shared" si="2"/>
        <v>84</v>
      </c>
      <c r="H32" s="28" t="str">
        <f t="shared" si="3"/>
        <v>B</v>
      </c>
      <c r="I32" s="36">
        <v>2</v>
      </c>
      <c r="J32"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2" s="28">
        <f t="shared" si="5"/>
        <v>81</v>
      </c>
      <c r="L32" s="28" t="str">
        <f t="shared" si="6"/>
        <v>B</v>
      </c>
      <c r="M32" s="28">
        <f t="shared" si="7"/>
        <v>81</v>
      </c>
      <c r="N32" s="28" t="str">
        <f t="shared" si="8"/>
        <v>B</v>
      </c>
      <c r="O32" s="36">
        <v>2</v>
      </c>
      <c r="P32" s="28" t="str">
        <f t="shared" si="9"/>
        <v>Sangat terampil menyajikan teori tentang masuknya agama dan kebudayaan Islam di Indonesia.</v>
      </c>
      <c r="Q32" s="39"/>
      <c r="R32" s="39" t="s">
        <v>8</v>
      </c>
      <c r="S32" s="18"/>
      <c r="T32" s="1">
        <v>85</v>
      </c>
      <c r="U32" s="1">
        <v>71</v>
      </c>
      <c r="V32" s="1">
        <v>92</v>
      </c>
      <c r="W32" s="1">
        <v>87</v>
      </c>
      <c r="X32" s="1"/>
      <c r="Y32" s="1"/>
      <c r="Z32" s="1"/>
      <c r="AA32" s="1"/>
      <c r="AB32" s="1"/>
      <c r="AC32" s="1"/>
      <c r="AD32" s="1"/>
      <c r="AE32" s="18"/>
      <c r="AF32" s="1">
        <v>80</v>
      </c>
      <c r="AG32" s="1">
        <v>82</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100513</v>
      </c>
      <c r="C33" s="19" t="s">
        <v>94</v>
      </c>
      <c r="D33" s="18"/>
      <c r="E33" s="28">
        <f t="shared" si="0"/>
        <v>78</v>
      </c>
      <c r="F33" s="28" t="str">
        <f t="shared" si="1"/>
        <v>B</v>
      </c>
      <c r="G33" s="28">
        <f t="shared" si="2"/>
        <v>78</v>
      </c>
      <c r="H33" s="28" t="str">
        <f t="shared" si="3"/>
        <v>B</v>
      </c>
      <c r="I33" s="36">
        <v>2</v>
      </c>
      <c r="J33"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3" s="28">
        <f t="shared" si="5"/>
        <v>80</v>
      </c>
      <c r="L33" s="28" t="str">
        <f t="shared" si="6"/>
        <v>B</v>
      </c>
      <c r="M33" s="28">
        <f t="shared" si="7"/>
        <v>80</v>
      </c>
      <c r="N33" s="28" t="str">
        <f t="shared" si="8"/>
        <v>B</v>
      </c>
      <c r="O33" s="36">
        <v>2</v>
      </c>
      <c r="P33" s="28" t="str">
        <f t="shared" si="9"/>
        <v>Sangat terampil menyajikan teori tentang masuknya agama dan kebudayaan Islam di Indonesia.</v>
      </c>
      <c r="Q33" s="39"/>
      <c r="R33" s="39" t="s">
        <v>8</v>
      </c>
      <c r="S33" s="18"/>
      <c r="T33" s="1">
        <v>80</v>
      </c>
      <c r="U33" s="1">
        <v>82</v>
      </c>
      <c r="V33" s="1">
        <v>68</v>
      </c>
      <c r="W33" s="1">
        <v>82</v>
      </c>
      <c r="X33" s="1"/>
      <c r="Y33" s="1"/>
      <c r="Z33" s="1"/>
      <c r="AA33" s="1"/>
      <c r="AB33" s="1"/>
      <c r="AC33" s="1"/>
      <c r="AD33" s="1"/>
      <c r="AE33" s="18"/>
      <c r="AF33" s="1">
        <v>79</v>
      </c>
      <c r="AG33" s="1">
        <v>81</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100528</v>
      </c>
      <c r="C34" s="19" t="s">
        <v>95</v>
      </c>
      <c r="D34" s="18"/>
      <c r="E34" s="28">
        <f t="shared" si="0"/>
        <v>82</v>
      </c>
      <c r="F34" s="28" t="str">
        <f t="shared" si="1"/>
        <v>B</v>
      </c>
      <c r="G34" s="28">
        <f t="shared" si="2"/>
        <v>82</v>
      </c>
      <c r="H34" s="28" t="str">
        <f t="shared" si="3"/>
        <v>B</v>
      </c>
      <c r="I34" s="36">
        <v>2</v>
      </c>
      <c r="J34"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4" s="28">
        <f t="shared" si="5"/>
        <v>84</v>
      </c>
      <c r="L34" s="28" t="str">
        <f t="shared" si="6"/>
        <v>B</v>
      </c>
      <c r="M34" s="28">
        <f t="shared" si="7"/>
        <v>84</v>
      </c>
      <c r="N34" s="28" t="str">
        <f t="shared" si="8"/>
        <v>B</v>
      </c>
      <c r="O34" s="36">
        <v>2</v>
      </c>
      <c r="P34" s="28" t="str">
        <f t="shared" si="9"/>
        <v>Sangat terampil menyajikan teori tentang masuknya agama dan kebudayaan Islam di Indonesia.</v>
      </c>
      <c r="Q34" s="39"/>
      <c r="R34" s="39" t="s">
        <v>8</v>
      </c>
      <c r="S34" s="18"/>
      <c r="T34" s="1">
        <v>80</v>
      </c>
      <c r="U34" s="1">
        <v>80</v>
      </c>
      <c r="V34" s="1">
        <v>85</v>
      </c>
      <c r="W34" s="1">
        <v>82</v>
      </c>
      <c r="X34" s="1"/>
      <c r="Y34" s="1"/>
      <c r="Z34" s="1"/>
      <c r="AA34" s="1"/>
      <c r="AB34" s="1"/>
      <c r="AC34" s="1"/>
      <c r="AD34" s="1"/>
      <c r="AE34" s="18"/>
      <c r="AF34" s="1">
        <v>83</v>
      </c>
      <c r="AG34" s="1">
        <v>85</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100544</v>
      </c>
      <c r="C35" s="19" t="s">
        <v>96</v>
      </c>
      <c r="D35" s="18"/>
      <c r="E35" s="28">
        <f t="shared" si="0"/>
        <v>75</v>
      </c>
      <c r="F35" s="28" t="str">
        <f t="shared" si="1"/>
        <v>C</v>
      </c>
      <c r="G35" s="28">
        <f t="shared" si="2"/>
        <v>75</v>
      </c>
      <c r="H35" s="28" t="str">
        <f t="shared" si="3"/>
        <v>C</v>
      </c>
      <c r="I35" s="36">
        <v>3</v>
      </c>
      <c r="J35"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5" s="28">
        <f t="shared" si="5"/>
        <v>81</v>
      </c>
      <c r="L35" s="28" t="str">
        <f t="shared" si="6"/>
        <v>B</v>
      </c>
      <c r="M35" s="28">
        <f t="shared" si="7"/>
        <v>81</v>
      </c>
      <c r="N35" s="28" t="str">
        <f t="shared" si="8"/>
        <v>B</v>
      </c>
      <c r="O35" s="36">
        <v>2</v>
      </c>
      <c r="P35" s="28" t="str">
        <f t="shared" si="9"/>
        <v>Sangat terampil menyajikan teori tentang masuknya agama dan kebudayaan Islam di Indonesia.</v>
      </c>
      <c r="Q35" s="39"/>
      <c r="R35" s="39" t="s">
        <v>8</v>
      </c>
      <c r="S35" s="18"/>
      <c r="T35" s="1">
        <v>75</v>
      </c>
      <c r="U35" s="1">
        <v>70</v>
      </c>
      <c r="V35" s="1">
        <v>76</v>
      </c>
      <c r="W35" s="1">
        <v>77</v>
      </c>
      <c r="X35" s="1"/>
      <c r="Y35" s="1"/>
      <c r="Z35" s="1"/>
      <c r="AA35" s="1"/>
      <c r="AB35" s="1"/>
      <c r="AC35" s="1"/>
      <c r="AD35" s="1"/>
      <c r="AE35" s="18"/>
      <c r="AF35" s="1">
        <v>80</v>
      </c>
      <c r="AG35" s="1">
        <v>82</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100560</v>
      </c>
      <c r="C36" s="19" t="s">
        <v>97</v>
      </c>
      <c r="D36" s="18"/>
      <c r="E36" s="28">
        <f t="shared" si="0"/>
        <v>75</v>
      </c>
      <c r="F36" s="28" t="str">
        <f t="shared" si="1"/>
        <v>C</v>
      </c>
      <c r="G36" s="28">
        <f t="shared" si="2"/>
        <v>75</v>
      </c>
      <c r="H36" s="28" t="str">
        <f t="shared" si="3"/>
        <v>C</v>
      </c>
      <c r="I36" s="36">
        <v>3</v>
      </c>
      <c r="J36"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6" s="28">
        <f t="shared" si="5"/>
        <v>82</v>
      </c>
      <c r="L36" s="28" t="str">
        <f t="shared" si="6"/>
        <v>B</v>
      </c>
      <c r="M36" s="28">
        <f t="shared" si="7"/>
        <v>82</v>
      </c>
      <c r="N36" s="28" t="str">
        <f t="shared" si="8"/>
        <v>B</v>
      </c>
      <c r="O36" s="36">
        <v>2</v>
      </c>
      <c r="P36" s="28" t="str">
        <f t="shared" si="9"/>
        <v>Sangat terampil menyajikan teori tentang masuknya agama dan kebudayaan Islam di Indonesia.</v>
      </c>
      <c r="Q36" s="39"/>
      <c r="R36" s="39" t="s">
        <v>8</v>
      </c>
      <c r="S36" s="18"/>
      <c r="T36" s="1">
        <v>85</v>
      </c>
      <c r="U36" s="1">
        <v>65</v>
      </c>
      <c r="V36" s="1">
        <v>64</v>
      </c>
      <c r="W36" s="1">
        <v>87</v>
      </c>
      <c r="X36" s="1"/>
      <c r="Y36" s="1"/>
      <c r="Z36" s="1"/>
      <c r="AA36" s="1"/>
      <c r="AB36" s="1"/>
      <c r="AC36" s="1"/>
      <c r="AD36" s="1"/>
      <c r="AE36" s="18"/>
      <c r="AF36" s="1">
        <v>81</v>
      </c>
      <c r="AG36" s="1">
        <v>83</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100576</v>
      </c>
      <c r="C37" s="19" t="s">
        <v>98</v>
      </c>
      <c r="D37" s="18"/>
      <c r="E37" s="28">
        <f t="shared" si="0"/>
        <v>79</v>
      </c>
      <c r="F37" s="28" t="str">
        <f t="shared" si="1"/>
        <v>B</v>
      </c>
      <c r="G37" s="28">
        <f t="shared" si="2"/>
        <v>79</v>
      </c>
      <c r="H37" s="28" t="str">
        <f t="shared" si="3"/>
        <v>B</v>
      </c>
      <c r="I37" s="36">
        <v>2</v>
      </c>
      <c r="J37"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7" s="28">
        <f t="shared" si="5"/>
        <v>83</v>
      </c>
      <c r="L37" s="28" t="str">
        <f t="shared" si="6"/>
        <v>B</v>
      </c>
      <c r="M37" s="28">
        <f t="shared" si="7"/>
        <v>83</v>
      </c>
      <c r="N37" s="28" t="str">
        <f t="shared" si="8"/>
        <v>B</v>
      </c>
      <c r="O37" s="36">
        <v>2</v>
      </c>
      <c r="P37" s="28" t="str">
        <f t="shared" si="9"/>
        <v>Sangat terampil menyajikan teori tentang masuknya agama dan kebudayaan Islam di Indonesia.</v>
      </c>
      <c r="Q37" s="39"/>
      <c r="R37" s="39" t="s">
        <v>8</v>
      </c>
      <c r="S37" s="18"/>
      <c r="T37" s="1">
        <v>85</v>
      </c>
      <c r="U37" s="1">
        <v>65</v>
      </c>
      <c r="V37" s="1">
        <v>78</v>
      </c>
      <c r="W37" s="1">
        <v>87</v>
      </c>
      <c r="X37" s="1"/>
      <c r="Y37" s="1"/>
      <c r="Z37" s="1"/>
      <c r="AA37" s="1"/>
      <c r="AB37" s="1"/>
      <c r="AC37" s="1"/>
      <c r="AD37" s="1"/>
      <c r="AE37" s="18"/>
      <c r="AF37" s="1">
        <v>82</v>
      </c>
      <c r="AG37" s="1">
        <v>84</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100592</v>
      </c>
      <c r="C38" s="19" t="s">
        <v>99</v>
      </c>
      <c r="D38" s="18"/>
      <c r="E38" s="28">
        <f t="shared" si="0"/>
        <v>75</v>
      </c>
      <c r="F38" s="28" t="str">
        <f t="shared" si="1"/>
        <v>C</v>
      </c>
      <c r="G38" s="28">
        <f t="shared" si="2"/>
        <v>75</v>
      </c>
      <c r="H38" s="28" t="str">
        <f t="shared" si="3"/>
        <v>C</v>
      </c>
      <c r="I38" s="36">
        <v>3</v>
      </c>
      <c r="J38"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8" s="28">
        <f t="shared" si="5"/>
        <v>80</v>
      </c>
      <c r="L38" s="28" t="str">
        <f t="shared" si="6"/>
        <v>B</v>
      </c>
      <c r="M38" s="28">
        <f t="shared" si="7"/>
        <v>80</v>
      </c>
      <c r="N38" s="28" t="str">
        <f t="shared" si="8"/>
        <v>B</v>
      </c>
      <c r="O38" s="36">
        <v>2</v>
      </c>
      <c r="P38" s="28" t="str">
        <f t="shared" si="9"/>
        <v>Sangat terampil menyajikan teori tentang masuknya agama dan kebudayaan Islam di Indonesia.</v>
      </c>
      <c r="Q38" s="39"/>
      <c r="R38" s="39" t="s">
        <v>8</v>
      </c>
      <c r="S38" s="18"/>
      <c r="T38" s="1">
        <v>80</v>
      </c>
      <c r="U38" s="1">
        <v>64</v>
      </c>
      <c r="V38" s="1">
        <v>72</v>
      </c>
      <c r="W38" s="1">
        <v>82</v>
      </c>
      <c r="X38" s="1"/>
      <c r="Y38" s="1"/>
      <c r="Z38" s="1"/>
      <c r="AA38" s="1"/>
      <c r="AB38" s="1"/>
      <c r="AC38" s="1"/>
      <c r="AD38" s="1"/>
      <c r="AE38" s="18"/>
      <c r="AF38" s="1">
        <v>79</v>
      </c>
      <c r="AG38" s="1">
        <v>81</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100608</v>
      </c>
      <c r="C39" s="19" t="s">
        <v>100</v>
      </c>
      <c r="D39" s="18"/>
      <c r="E39" s="28">
        <f t="shared" si="0"/>
        <v>71</v>
      </c>
      <c r="F39" s="28" t="str">
        <f t="shared" si="1"/>
        <v>C</v>
      </c>
      <c r="G39" s="28">
        <f t="shared" si="2"/>
        <v>71</v>
      </c>
      <c r="H39" s="28" t="str">
        <f t="shared" si="3"/>
        <v>C</v>
      </c>
      <c r="I39" s="36">
        <v>3</v>
      </c>
      <c r="J39"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9" s="28">
        <f t="shared" si="5"/>
        <v>80</v>
      </c>
      <c r="L39" s="28" t="str">
        <f t="shared" si="6"/>
        <v>B</v>
      </c>
      <c r="M39" s="28">
        <f t="shared" si="7"/>
        <v>80</v>
      </c>
      <c r="N39" s="28" t="str">
        <f t="shared" si="8"/>
        <v>B</v>
      </c>
      <c r="O39" s="36">
        <v>2</v>
      </c>
      <c r="P39" s="28" t="str">
        <f t="shared" si="9"/>
        <v>Sangat terampil menyajikan teori tentang masuknya agama dan kebudayaan Islam di Indonesia.</v>
      </c>
      <c r="Q39" s="39"/>
      <c r="R39" s="39" t="s">
        <v>8</v>
      </c>
      <c r="S39" s="18"/>
      <c r="T39" s="1">
        <v>80</v>
      </c>
      <c r="U39" s="1">
        <v>60</v>
      </c>
      <c r="V39" s="1">
        <v>60</v>
      </c>
      <c r="W39" s="1">
        <v>82</v>
      </c>
      <c r="X39" s="1"/>
      <c r="Y39" s="1"/>
      <c r="Z39" s="1"/>
      <c r="AA39" s="1"/>
      <c r="AB39" s="1"/>
      <c r="AC39" s="1"/>
      <c r="AD39" s="1"/>
      <c r="AE39" s="18"/>
      <c r="AF39" s="1">
        <v>79</v>
      </c>
      <c r="AG39" s="1">
        <v>81</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100624</v>
      </c>
      <c r="C40" s="19" t="s">
        <v>101</v>
      </c>
      <c r="D40" s="18"/>
      <c r="E40" s="28">
        <f t="shared" si="0"/>
        <v>81</v>
      </c>
      <c r="F40" s="28" t="str">
        <f t="shared" si="1"/>
        <v>B</v>
      </c>
      <c r="G40" s="28">
        <f t="shared" si="2"/>
        <v>81</v>
      </c>
      <c r="H40" s="28" t="str">
        <f t="shared" si="3"/>
        <v>B</v>
      </c>
      <c r="I40" s="36">
        <v>2</v>
      </c>
      <c r="J40"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0" s="28">
        <f t="shared" si="5"/>
        <v>81</v>
      </c>
      <c r="L40" s="28" t="str">
        <f t="shared" si="6"/>
        <v>B</v>
      </c>
      <c r="M40" s="28">
        <f t="shared" si="7"/>
        <v>81</v>
      </c>
      <c r="N40" s="28" t="str">
        <f t="shared" si="8"/>
        <v>B</v>
      </c>
      <c r="O40" s="36">
        <v>2</v>
      </c>
      <c r="P40" s="28" t="str">
        <f t="shared" si="9"/>
        <v>Sangat terampil menyajikan teori tentang masuknya agama dan kebudayaan Islam di Indonesia.</v>
      </c>
      <c r="Q40" s="39"/>
      <c r="R40" s="39" t="s">
        <v>8</v>
      </c>
      <c r="S40" s="18"/>
      <c r="T40" s="1">
        <v>85</v>
      </c>
      <c r="U40" s="1">
        <v>76</v>
      </c>
      <c r="V40" s="1">
        <v>74</v>
      </c>
      <c r="W40" s="1">
        <v>87</v>
      </c>
      <c r="X40" s="1"/>
      <c r="Y40" s="1"/>
      <c r="Z40" s="1"/>
      <c r="AA40" s="1"/>
      <c r="AB40" s="1"/>
      <c r="AC40" s="1"/>
      <c r="AD40" s="1"/>
      <c r="AE40" s="18"/>
      <c r="AF40" s="1">
        <v>80</v>
      </c>
      <c r="AG40" s="1">
        <v>82</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100640</v>
      </c>
      <c r="C41" s="19" t="s">
        <v>102</v>
      </c>
      <c r="D41" s="18"/>
      <c r="E41" s="28">
        <f t="shared" si="0"/>
        <v>77</v>
      </c>
      <c r="F41" s="28" t="str">
        <f t="shared" si="1"/>
        <v>B</v>
      </c>
      <c r="G41" s="28">
        <f t="shared" si="2"/>
        <v>77</v>
      </c>
      <c r="H41" s="28" t="str">
        <f t="shared" si="3"/>
        <v>B</v>
      </c>
      <c r="I41" s="36">
        <v>2</v>
      </c>
      <c r="J41"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1" s="28">
        <f t="shared" si="5"/>
        <v>85</v>
      </c>
      <c r="L41" s="28" t="str">
        <f t="shared" si="6"/>
        <v>A</v>
      </c>
      <c r="M41" s="28">
        <f t="shared" si="7"/>
        <v>85</v>
      </c>
      <c r="N41" s="28" t="str">
        <f t="shared" si="8"/>
        <v>A</v>
      </c>
      <c r="O41" s="36">
        <v>1</v>
      </c>
      <c r="P41" s="28" t="str">
        <f t="shared" si="9"/>
        <v>Sangat terampil menyajikan perkembangan kehidupan masyarakat pada masa kerajaan Islam.</v>
      </c>
      <c r="Q41" s="39"/>
      <c r="R41" s="39" t="s">
        <v>8</v>
      </c>
      <c r="S41" s="18"/>
      <c r="T41" s="1">
        <v>82</v>
      </c>
      <c r="U41" s="1">
        <v>72</v>
      </c>
      <c r="V41" s="1">
        <v>70</v>
      </c>
      <c r="W41" s="1">
        <v>84</v>
      </c>
      <c r="X41" s="1"/>
      <c r="Y41" s="1"/>
      <c r="Z41" s="1"/>
      <c r="AA41" s="1"/>
      <c r="AB41" s="1"/>
      <c r="AC41" s="1"/>
      <c r="AD41" s="1"/>
      <c r="AE41" s="18"/>
      <c r="AF41" s="1">
        <v>84</v>
      </c>
      <c r="AG41" s="1">
        <v>86</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100656</v>
      </c>
      <c r="C42" s="19" t="s">
        <v>103</v>
      </c>
      <c r="D42" s="18"/>
      <c r="E42" s="28">
        <f t="shared" si="0"/>
        <v>75</v>
      </c>
      <c r="F42" s="28" t="str">
        <f t="shared" si="1"/>
        <v>C</v>
      </c>
      <c r="G42" s="28">
        <f t="shared" si="2"/>
        <v>75</v>
      </c>
      <c r="H42" s="28" t="str">
        <f t="shared" si="3"/>
        <v>C</v>
      </c>
      <c r="I42" s="36">
        <v>3</v>
      </c>
      <c r="J42"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42" s="28">
        <f t="shared" si="5"/>
        <v>81</v>
      </c>
      <c r="L42" s="28" t="str">
        <f t="shared" si="6"/>
        <v>B</v>
      </c>
      <c r="M42" s="28">
        <f t="shared" si="7"/>
        <v>81</v>
      </c>
      <c r="N42" s="28" t="str">
        <f t="shared" si="8"/>
        <v>B</v>
      </c>
      <c r="O42" s="36">
        <v>2</v>
      </c>
      <c r="P42" s="28" t="str">
        <f t="shared" si="9"/>
        <v>Sangat terampil menyajikan teori tentang masuknya agama dan kebudayaan Islam di Indonesia.</v>
      </c>
      <c r="Q42" s="39"/>
      <c r="R42" s="39" t="s">
        <v>8</v>
      </c>
      <c r="S42" s="18"/>
      <c r="T42" s="1">
        <v>80</v>
      </c>
      <c r="U42" s="1">
        <v>68</v>
      </c>
      <c r="V42" s="1">
        <v>70</v>
      </c>
      <c r="W42" s="1">
        <v>82</v>
      </c>
      <c r="X42" s="1"/>
      <c r="Y42" s="1"/>
      <c r="Z42" s="1"/>
      <c r="AA42" s="1"/>
      <c r="AB42" s="1"/>
      <c r="AC42" s="1"/>
      <c r="AD42" s="1"/>
      <c r="AE42" s="18"/>
      <c r="AF42" s="1">
        <v>80</v>
      </c>
      <c r="AG42" s="1">
        <v>82</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100672</v>
      </c>
      <c r="C43" s="19" t="s">
        <v>104</v>
      </c>
      <c r="D43" s="18"/>
      <c r="E43" s="28">
        <f t="shared" si="0"/>
        <v>83</v>
      </c>
      <c r="F43" s="28" t="str">
        <f t="shared" si="1"/>
        <v>B</v>
      </c>
      <c r="G43" s="28">
        <f t="shared" si="2"/>
        <v>83</v>
      </c>
      <c r="H43" s="28" t="str">
        <f t="shared" si="3"/>
        <v>B</v>
      </c>
      <c r="I43" s="36">
        <v>2</v>
      </c>
      <c r="J43"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3" s="28">
        <f t="shared" si="5"/>
        <v>85.5</v>
      </c>
      <c r="L43" s="28" t="str">
        <f t="shared" si="6"/>
        <v>A</v>
      </c>
      <c r="M43" s="28">
        <f t="shared" si="7"/>
        <v>85.5</v>
      </c>
      <c r="N43" s="28" t="str">
        <f t="shared" si="8"/>
        <v>A</v>
      </c>
      <c r="O43" s="36">
        <v>1</v>
      </c>
      <c r="P43" s="28" t="str">
        <f t="shared" si="9"/>
        <v>Sangat terampil menyajikan perkembangan kehidupan masyarakat pada masa kerajaan Islam.</v>
      </c>
      <c r="Q43" s="39"/>
      <c r="R43" s="39" t="s">
        <v>8</v>
      </c>
      <c r="S43" s="18"/>
      <c r="T43" s="1">
        <v>85</v>
      </c>
      <c r="U43" s="1">
        <v>80</v>
      </c>
      <c r="V43" s="1">
        <v>80</v>
      </c>
      <c r="W43" s="1">
        <v>87</v>
      </c>
      <c r="X43" s="1"/>
      <c r="Y43" s="1"/>
      <c r="Z43" s="1"/>
      <c r="AA43" s="1"/>
      <c r="AB43" s="1"/>
      <c r="AC43" s="1"/>
      <c r="AD43" s="1"/>
      <c r="AE43" s="18"/>
      <c r="AF43" s="1">
        <v>85</v>
      </c>
      <c r="AG43" s="1">
        <v>86</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100688</v>
      </c>
      <c r="C44" s="19" t="s">
        <v>105</v>
      </c>
      <c r="D44" s="18"/>
      <c r="E44" s="28">
        <f t="shared" si="0"/>
        <v>87</v>
      </c>
      <c r="F44" s="28" t="str">
        <f t="shared" si="1"/>
        <v>A</v>
      </c>
      <c r="G44" s="28">
        <f t="shared" si="2"/>
        <v>87</v>
      </c>
      <c r="H44" s="28" t="str">
        <f t="shared" si="3"/>
        <v>A</v>
      </c>
      <c r="I44" s="36">
        <v>1</v>
      </c>
      <c r="J44" s="28" t="str">
        <f t="shared" si="4"/>
        <v>Memiliki kemampuan dalam menganalisis perkembangan kehidupan masyarakat pada masa kerajaan Hindu Buddha, dan teori tentang masuknya agama dan kebudayaan Islam di Indonesia, serta perkembangan kehidupan masyarakat pada masa kerajaan Islam.</v>
      </c>
      <c r="K44" s="28">
        <f t="shared" si="5"/>
        <v>85</v>
      </c>
      <c r="L44" s="28" t="str">
        <f t="shared" si="6"/>
        <v>A</v>
      </c>
      <c r="M44" s="28">
        <f t="shared" si="7"/>
        <v>85</v>
      </c>
      <c r="N44" s="28" t="str">
        <f t="shared" si="8"/>
        <v>A</v>
      </c>
      <c r="O44" s="36">
        <v>1</v>
      </c>
      <c r="P44" s="28" t="str">
        <f t="shared" si="9"/>
        <v>Sangat terampil menyajikan perkembangan kehidupan masyarakat pada masa kerajaan Islam.</v>
      </c>
      <c r="Q44" s="39"/>
      <c r="R44" s="39" t="s">
        <v>8</v>
      </c>
      <c r="S44" s="18"/>
      <c r="T44" s="1">
        <v>85</v>
      </c>
      <c r="U44" s="1">
        <v>88</v>
      </c>
      <c r="V44" s="1">
        <v>88</v>
      </c>
      <c r="W44" s="1">
        <v>87</v>
      </c>
      <c r="X44" s="1"/>
      <c r="Y44" s="1"/>
      <c r="Z44" s="1"/>
      <c r="AA44" s="1"/>
      <c r="AB44" s="1"/>
      <c r="AC44" s="1"/>
      <c r="AD44" s="1"/>
      <c r="AE44" s="18"/>
      <c r="AF44" s="1">
        <v>84</v>
      </c>
      <c r="AG44" s="1">
        <v>86</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100704</v>
      </c>
      <c r="C45" s="19" t="s">
        <v>106</v>
      </c>
      <c r="D45" s="18"/>
      <c r="E45" s="28">
        <f t="shared" si="0"/>
        <v>87</v>
      </c>
      <c r="F45" s="28" t="str">
        <f t="shared" si="1"/>
        <v>A</v>
      </c>
      <c r="G45" s="28">
        <f t="shared" si="2"/>
        <v>87</v>
      </c>
      <c r="H45" s="28" t="str">
        <f t="shared" si="3"/>
        <v>A</v>
      </c>
      <c r="I45" s="36">
        <v>1</v>
      </c>
      <c r="J45" s="28" t="str">
        <f t="shared" si="4"/>
        <v>Memiliki kemampuan dalam menganalisis perkembangan kehidupan masyarakat pada masa kerajaan Hindu Buddha, dan teori tentang masuknya agama dan kebudayaan Islam di Indonesia, serta perkembangan kehidupan masyarakat pada masa kerajaan Islam.</v>
      </c>
      <c r="K45" s="28">
        <f t="shared" si="5"/>
        <v>86</v>
      </c>
      <c r="L45" s="28" t="str">
        <f t="shared" si="6"/>
        <v>A</v>
      </c>
      <c r="M45" s="28">
        <f t="shared" si="7"/>
        <v>86</v>
      </c>
      <c r="N45" s="28" t="str">
        <f t="shared" si="8"/>
        <v>A</v>
      </c>
      <c r="O45" s="36">
        <v>1</v>
      </c>
      <c r="P45" s="28" t="str">
        <f t="shared" si="9"/>
        <v>Sangat terampil menyajikan perkembangan kehidupan masyarakat pada masa kerajaan Islam.</v>
      </c>
      <c r="Q45" s="39"/>
      <c r="R45" s="39" t="s">
        <v>8</v>
      </c>
      <c r="S45" s="18"/>
      <c r="T45" s="1">
        <v>90</v>
      </c>
      <c r="U45" s="1">
        <v>76</v>
      </c>
      <c r="V45" s="1">
        <v>88</v>
      </c>
      <c r="W45" s="1">
        <v>92</v>
      </c>
      <c r="X45" s="1"/>
      <c r="Y45" s="1"/>
      <c r="Z45" s="1"/>
      <c r="AA45" s="1"/>
      <c r="AB45" s="1"/>
      <c r="AC45" s="1"/>
      <c r="AD45" s="1"/>
      <c r="AE45" s="18"/>
      <c r="AF45" s="1">
        <v>85</v>
      </c>
      <c r="AG45" s="1">
        <v>87</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100719</v>
      </c>
      <c r="C46" s="19" t="s">
        <v>107</v>
      </c>
      <c r="D46" s="18"/>
      <c r="E46" s="28">
        <f t="shared" si="0"/>
        <v>83</v>
      </c>
      <c r="F46" s="28" t="str">
        <f t="shared" si="1"/>
        <v>B</v>
      </c>
      <c r="G46" s="28">
        <f t="shared" si="2"/>
        <v>83</v>
      </c>
      <c r="H46" s="28" t="str">
        <f t="shared" si="3"/>
        <v>B</v>
      </c>
      <c r="I46" s="36">
        <v>2</v>
      </c>
      <c r="J46"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6" s="28">
        <f t="shared" si="5"/>
        <v>81</v>
      </c>
      <c r="L46" s="28" t="str">
        <f t="shared" si="6"/>
        <v>B</v>
      </c>
      <c r="M46" s="28">
        <f t="shared" si="7"/>
        <v>81</v>
      </c>
      <c r="N46" s="28" t="str">
        <f t="shared" si="8"/>
        <v>B</v>
      </c>
      <c r="O46" s="36">
        <v>2</v>
      </c>
      <c r="P46" s="28" t="str">
        <f t="shared" si="9"/>
        <v>Sangat terampil menyajikan teori tentang masuknya agama dan kebudayaan Islam di Indonesia.</v>
      </c>
      <c r="Q46" s="39"/>
      <c r="R46" s="39" t="s">
        <v>8</v>
      </c>
      <c r="S46" s="18"/>
      <c r="T46" s="1">
        <v>85</v>
      </c>
      <c r="U46" s="1">
        <v>77</v>
      </c>
      <c r="V46" s="1">
        <v>84</v>
      </c>
      <c r="W46" s="1">
        <v>87</v>
      </c>
      <c r="X46" s="1"/>
      <c r="Y46" s="1"/>
      <c r="Z46" s="1"/>
      <c r="AA46" s="1"/>
      <c r="AB46" s="1"/>
      <c r="AC46" s="1"/>
      <c r="AD46" s="1"/>
      <c r="AE46" s="18"/>
      <c r="AF46" s="1">
        <v>80</v>
      </c>
      <c r="AG46" s="1">
        <v>82</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t="s">
        <v>109</v>
      </c>
      <c r="G52" s="18"/>
      <c r="H52" s="18"/>
      <c r="I52" s="38"/>
      <c r="J52" s="30"/>
      <c r="K52" s="18">
        <f>IF(COUNTBLANK($G$11:$G$50)=40,"",MAX($G$11:$G$50))</f>
        <v>91</v>
      </c>
      <c r="L52" s="18"/>
      <c r="M52" s="18"/>
      <c r="N52" s="18"/>
      <c r="O52" s="37"/>
      <c r="P52" s="18"/>
      <c r="Q52" s="37" t="s">
        <v>110</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t="s">
        <v>112</v>
      </c>
      <c r="G53" s="18"/>
      <c r="H53" s="18"/>
      <c r="I53" s="38"/>
      <c r="J53" s="30"/>
      <c r="K53" s="18">
        <f>IF(COUNTBLANK($G$11:$G$50)=40,"",MIN($G$11:$G$50))</f>
        <v>71</v>
      </c>
      <c r="L53" s="18"/>
      <c r="M53" s="18"/>
      <c r="N53" s="18"/>
      <c r="O53" s="37"/>
      <c r="P53" s="18"/>
      <c r="Q53" s="37" t="s">
        <v>113</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114</v>
      </c>
      <c r="G54" s="18"/>
      <c r="H54" s="18"/>
      <c r="I54" s="38"/>
      <c r="J54" s="30"/>
      <c r="K54" s="18">
        <f>IF(COUNTBLANK($G$11:$G$50)=40,"",AVERAGE($G$11:$G$50))</f>
        <v>81.75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115</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7"/>
      <c r="J56" s="18"/>
      <c r="K56" s="18"/>
      <c r="L56" s="18"/>
      <c r="M56" s="18"/>
      <c r="N56" s="18"/>
      <c r="O56" s="37"/>
      <c r="P56" s="18"/>
      <c r="Q56" s="37" t="s">
        <v>117</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7"/>
      <c r="J57" s="18"/>
      <c r="K57" s="18"/>
      <c r="L57" s="18"/>
      <c r="M57" s="18"/>
      <c r="N57" s="18"/>
      <c r="O57" s="37"/>
      <c r="P57" s="18"/>
      <c r="Q57" s="37" t="s">
        <v>119</v>
      </c>
      <c r="R57" s="37" t="s">
        <v>120</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867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867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191</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100735</v>
      </c>
      <c r="C11" s="19" t="s">
        <v>122</v>
      </c>
      <c r="D11" s="18"/>
      <c r="E11" s="28">
        <f t="shared" ref="E11:E50" si="0">IF((COUNTA(T11:AC11)&gt;0),(ROUND((AVERAGE(T11:AC11)),0)),"")</f>
        <v>75</v>
      </c>
      <c r="F11" s="28" t="str">
        <f t="shared" ref="F11:F50" si="1">IF(AND(ISNUMBER(E11),E11&gt;=1),IF(E11&lt;=$FD$13,$FE$13,IF(E11&lt;=$FD$14,$FE$14,IF(E11&lt;=$FD$15,$FE$15,IF(E11&lt;=$FD$16,$FE$16,)))), "")</f>
        <v>C</v>
      </c>
      <c r="G11" s="28">
        <f t="shared" ref="G11:G50" si="2">IF((COUNTA(T11:AD11)&gt;0),(ROUND((AVERAGE(T11:AD11)),0)),"")</f>
        <v>75</v>
      </c>
      <c r="H11" s="28" t="str">
        <f t="shared" ref="H11:H50" si="3">IF(AND(ISNUMBER(G11),G11&gt;=1),IF(G11&lt;=$FD$13,$FE$13,IF(G11&lt;=$FD$14,$FE$14,IF(G11&lt;=$FD$15,$FE$15,IF(G11&lt;=$FD$16,$FE$16,)))), "")</f>
        <v>C</v>
      </c>
      <c r="I11" s="36">
        <v>3</v>
      </c>
      <c r="J11" s="28" t="str">
        <f t="shared" ref="J11:J50" si="4">IF(I11=$FG$13,$FH$13,IF(I11=$FG$15,$FH$15,IF(I11=$FG$17,$FH$17,IF(I11=$FG$19,$FH$19,IF(I11=$FG$21,$FH$21,IF(I11=$FG$23,$FH$23,IF(I11=$FG$25,$FH$25,IF(I11=$FG$27,$FH$27,IF(I11=$FG$29,$FH$29,IF(I11=$FG$31,$FH$31,""))))))))))</f>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11" s="28">
        <f t="shared" ref="K11:K50" si="5">IF((COUNTA(AF11:AO11)&gt;0),AVERAGE(AF11:AO11),"")</f>
        <v>80</v>
      </c>
      <c r="L11" s="28" t="str">
        <f t="shared" ref="L11:L50" si="6">IF(AND(ISNUMBER(K11),K11&gt;=1), IF(K11&lt;=$FD$27,$FE$27,IF(K11&lt;=$FD$28,$FE$28,IF(K11&lt;=$FD$29,$FE$29,IF(K11&lt;=$FD$30,$FE$30,)))), "")</f>
        <v>B</v>
      </c>
      <c r="M11" s="28">
        <f t="shared" ref="M11:M50" si="7">IF((COUNTA(AF11:AO11)&gt;0),AVERAGE(AF11:AO11),"")</f>
        <v>80</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menyajikan teori tentang masuknya agama dan kebudayaan Islam di Indonesia.</v>
      </c>
      <c r="Q11" s="39"/>
      <c r="R11" s="39" t="s">
        <v>9</v>
      </c>
      <c r="S11" s="18"/>
      <c r="T11" s="1">
        <v>80</v>
      </c>
      <c r="U11" s="1">
        <v>73</v>
      </c>
      <c r="V11" s="1">
        <v>64</v>
      </c>
      <c r="W11" s="1">
        <v>82</v>
      </c>
      <c r="X11" s="1"/>
      <c r="Y11" s="1"/>
      <c r="Z11" s="1"/>
      <c r="AA11" s="1"/>
      <c r="AB11" s="1"/>
      <c r="AC11" s="1"/>
      <c r="AD11" s="1"/>
      <c r="AE11" s="18"/>
      <c r="AF11" s="1">
        <v>79</v>
      </c>
      <c r="AG11" s="1">
        <v>81</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100751</v>
      </c>
      <c r="C12" s="19" t="s">
        <v>123</v>
      </c>
      <c r="D12" s="18"/>
      <c r="E12" s="28">
        <f t="shared" si="0"/>
        <v>72</v>
      </c>
      <c r="F12" s="28" t="str">
        <f t="shared" si="1"/>
        <v>C</v>
      </c>
      <c r="G12" s="28">
        <f t="shared" si="2"/>
        <v>72</v>
      </c>
      <c r="H12" s="28" t="str">
        <f t="shared" si="3"/>
        <v>C</v>
      </c>
      <c r="I12" s="36">
        <v>3</v>
      </c>
      <c r="J12"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12" s="28">
        <f t="shared" si="5"/>
        <v>79</v>
      </c>
      <c r="L12" s="28" t="str">
        <f t="shared" si="6"/>
        <v>B</v>
      </c>
      <c r="M12" s="28">
        <f t="shared" si="7"/>
        <v>79</v>
      </c>
      <c r="N12" s="28" t="str">
        <f t="shared" si="8"/>
        <v>B</v>
      </c>
      <c r="O12" s="36">
        <v>2</v>
      </c>
      <c r="P12" s="28" t="str">
        <f t="shared" si="9"/>
        <v>Sangat terampil menyajikan teori tentang masuknya agama dan kebudayaan Islam di Indonesia.</v>
      </c>
      <c r="Q12" s="39"/>
      <c r="R12" s="39" t="s">
        <v>9</v>
      </c>
      <c r="S12" s="18"/>
      <c r="T12" s="1">
        <v>76</v>
      </c>
      <c r="U12" s="1">
        <v>73</v>
      </c>
      <c r="V12" s="1">
        <v>62</v>
      </c>
      <c r="W12" s="1">
        <v>78</v>
      </c>
      <c r="X12" s="1"/>
      <c r="Y12" s="1"/>
      <c r="Z12" s="1"/>
      <c r="AA12" s="1"/>
      <c r="AB12" s="1"/>
      <c r="AC12" s="1"/>
      <c r="AD12" s="1"/>
      <c r="AE12" s="18"/>
      <c r="AF12" s="1">
        <v>78</v>
      </c>
      <c r="AG12" s="1">
        <v>80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100766</v>
      </c>
      <c r="C13" s="19" t="s">
        <v>124</v>
      </c>
      <c r="D13" s="18"/>
      <c r="E13" s="28">
        <f t="shared" si="0"/>
        <v>72</v>
      </c>
      <c r="F13" s="28" t="str">
        <f t="shared" si="1"/>
        <v>C</v>
      </c>
      <c r="G13" s="28">
        <f t="shared" si="2"/>
        <v>72</v>
      </c>
      <c r="H13" s="28" t="str">
        <f t="shared" si="3"/>
        <v>C</v>
      </c>
      <c r="I13" s="36">
        <v>3</v>
      </c>
      <c r="J13"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13" s="28">
        <f t="shared" si="5"/>
        <v>80</v>
      </c>
      <c r="L13" s="28" t="str">
        <f t="shared" si="6"/>
        <v>B</v>
      </c>
      <c r="M13" s="28">
        <f t="shared" si="7"/>
        <v>80</v>
      </c>
      <c r="N13" s="28" t="str">
        <f t="shared" si="8"/>
        <v>B</v>
      </c>
      <c r="O13" s="36">
        <v>2</v>
      </c>
      <c r="P13" s="28" t="str">
        <f t="shared" si="9"/>
        <v>Sangat terampil menyajikan teori tentang masuknya agama dan kebudayaan Islam di Indonesia.</v>
      </c>
      <c r="Q13" s="39"/>
      <c r="R13" s="39" t="s">
        <v>8</v>
      </c>
      <c r="S13" s="18"/>
      <c r="T13" s="1">
        <v>78</v>
      </c>
      <c r="U13" s="1">
        <v>70</v>
      </c>
      <c r="V13" s="1">
        <v>58</v>
      </c>
      <c r="W13" s="1">
        <v>80</v>
      </c>
      <c r="X13" s="1"/>
      <c r="Y13" s="1"/>
      <c r="Z13" s="1"/>
      <c r="AA13" s="1"/>
      <c r="AB13" s="1"/>
      <c r="AC13" s="1"/>
      <c r="AD13" s="1"/>
      <c r="AE13" s="18"/>
      <c r="AF13" s="1">
        <v>79</v>
      </c>
      <c r="AG13" s="1">
        <v>81</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40401</v>
      </c>
      <c r="FK13" s="41">
        <v>40411</v>
      </c>
    </row>
    <row r="14" spans="1:167" x14ac:dyDescent="0.25">
      <c r="A14" s="19">
        <v>4</v>
      </c>
      <c r="B14" s="19">
        <v>100782</v>
      </c>
      <c r="C14" s="19" t="s">
        <v>125</v>
      </c>
      <c r="D14" s="18"/>
      <c r="E14" s="28">
        <f t="shared" si="0"/>
        <v>86</v>
      </c>
      <c r="F14" s="28" t="str">
        <f t="shared" si="1"/>
        <v>A</v>
      </c>
      <c r="G14" s="28">
        <f t="shared" si="2"/>
        <v>86</v>
      </c>
      <c r="H14" s="28" t="str">
        <f t="shared" si="3"/>
        <v>A</v>
      </c>
      <c r="I14" s="36">
        <v>1</v>
      </c>
      <c r="J14" s="28" t="str">
        <f t="shared" si="4"/>
        <v>Memiliki kemampuan dalam menganalisis perkembangan kehidupan masyarakat pada masa kerajaan Hindu Buddha, dan teori tentang masuknya agama dan kebudayaan Islam di Indonesia, serta perkembangan kehidupan masyarakat pada masa kerajaan Islam.</v>
      </c>
      <c r="K14" s="28">
        <f t="shared" si="5"/>
        <v>82</v>
      </c>
      <c r="L14" s="28" t="str">
        <f t="shared" si="6"/>
        <v>B</v>
      </c>
      <c r="M14" s="28">
        <f t="shared" si="7"/>
        <v>82</v>
      </c>
      <c r="N14" s="28" t="str">
        <f t="shared" si="8"/>
        <v>B</v>
      </c>
      <c r="O14" s="36">
        <v>2</v>
      </c>
      <c r="P14" s="28" t="str">
        <f t="shared" si="9"/>
        <v>Sangat terampil menyajikan teori tentang masuknya agama dan kebudayaan Islam di Indonesia.</v>
      </c>
      <c r="Q14" s="39"/>
      <c r="R14" s="39" t="s">
        <v>8</v>
      </c>
      <c r="S14" s="18"/>
      <c r="T14" s="1">
        <v>82</v>
      </c>
      <c r="U14" s="1">
        <v>88</v>
      </c>
      <c r="V14" s="1">
        <v>89</v>
      </c>
      <c r="W14" s="1">
        <v>84</v>
      </c>
      <c r="X14" s="1"/>
      <c r="Y14" s="1"/>
      <c r="Z14" s="1"/>
      <c r="AA14" s="1"/>
      <c r="AB14" s="1"/>
      <c r="AC14" s="1"/>
      <c r="AD14" s="1"/>
      <c r="AE14" s="18"/>
      <c r="AF14" s="1">
        <v>81</v>
      </c>
      <c r="AG14" s="1">
        <v>83</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100798</v>
      </c>
      <c r="C15" s="19" t="s">
        <v>126</v>
      </c>
      <c r="D15" s="18"/>
      <c r="E15" s="28">
        <f t="shared" si="0"/>
        <v>87</v>
      </c>
      <c r="F15" s="28" t="str">
        <f t="shared" si="1"/>
        <v>A</v>
      </c>
      <c r="G15" s="28">
        <f t="shared" si="2"/>
        <v>87</v>
      </c>
      <c r="H15" s="28" t="str">
        <f t="shared" si="3"/>
        <v>A</v>
      </c>
      <c r="I15" s="36">
        <v>1</v>
      </c>
      <c r="J15" s="28" t="str">
        <f t="shared" si="4"/>
        <v>Memiliki kemampuan dalam menganalisis perkembangan kehidupan masyarakat pada masa kerajaan Hindu Buddha, dan teori tentang masuknya agama dan kebudayaan Islam di Indonesia, serta perkembangan kehidupan masyarakat pada masa kerajaan Islam.</v>
      </c>
      <c r="K15" s="28">
        <f t="shared" si="5"/>
        <v>81</v>
      </c>
      <c r="L15" s="28" t="str">
        <f t="shared" si="6"/>
        <v>B</v>
      </c>
      <c r="M15" s="28">
        <f t="shared" si="7"/>
        <v>81</v>
      </c>
      <c r="N15" s="28" t="str">
        <f t="shared" si="8"/>
        <v>B</v>
      </c>
      <c r="O15" s="36">
        <v>2</v>
      </c>
      <c r="P15" s="28" t="str">
        <f t="shared" si="9"/>
        <v>Sangat terampil menyajikan teori tentang masuknya agama dan kebudayaan Islam di Indonesia.</v>
      </c>
      <c r="Q15" s="39"/>
      <c r="R15" s="39" t="s">
        <v>8</v>
      </c>
      <c r="S15" s="18"/>
      <c r="T15" s="1">
        <v>83</v>
      </c>
      <c r="U15" s="1">
        <v>88</v>
      </c>
      <c r="V15" s="1">
        <v>89</v>
      </c>
      <c r="W15" s="1">
        <v>86</v>
      </c>
      <c r="X15" s="1"/>
      <c r="Y15" s="1"/>
      <c r="Z15" s="1"/>
      <c r="AA15" s="1"/>
      <c r="AB15" s="1"/>
      <c r="AC15" s="1"/>
      <c r="AD15" s="1"/>
      <c r="AE15" s="18"/>
      <c r="AF15" s="1">
        <v>80</v>
      </c>
      <c r="AG15" s="1">
        <v>82</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40402</v>
      </c>
      <c r="FK15" s="41">
        <v>40412</v>
      </c>
    </row>
    <row r="16" spans="1:167" x14ac:dyDescent="0.25">
      <c r="A16" s="19">
        <v>6</v>
      </c>
      <c r="B16" s="19">
        <v>100814</v>
      </c>
      <c r="C16" s="19" t="s">
        <v>127</v>
      </c>
      <c r="D16" s="18"/>
      <c r="E16" s="28">
        <f t="shared" si="0"/>
        <v>80</v>
      </c>
      <c r="F16" s="28" t="str">
        <f t="shared" si="1"/>
        <v>B</v>
      </c>
      <c r="G16" s="28">
        <f t="shared" si="2"/>
        <v>80</v>
      </c>
      <c r="H16" s="28" t="str">
        <f t="shared" si="3"/>
        <v>B</v>
      </c>
      <c r="I16" s="36">
        <v>2</v>
      </c>
      <c r="J16"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6" s="28">
        <f t="shared" si="5"/>
        <v>84</v>
      </c>
      <c r="L16" s="28" t="str">
        <f t="shared" si="6"/>
        <v>B</v>
      </c>
      <c r="M16" s="28">
        <f t="shared" si="7"/>
        <v>84</v>
      </c>
      <c r="N16" s="28" t="str">
        <f t="shared" si="8"/>
        <v>B</v>
      </c>
      <c r="O16" s="36">
        <v>2</v>
      </c>
      <c r="P16" s="28" t="str">
        <f t="shared" si="9"/>
        <v>Sangat terampil menyajikan teori tentang masuknya agama dan kebudayaan Islam di Indonesia.</v>
      </c>
      <c r="Q16" s="39"/>
      <c r="R16" s="39" t="s">
        <v>8</v>
      </c>
      <c r="S16" s="18"/>
      <c r="T16" s="1">
        <v>78</v>
      </c>
      <c r="U16" s="1">
        <v>80</v>
      </c>
      <c r="V16" s="1">
        <v>82</v>
      </c>
      <c r="W16" s="1">
        <v>80</v>
      </c>
      <c r="X16" s="1"/>
      <c r="Y16" s="1"/>
      <c r="Z16" s="1"/>
      <c r="AA16" s="1"/>
      <c r="AB16" s="1"/>
      <c r="AC16" s="1"/>
      <c r="AD16" s="1"/>
      <c r="AE16" s="18"/>
      <c r="AF16" s="1">
        <v>83</v>
      </c>
      <c r="AG16" s="1">
        <v>85</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100830</v>
      </c>
      <c r="C17" s="19" t="s">
        <v>128</v>
      </c>
      <c r="D17" s="18"/>
      <c r="E17" s="28">
        <f t="shared" si="0"/>
        <v>72</v>
      </c>
      <c r="F17" s="28" t="str">
        <f t="shared" si="1"/>
        <v>C</v>
      </c>
      <c r="G17" s="28">
        <f t="shared" si="2"/>
        <v>72</v>
      </c>
      <c r="H17" s="28" t="str">
        <f t="shared" si="3"/>
        <v>C</v>
      </c>
      <c r="I17" s="36">
        <v>3</v>
      </c>
      <c r="J17"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17" s="28">
        <f t="shared" si="5"/>
        <v>85</v>
      </c>
      <c r="L17" s="28" t="str">
        <f t="shared" si="6"/>
        <v>A</v>
      </c>
      <c r="M17" s="28">
        <f t="shared" si="7"/>
        <v>85</v>
      </c>
      <c r="N17" s="28" t="str">
        <f t="shared" si="8"/>
        <v>A</v>
      </c>
      <c r="O17" s="36">
        <v>1</v>
      </c>
      <c r="P17" s="28" t="str">
        <f t="shared" si="9"/>
        <v>Sangat terampil menyajikan perkembangan kehidupan masyarakat pada masa kerajaan Islam.</v>
      </c>
      <c r="Q17" s="39"/>
      <c r="R17" s="39" t="s">
        <v>8</v>
      </c>
      <c r="S17" s="18"/>
      <c r="T17" s="1">
        <v>80</v>
      </c>
      <c r="U17" s="1">
        <v>71</v>
      </c>
      <c r="V17" s="1">
        <v>56</v>
      </c>
      <c r="W17" s="1">
        <v>82</v>
      </c>
      <c r="X17" s="1"/>
      <c r="Y17" s="1"/>
      <c r="Z17" s="1"/>
      <c r="AA17" s="1"/>
      <c r="AB17" s="1"/>
      <c r="AC17" s="1"/>
      <c r="AD17" s="1"/>
      <c r="AE17" s="18"/>
      <c r="AF17" s="1">
        <v>84</v>
      </c>
      <c r="AG17" s="1">
        <v>86</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40403</v>
      </c>
      <c r="FK17" s="41">
        <v>40413</v>
      </c>
    </row>
    <row r="18" spans="1:167" x14ac:dyDescent="0.25">
      <c r="A18" s="19">
        <v>8</v>
      </c>
      <c r="B18" s="19">
        <v>100846</v>
      </c>
      <c r="C18" s="19" t="s">
        <v>129</v>
      </c>
      <c r="D18" s="18"/>
      <c r="E18" s="28">
        <f t="shared" si="0"/>
        <v>90</v>
      </c>
      <c r="F18" s="28" t="str">
        <f t="shared" si="1"/>
        <v>A</v>
      </c>
      <c r="G18" s="28">
        <f t="shared" si="2"/>
        <v>90</v>
      </c>
      <c r="H18" s="28" t="str">
        <f t="shared" si="3"/>
        <v>A</v>
      </c>
      <c r="I18" s="36">
        <v>1</v>
      </c>
      <c r="J18" s="28" t="str">
        <f t="shared" si="4"/>
        <v>Memiliki kemampuan dalam menganalisis perkembangan kehidupan masyarakat pada masa kerajaan Hindu Buddha, dan teori tentang masuknya agama dan kebudayaan Islam di Indonesia, serta perkembangan kehidupan masyarakat pada masa kerajaan Islam.</v>
      </c>
      <c r="K18" s="28">
        <f t="shared" si="5"/>
        <v>86</v>
      </c>
      <c r="L18" s="28" t="str">
        <f t="shared" si="6"/>
        <v>A</v>
      </c>
      <c r="M18" s="28">
        <f t="shared" si="7"/>
        <v>86</v>
      </c>
      <c r="N18" s="28" t="str">
        <f t="shared" si="8"/>
        <v>A</v>
      </c>
      <c r="O18" s="36">
        <v>1</v>
      </c>
      <c r="P18" s="28" t="str">
        <f t="shared" si="9"/>
        <v>Sangat terampil menyajikan perkembangan kehidupan masyarakat pada masa kerajaan Islam.</v>
      </c>
      <c r="Q18" s="39"/>
      <c r="R18" s="39" t="s">
        <v>8</v>
      </c>
      <c r="S18" s="18"/>
      <c r="T18" s="1">
        <v>88</v>
      </c>
      <c r="U18" s="1">
        <v>90</v>
      </c>
      <c r="V18" s="1">
        <v>92</v>
      </c>
      <c r="W18" s="1">
        <v>90</v>
      </c>
      <c r="X18" s="1"/>
      <c r="Y18" s="1"/>
      <c r="Z18" s="1"/>
      <c r="AA18" s="1"/>
      <c r="AB18" s="1"/>
      <c r="AC18" s="1"/>
      <c r="AD18" s="1"/>
      <c r="AE18" s="18"/>
      <c r="AF18" s="1">
        <v>85</v>
      </c>
      <c r="AG18" s="1">
        <v>87</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100861</v>
      </c>
      <c r="C19" s="19" t="s">
        <v>130</v>
      </c>
      <c r="D19" s="18"/>
      <c r="E19" s="28">
        <f t="shared" si="0"/>
        <v>75</v>
      </c>
      <c r="F19" s="28" t="str">
        <f t="shared" si="1"/>
        <v>C</v>
      </c>
      <c r="G19" s="28">
        <f t="shared" si="2"/>
        <v>75</v>
      </c>
      <c r="H19" s="28" t="str">
        <f t="shared" si="3"/>
        <v>C</v>
      </c>
      <c r="I19" s="36">
        <v>3</v>
      </c>
      <c r="J19"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19" s="28">
        <f t="shared" si="5"/>
        <v>81</v>
      </c>
      <c r="L19" s="28" t="str">
        <f t="shared" si="6"/>
        <v>B</v>
      </c>
      <c r="M19" s="28">
        <f t="shared" si="7"/>
        <v>81</v>
      </c>
      <c r="N19" s="28" t="str">
        <f t="shared" si="8"/>
        <v>B</v>
      </c>
      <c r="O19" s="36">
        <v>2</v>
      </c>
      <c r="P19" s="28" t="str">
        <f t="shared" si="9"/>
        <v>Sangat terampil menyajikan teori tentang masuknya agama dan kebudayaan Islam di Indonesia.</v>
      </c>
      <c r="Q19" s="39"/>
      <c r="R19" s="39" t="s">
        <v>8</v>
      </c>
      <c r="S19" s="18"/>
      <c r="T19" s="1">
        <v>82</v>
      </c>
      <c r="U19" s="1">
        <v>73</v>
      </c>
      <c r="V19" s="1">
        <v>62</v>
      </c>
      <c r="W19" s="1">
        <v>84</v>
      </c>
      <c r="X19" s="1"/>
      <c r="Y19" s="1"/>
      <c r="Z19" s="1"/>
      <c r="AA19" s="1"/>
      <c r="AB19" s="1"/>
      <c r="AC19" s="1"/>
      <c r="AD19" s="1"/>
      <c r="AE19" s="18"/>
      <c r="AF19" s="1">
        <v>80</v>
      </c>
      <c r="AG19" s="1">
        <v>82</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40404</v>
      </c>
      <c r="FK19" s="41">
        <v>40414</v>
      </c>
    </row>
    <row r="20" spans="1:167" x14ac:dyDescent="0.25">
      <c r="A20" s="19">
        <v>10</v>
      </c>
      <c r="B20" s="19">
        <v>100876</v>
      </c>
      <c r="C20" s="19" t="s">
        <v>131</v>
      </c>
      <c r="D20" s="18"/>
      <c r="E20" s="28">
        <f t="shared" si="0"/>
        <v>75</v>
      </c>
      <c r="F20" s="28" t="str">
        <f t="shared" si="1"/>
        <v>C</v>
      </c>
      <c r="G20" s="28">
        <f t="shared" si="2"/>
        <v>75</v>
      </c>
      <c r="H20" s="28" t="str">
        <f t="shared" si="3"/>
        <v>C</v>
      </c>
      <c r="I20" s="36">
        <v>3</v>
      </c>
      <c r="J20"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20" s="28">
        <f t="shared" si="5"/>
        <v>81</v>
      </c>
      <c r="L20" s="28" t="str">
        <f t="shared" si="6"/>
        <v>B</v>
      </c>
      <c r="M20" s="28">
        <f t="shared" si="7"/>
        <v>81</v>
      </c>
      <c r="N20" s="28" t="str">
        <f t="shared" si="8"/>
        <v>B</v>
      </c>
      <c r="O20" s="36">
        <v>2</v>
      </c>
      <c r="P20" s="28" t="str">
        <f t="shared" si="9"/>
        <v>Sangat terampil menyajikan teori tentang masuknya agama dan kebudayaan Islam di Indonesia.</v>
      </c>
      <c r="Q20" s="39"/>
      <c r="R20" s="39" t="s">
        <v>8</v>
      </c>
      <c r="S20" s="18"/>
      <c r="T20" s="1">
        <v>80</v>
      </c>
      <c r="U20" s="1">
        <v>74</v>
      </c>
      <c r="V20" s="1">
        <v>62</v>
      </c>
      <c r="W20" s="1">
        <v>82</v>
      </c>
      <c r="X20" s="1"/>
      <c r="Y20" s="1"/>
      <c r="Z20" s="1"/>
      <c r="AA20" s="1"/>
      <c r="AB20" s="1"/>
      <c r="AC20" s="1"/>
      <c r="AD20" s="1"/>
      <c r="AE20" s="18"/>
      <c r="AF20" s="1">
        <v>80</v>
      </c>
      <c r="AG20" s="1">
        <v>82</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100892</v>
      </c>
      <c r="C21" s="19" t="s">
        <v>132</v>
      </c>
      <c r="D21" s="18"/>
      <c r="E21" s="28">
        <f t="shared" si="0"/>
        <v>80</v>
      </c>
      <c r="F21" s="28" t="str">
        <f t="shared" si="1"/>
        <v>B</v>
      </c>
      <c r="G21" s="28">
        <f t="shared" si="2"/>
        <v>80</v>
      </c>
      <c r="H21" s="28" t="str">
        <f t="shared" si="3"/>
        <v>B</v>
      </c>
      <c r="I21" s="36">
        <v>2</v>
      </c>
      <c r="J21"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1" s="28">
        <f t="shared" si="5"/>
        <v>84</v>
      </c>
      <c r="L21" s="28" t="str">
        <f t="shared" si="6"/>
        <v>B</v>
      </c>
      <c r="M21" s="28">
        <f t="shared" si="7"/>
        <v>84</v>
      </c>
      <c r="N21" s="28" t="str">
        <f t="shared" si="8"/>
        <v>B</v>
      </c>
      <c r="O21" s="36">
        <v>2</v>
      </c>
      <c r="P21" s="28" t="str">
        <f t="shared" si="9"/>
        <v>Sangat terampil menyajikan teori tentang masuknya agama dan kebudayaan Islam di Indonesia.</v>
      </c>
      <c r="Q21" s="39"/>
      <c r="R21" s="39" t="s">
        <v>8</v>
      </c>
      <c r="S21" s="18"/>
      <c r="T21" s="1">
        <v>82</v>
      </c>
      <c r="U21" s="1">
        <v>72</v>
      </c>
      <c r="V21" s="1">
        <v>82</v>
      </c>
      <c r="W21" s="1">
        <v>84</v>
      </c>
      <c r="X21" s="1"/>
      <c r="Y21" s="1"/>
      <c r="Z21" s="1"/>
      <c r="AA21" s="1"/>
      <c r="AB21" s="1"/>
      <c r="AC21" s="1"/>
      <c r="AD21" s="1"/>
      <c r="AE21" s="18"/>
      <c r="AF21" s="1">
        <v>83</v>
      </c>
      <c r="AG21" s="1">
        <v>85</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40405</v>
      </c>
      <c r="FK21" s="41">
        <v>40415</v>
      </c>
    </row>
    <row r="22" spans="1:167" x14ac:dyDescent="0.25">
      <c r="A22" s="19">
        <v>12</v>
      </c>
      <c r="B22" s="19">
        <v>100908</v>
      </c>
      <c r="C22" s="19" t="s">
        <v>133</v>
      </c>
      <c r="D22" s="18"/>
      <c r="E22" s="28">
        <f t="shared" si="0"/>
        <v>86</v>
      </c>
      <c r="F22" s="28" t="str">
        <f t="shared" si="1"/>
        <v>A</v>
      </c>
      <c r="G22" s="28">
        <f t="shared" si="2"/>
        <v>86</v>
      </c>
      <c r="H22" s="28" t="str">
        <f t="shared" si="3"/>
        <v>A</v>
      </c>
      <c r="I22" s="36">
        <v>1</v>
      </c>
      <c r="J22" s="28" t="str">
        <f t="shared" si="4"/>
        <v>Memiliki kemampuan dalam menganalisis perkembangan kehidupan masyarakat pada masa kerajaan Hindu Buddha, dan teori tentang masuknya agama dan kebudayaan Islam di Indonesia, serta perkembangan kehidupan masyarakat pada masa kerajaan Islam.</v>
      </c>
      <c r="K22" s="28">
        <f t="shared" si="5"/>
        <v>82</v>
      </c>
      <c r="L22" s="28" t="str">
        <f t="shared" si="6"/>
        <v>B</v>
      </c>
      <c r="M22" s="28">
        <f t="shared" si="7"/>
        <v>82</v>
      </c>
      <c r="N22" s="28" t="str">
        <f t="shared" si="8"/>
        <v>B</v>
      </c>
      <c r="O22" s="36">
        <v>2</v>
      </c>
      <c r="P22" s="28" t="str">
        <f t="shared" si="9"/>
        <v>Sangat terampil menyajikan teori tentang masuknya agama dan kebudayaan Islam di Indonesia.</v>
      </c>
      <c r="Q22" s="39"/>
      <c r="R22" s="39" t="s">
        <v>8</v>
      </c>
      <c r="S22" s="18"/>
      <c r="T22" s="1">
        <v>84</v>
      </c>
      <c r="U22" s="1">
        <v>86</v>
      </c>
      <c r="V22" s="1">
        <v>88</v>
      </c>
      <c r="W22" s="1">
        <v>84</v>
      </c>
      <c r="X22" s="1"/>
      <c r="Y22" s="1"/>
      <c r="Z22" s="1"/>
      <c r="AA22" s="1"/>
      <c r="AB22" s="1"/>
      <c r="AC22" s="1"/>
      <c r="AD22" s="1"/>
      <c r="AE22" s="18"/>
      <c r="AF22" s="1">
        <v>81</v>
      </c>
      <c r="AG22" s="1">
        <v>83</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100923</v>
      </c>
      <c r="C23" s="19" t="s">
        <v>134</v>
      </c>
      <c r="D23" s="18"/>
      <c r="E23" s="28">
        <f t="shared" si="0"/>
        <v>79</v>
      </c>
      <c r="F23" s="28" t="str">
        <f t="shared" si="1"/>
        <v>B</v>
      </c>
      <c r="G23" s="28">
        <f t="shared" si="2"/>
        <v>79</v>
      </c>
      <c r="H23" s="28" t="str">
        <f t="shared" si="3"/>
        <v>B</v>
      </c>
      <c r="I23" s="36">
        <v>2</v>
      </c>
      <c r="J23"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3" s="28">
        <f t="shared" si="5"/>
        <v>84</v>
      </c>
      <c r="L23" s="28" t="str">
        <f t="shared" si="6"/>
        <v>B</v>
      </c>
      <c r="M23" s="28">
        <f t="shared" si="7"/>
        <v>84</v>
      </c>
      <c r="N23" s="28" t="str">
        <f t="shared" si="8"/>
        <v>B</v>
      </c>
      <c r="O23" s="36">
        <v>2</v>
      </c>
      <c r="P23" s="28" t="str">
        <f t="shared" si="9"/>
        <v>Sangat terampil menyajikan teori tentang masuknya agama dan kebudayaan Islam di Indonesia.</v>
      </c>
      <c r="Q23" s="39"/>
      <c r="R23" s="39" t="s">
        <v>8</v>
      </c>
      <c r="S23" s="18"/>
      <c r="T23" s="1">
        <v>80</v>
      </c>
      <c r="U23" s="1">
        <v>74</v>
      </c>
      <c r="V23" s="1">
        <v>80</v>
      </c>
      <c r="W23" s="1">
        <v>82</v>
      </c>
      <c r="X23" s="1"/>
      <c r="Y23" s="1"/>
      <c r="Z23" s="1"/>
      <c r="AA23" s="1"/>
      <c r="AB23" s="1"/>
      <c r="AC23" s="1"/>
      <c r="AD23" s="1"/>
      <c r="AE23" s="18"/>
      <c r="AF23" s="1">
        <v>83</v>
      </c>
      <c r="AG23" s="1">
        <v>85</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40406</v>
      </c>
      <c r="FK23" s="41">
        <v>40416</v>
      </c>
    </row>
    <row r="24" spans="1:167" x14ac:dyDescent="0.25">
      <c r="A24" s="19">
        <v>14</v>
      </c>
      <c r="B24" s="19">
        <v>100938</v>
      </c>
      <c r="C24" s="19" t="s">
        <v>135</v>
      </c>
      <c r="D24" s="18"/>
      <c r="E24" s="28">
        <f t="shared" si="0"/>
        <v>85</v>
      </c>
      <c r="F24" s="28" t="str">
        <f t="shared" si="1"/>
        <v>A</v>
      </c>
      <c r="G24" s="28">
        <f t="shared" si="2"/>
        <v>85</v>
      </c>
      <c r="H24" s="28" t="str">
        <f t="shared" si="3"/>
        <v>A</v>
      </c>
      <c r="I24" s="36">
        <v>1</v>
      </c>
      <c r="J24" s="28" t="str">
        <f t="shared" si="4"/>
        <v>Memiliki kemampuan dalam menganalisis perkembangan kehidupan masyarakat pada masa kerajaan Hindu Buddha, dan teori tentang masuknya agama dan kebudayaan Islam di Indonesia, serta perkembangan kehidupan masyarakat pada masa kerajaan Islam.</v>
      </c>
      <c r="K24" s="28">
        <f t="shared" si="5"/>
        <v>85.5</v>
      </c>
      <c r="L24" s="28" t="str">
        <f t="shared" si="6"/>
        <v>A</v>
      </c>
      <c r="M24" s="28">
        <f t="shared" si="7"/>
        <v>85.5</v>
      </c>
      <c r="N24" s="28" t="str">
        <f t="shared" si="8"/>
        <v>A</v>
      </c>
      <c r="O24" s="36">
        <v>1</v>
      </c>
      <c r="P24" s="28" t="str">
        <f t="shared" si="9"/>
        <v>Sangat terampil menyajikan perkembangan kehidupan masyarakat pada masa kerajaan Islam.</v>
      </c>
      <c r="Q24" s="39"/>
      <c r="R24" s="39" t="s">
        <v>8</v>
      </c>
      <c r="S24" s="18"/>
      <c r="T24" s="1">
        <v>85</v>
      </c>
      <c r="U24" s="1">
        <v>86</v>
      </c>
      <c r="V24" s="1">
        <v>82</v>
      </c>
      <c r="W24" s="1">
        <v>87</v>
      </c>
      <c r="X24" s="1"/>
      <c r="Y24" s="1"/>
      <c r="Z24" s="1"/>
      <c r="AA24" s="1"/>
      <c r="AB24" s="1"/>
      <c r="AC24" s="1"/>
      <c r="AD24" s="1"/>
      <c r="AE24" s="18"/>
      <c r="AF24" s="1">
        <v>85</v>
      </c>
      <c r="AG24" s="1">
        <v>86</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100954</v>
      </c>
      <c r="C25" s="19" t="s">
        <v>136</v>
      </c>
      <c r="D25" s="18"/>
      <c r="E25" s="28">
        <f t="shared" si="0"/>
        <v>76</v>
      </c>
      <c r="F25" s="28" t="str">
        <f t="shared" si="1"/>
        <v>B</v>
      </c>
      <c r="G25" s="28">
        <f t="shared" si="2"/>
        <v>76</v>
      </c>
      <c r="H25" s="28" t="str">
        <f t="shared" si="3"/>
        <v>B</v>
      </c>
      <c r="I25" s="36">
        <v>2</v>
      </c>
      <c r="J25"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5" s="28">
        <f t="shared" si="5"/>
        <v>81</v>
      </c>
      <c r="L25" s="28" t="str">
        <f t="shared" si="6"/>
        <v>B</v>
      </c>
      <c r="M25" s="28">
        <f t="shared" si="7"/>
        <v>81</v>
      </c>
      <c r="N25" s="28" t="str">
        <f t="shared" si="8"/>
        <v>B</v>
      </c>
      <c r="O25" s="36">
        <v>2</v>
      </c>
      <c r="P25" s="28" t="str">
        <f t="shared" si="9"/>
        <v>Sangat terampil menyajikan teori tentang masuknya agama dan kebudayaan Islam di Indonesia.</v>
      </c>
      <c r="Q25" s="39"/>
      <c r="R25" s="39" t="s">
        <v>8</v>
      </c>
      <c r="S25" s="18"/>
      <c r="T25" s="1">
        <v>80</v>
      </c>
      <c r="U25" s="1">
        <v>74</v>
      </c>
      <c r="V25" s="1">
        <v>68</v>
      </c>
      <c r="W25" s="1">
        <v>82</v>
      </c>
      <c r="X25" s="1"/>
      <c r="Y25" s="1"/>
      <c r="Z25" s="1"/>
      <c r="AA25" s="1"/>
      <c r="AB25" s="1"/>
      <c r="AC25" s="1"/>
      <c r="AD25" s="1"/>
      <c r="AE25" s="18"/>
      <c r="AF25" s="1">
        <v>80</v>
      </c>
      <c r="AG25" s="1">
        <v>82</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86</v>
      </c>
      <c r="FD25" s="68"/>
      <c r="FE25" s="68"/>
      <c r="FG25" s="42">
        <v>7</v>
      </c>
      <c r="FH25" s="43"/>
      <c r="FI25" s="43"/>
      <c r="FJ25" s="41">
        <v>40407</v>
      </c>
      <c r="FK25" s="41">
        <v>40417</v>
      </c>
    </row>
    <row r="26" spans="1:167" x14ac:dyDescent="0.25">
      <c r="A26" s="19">
        <v>16</v>
      </c>
      <c r="B26" s="19">
        <v>100970</v>
      </c>
      <c r="C26" s="19" t="s">
        <v>137</v>
      </c>
      <c r="D26" s="18"/>
      <c r="E26" s="28">
        <f t="shared" si="0"/>
        <v>87</v>
      </c>
      <c r="F26" s="28" t="str">
        <f t="shared" si="1"/>
        <v>A</v>
      </c>
      <c r="G26" s="28">
        <f t="shared" si="2"/>
        <v>87</v>
      </c>
      <c r="H26" s="28" t="str">
        <f t="shared" si="3"/>
        <v>A</v>
      </c>
      <c r="I26" s="36">
        <v>1</v>
      </c>
      <c r="J26" s="28" t="str">
        <f t="shared" si="4"/>
        <v>Memiliki kemampuan dalam menganalisis perkembangan kehidupan masyarakat pada masa kerajaan Hindu Buddha, dan teori tentang masuknya agama dan kebudayaan Islam di Indonesia, serta perkembangan kehidupan masyarakat pada masa kerajaan Islam.</v>
      </c>
      <c r="K26" s="28">
        <f t="shared" si="5"/>
        <v>84</v>
      </c>
      <c r="L26" s="28" t="str">
        <f t="shared" si="6"/>
        <v>B</v>
      </c>
      <c r="M26" s="28">
        <f t="shared" si="7"/>
        <v>84</v>
      </c>
      <c r="N26" s="28" t="str">
        <f t="shared" si="8"/>
        <v>B</v>
      </c>
      <c r="O26" s="36">
        <v>2</v>
      </c>
      <c r="P26" s="28" t="str">
        <f t="shared" si="9"/>
        <v>Sangat terampil menyajikan teori tentang masuknya agama dan kebudayaan Islam di Indonesia.</v>
      </c>
      <c r="Q26" s="39"/>
      <c r="R26" s="39" t="s">
        <v>8</v>
      </c>
      <c r="S26" s="18"/>
      <c r="T26" s="1">
        <v>84</v>
      </c>
      <c r="U26" s="1">
        <v>86</v>
      </c>
      <c r="V26" s="1">
        <v>94</v>
      </c>
      <c r="W26" s="1">
        <v>82</v>
      </c>
      <c r="X26" s="1"/>
      <c r="Y26" s="1"/>
      <c r="Z26" s="1"/>
      <c r="AA26" s="1"/>
      <c r="AB26" s="1"/>
      <c r="AC26" s="1"/>
      <c r="AD26" s="1"/>
      <c r="AE26" s="18"/>
      <c r="AF26" s="1">
        <v>83</v>
      </c>
      <c r="AG26" s="1">
        <v>85</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100985</v>
      </c>
      <c r="C27" s="19" t="s">
        <v>138</v>
      </c>
      <c r="D27" s="18"/>
      <c r="E27" s="28">
        <f t="shared" si="0"/>
        <v>83</v>
      </c>
      <c r="F27" s="28" t="str">
        <f t="shared" si="1"/>
        <v>B</v>
      </c>
      <c r="G27" s="28">
        <f t="shared" si="2"/>
        <v>83</v>
      </c>
      <c r="H27" s="28" t="str">
        <f t="shared" si="3"/>
        <v>B</v>
      </c>
      <c r="I27" s="36">
        <v>2</v>
      </c>
      <c r="J27"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7" s="28">
        <f t="shared" si="5"/>
        <v>83</v>
      </c>
      <c r="L27" s="28" t="str">
        <f t="shared" si="6"/>
        <v>B</v>
      </c>
      <c r="M27" s="28">
        <f t="shared" si="7"/>
        <v>83</v>
      </c>
      <c r="N27" s="28" t="str">
        <f t="shared" si="8"/>
        <v>B</v>
      </c>
      <c r="O27" s="36">
        <v>2</v>
      </c>
      <c r="P27" s="28" t="str">
        <f t="shared" si="9"/>
        <v>Sangat terampil menyajikan teori tentang masuknya agama dan kebudayaan Islam di Indonesia.</v>
      </c>
      <c r="Q27" s="39"/>
      <c r="R27" s="39" t="s">
        <v>8</v>
      </c>
      <c r="S27" s="18"/>
      <c r="T27" s="1">
        <v>86</v>
      </c>
      <c r="U27" s="1">
        <v>84</v>
      </c>
      <c r="V27" s="1">
        <v>78</v>
      </c>
      <c r="W27" s="1">
        <v>82</v>
      </c>
      <c r="X27" s="1"/>
      <c r="Y27" s="1"/>
      <c r="Z27" s="1"/>
      <c r="AA27" s="1"/>
      <c r="AB27" s="1"/>
      <c r="AC27" s="1"/>
      <c r="AD27" s="1"/>
      <c r="AE27" s="18"/>
      <c r="AF27" s="1">
        <v>82</v>
      </c>
      <c r="AG27" s="1">
        <v>84</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40408</v>
      </c>
      <c r="FK27" s="41">
        <v>40418</v>
      </c>
    </row>
    <row r="28" spans="1:167" x14ac:dyDescent="0.25">
      <c r="A28" s="19">
        <v>18</v>
      </c>
      <c r="B28" s="19">
        <v>101000</v>
      </c>
      <c r="C28" s="19" t="s">
        <v>139</v>
      </c>
      <c r="D28" s="18"/>
      <c r="E28" s="28">
        <f t="shared" si="0"/>
        <v>87</v>
      </c>
      <c r="F28" s="28" t="str">
        <f t="shared" si="1"/>
        <v>A</v>
      </c>
      <c r="G28" s="28">
        <f t="shared" si="2"/>
        <v>87</v>
      </c>
      <c r="H28" s="28" t="str">
        <f t="shared" si="3"/>
        <v>A</v>
      </c>
      <c r="I28" s="36">
        <v>1</v>
      </c>
      <c r="J28" s="28" t="str">
        <f t="shared" si="4"/>
        <v>Memiliki kemampuan dalam menganalisis perkembangan kehidupan masyarakat pada masa kerajaan Hindu Buddha, dan teori tentang masuknya agama dan kebudayaan Islam di Indonesia, serta perkembangan kehidupan masyarakat pada masa kerajaan Islam.</v>
      </c>
      <c r="K28" s="28">
        <f t="shared" si="5"/>
        <v>85</v>
      </c>
      <c r="L28" s="28" t="str">
        <f t="shared" si="6"/>
        <v>A</v>
      </c>
      <c r="M28" s="28">
        <f t="shared" si="7"/>
        <v>85</v>
      </c>
      <c r="N28" s="28" t="str">
        <f t="shared" si="8"/>
        <v>A</v>
      </c>
      <c r="O28" s="36">
        <v>1</v>
      </c>
      <c r="P28" s="28" t="str">
        <f t="shared" si="9"/>
        <v>Sangat terampil menyajikan perkembangan kehidupan masyarakat pada masa kerajaan Islam.</v>
      </c>
      <c r="Q28" s="39"/>
      <c r="R28" s="39" t="s">
        <v>8</v>
      </c>
      <c r="S28" s="18"/>
      <c r="T28" s="1">
        <v>84</v>
      </c>
      <c r="U28" s="1">
        <v>88</v>
      </c>
      <c r="V28" s="1">
        <v>89</v>
      </c>
      <c r="W28" s="1">
        <v>86</v>
      </c>
      <c r="X28" s="1"/>
      <c r="Y28" s="1"/>
      <c r="Z28" s="1"/>
      <c r="AA28" s="1"/>
      <c r="AB28" s="1"/>
      <c r="AC28" s="1"/>
      <c r="AD28" s="1"/>
      <c r="AE28" s="18"/>
      <c r="AF28" s="1">
        <v>84</v>
      </c>
      <c r="AG28" s="1">
        <v>86</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101016</v>
      </c>
      <c r="C29" s="19" t="s">
        <v>140</v>
      </c>
      <c r="D29" s="18"/>
      <c r="E29" s="28">
        <f t="shared" si="0"/>
        <v>84</v>
      </c>
      <c r="F29" s="28" t="str">
        <f t="shared" si="1"/>
        <v>B</v>
      </c>
      <c r="G29" s="28">
        <f t="shared" si="2"/>
        <v>84</v>
      </c>
      <c r="H29" s="28" t="str">
        <f t="shared" si="3"/>
        <v>B</v>
      </c>
      <c r="I29" s="36">
        <v>2</v>
      </c>
      <c r="J29"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9" s="28">
        <f t="shared" si="5"/>
        <v>84.5</v>
      </c>
      <c r="L29" s="28" t="str">
        <f t="shared" si="6"/>
        <v>A</v>
      </c>
      <c r="M29" s="28">
        <f t="shared" si="7"/>
        <v>84.5</v>
      </c>
      <c r="N29" s="28" t="str">
        <f t="shared" si="8"/>
        <v>A</v>
      </c>
      <c r="O29" s="36">
        <v>1</v>
      </c>
      <c r="P29" s="28" t="str">
        <f t="shared" si="9"/>
        <v>Sangat terampil menyajikan perkembangan kehidupan masyarakat pada masa kerajaan Islam.</v>
      </c>
      <c r="Q29" s="39"/>
      <c r="R29" s="39" t="s">
        <v>8</v>
      </c>
      <c r="S29" s="18"/>
      <c r="T29" s="1">
        <v>80</v>
      </c>
      <c r="U29" s="1">
        <v>88</v>
      </c>
      <c r="V29" s="1">
        <v>84</v>
      </c>
      <c r="W29" s="1">
        <v>82</v>
      </c>
      <c r="X29" s="1"/>
      <c r="Y29" s="1"/>
      <c r="Z29" s="1"/>
      <c r="AA29" s="1"/>
      <c r="AB29" s="1"/>
      <c r="AC29" s="1"/>
      <c r="AD29" s="1"/>
      <c r="AE29" s="18"/>
      <c r="AF29" s="1">
        <v>83</v>
      </c>
      <c r="AG29" s="1">
        <v>86</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40409</v>
      </c>
      <c r="FK29" s="41">
        <v>40419</v>
      </c>
    </row>
    <row r="30" spans="1:167" x14ac:dyDescent="0.25">
      <c r="A30" s="19">
        <v>20</v>
      </c>
      <c r="B30" s="19">
        <v>101031</v>
      </c>
      <c r="C30" s="19" t="s">
        <v>141</v>
      </c>
      <c r="D30" s="18"/>
      <c r="E30" s="28">
        <f t="shared" si="0"/>
        <v>78</v>
      </c>
      <c r="F30" s="28" t="str">
        <f t="shared" si="1"/>
        <v>B</v>
      </c>
      <c r="G30" s="28">
        <f t="shared" si="2"/>
        <v>78</v>
      </c>
      <c r="H30" s="28" t="str">
        <f t="shared" si="3"/>
        <v>B</v>
      </c>
      <c r="I30" s="36">
        <v>2</v>
      </c>
      <c r="J30"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0" s="28">
        <f t="shared" si="5"/>
        <v>81</v>
      </c>
      <c r="L30" s="28" t="str">
        <f t="shared" si="6"/>
        <v>B</v>
      </c>
      <c r="M30" s="28">
        <f t="shared" si="7"/>
        <v>81</v>
      </c>
      <c r="N30" s="28" t="str">
        <f t="shared" si="8"/>
        <v>B</v>
      </c>
      <c r="O30" s="36">
        <v>2</v>
      </c>
      <c r="P30" s="28" t="str">
        <f t="shared" si="9"/>
        <v>Sangat terampil menyajikan teori tentang masuknya agama dan kebudayaan Islam di Indonesia.</v>
      </c>
      <c r="Q30" s="39"/>
      <c r="R30" s="39" t="s">
        <v>8</v>
      </c>
      <c r="S30" s="18"/>
      <c r="T30" s="1">
        <v>83</v>
      </c>
      <c r="U30" s="1">
        <v>78</v>
      </c>
      <c r="V30" s="1">
        <v>64</v>
      </c>
      <c r="W30" s="1">
        <v>85</v>
      </c>
      <c r="X30" s="1"/>
      <c r="Y30" s="1"/>
      <c r="Z30" s="1"/>
      <c r="AA30" s="1"/>
      <c r="AB30" s="1"/>
      <c r="AC30" s="1"/>
      <c r="AD30" s="1"/>
      <c r="AE30" s="18"/>
      <c r="AF30" s="1">
        <v>80</v>
      </c>
      <c r="AG30" s="1">
        <v>82</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101047</v>
      </c>
      <c r="C31" s="19" t="s">
        <v>142</v>
      </c>
      <c r="D31" s="18"/>
      <c r="E31" s="28">
        <f t="shared" si="0"/>
        <v>74</v>
      </c>
      <c r="F31" s="28" t="str">
        <f t="shared" si="1"/>
        <v>C</v>
      </c>
      <c r="G31" s="28">
        <f t="shared" si="2"/>
        <v>74</v>
      </c>
      <c r="H31" s="28" t="str">
        <f t="shared" si="3"/>
        <v>C</v>
      </c>
      <c r="I31" s="36">
        <v>3</v>
      </c>
      <c r="J31"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1" s="28">
        <f t="shared" si="5"/>
        <v>80</v>
      </c>
      <c r="L31" s="28" t="str">
        <f t="shared" si="6"/>
        <v>B</v>
      </c>
      <c r="M31" s="28">
        <f t="shared" si="7"/>
        <v>80</v>
      </c>
      <c r="N31" s="28" t="str">
        <f t="shared" si="8"/>
        <v>B</v>
      </c>
      <c r="O31" s="36">
        <v>2</v>
      </c>
      <c r="P31" s="28" t="str">
        <f t="shared" si="9"/>
        <v>Sangat terampil menyajikan teori tentang masuknya agama dan kebudayaan Islam di Indonesia.</v>
      </c>
      <c r="Q31" s="39"/>
      <c r="R31" s="39" t="s">
        <v>8</v>
      </c>
      <c r="S31" s="18"/>
      <c r="T31" s="1">
        <v>80</v>
      </c>
      <c r="U31" s="1">
        <v>72</v>
      </c>
      <c r="V31" s="1">
        <v>60</v>
      </c>
      <c r="W31" s="1">
        <v>82</v>
      </c>
      <c r="X31" s="1"/>
      <c r="Y31" s="1"/>
      <c r="Z31" s="1"/>
      <c r="AA31" s="1"/>
      <c r="AB31" s="1"/>
      <c r="AC31" s="1"/>
      <c r="AD31" s="1"/>
      <c r="AE31" s="18"/>
      <c r="AF31" s="1">
        <v>79</v>
      </c>
      <c r="AG31" s="1">
        <v>81</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40410</v>
      </c>
      <c r="FK31" s="41">
        <v>40420</v>
      </c>
    </row>
    <row r="32" spans="1:167" x14ac:dyDescent="0.25">
      <c r="A32" s="19">
        <v>22</v>
      </c>
      <c r="B32" s="19">
        <v>101062</v>
      </c>
      <c r="C32" s="19" t="s">
        <v>143</v>
      </c>
      <c r="D32" s="18"/>
      <c r="E32" s="28">
        <f t="shared" si="0"/>
        <v>77</v>
      </c>
      <c r="F32" s="28" t="str">
        <f t="shared" si="1"/>
        <v>B</v>
      </c>
      <c r="G32" s="28">
        <f t="shared" si="2"/>
        <v>77</v>
      </c>
      <c r="H32" s="28" t="str">
        <f t="shared" si="3"/>
        <v>B</v>
      </c>
      <c r="I32" s="36">
        <v>2</v>
      </c>
      <c r="J32"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2" s="28">
        <f t="shared" si="5"/>
        <v>81</v>
      </c>
      <c r="L32" s="28" t="str">
        <f t="shared" si="6"/>
        <v>B</v>
      </c>
      <c r="M32" s="28">
        <f t="shared" si="7"/>
        <v>81</v>
      </c>
      <c r="N32" s="28" t="str">
        <f t="shared" si="8"/>
        <v>B</v>
      </c>
      <c r="O32" s="36">
        <v>2</v>
      </c>
      <c r="P32" s="28" t="str">
        <f t="shared" si="9"/>
        <v>Sangat terampil menyajikan teori tentang masuknya agama dan kebudayaan Islam di Indonesia.</v>
      </c>
      <c r="Q32" s="39"/>
      <c r="R32" s="39" t="s">
        <v>8</v>
      </c>
      <c r="S32" s="18"/>
      <c r="T32" s="1">
        <v>80</v>
      </c>
      <c r="U32" s="1">
        <v>74</v>
      </c>
      <c r="V32" s="1">
        <v>72</v>
      </c>
      <c r="W32" s="1">
        <v>82</v>
      </c>
      <c r="X32" s="1"/>
      <c r="Y32" s="1"/>
      <c r="Z32" s="1"/>
      <c r="AA32" s="1"/>
      <c r="AB32" s="1"/>
      <c r="AC32" s="1"/>
      <c r="AD32" s="1"/>
      <c r="AE32" s="18"/>
      <c r="AF32" s="1">
        <v>80</v>
      </c>
      <c r="AG32" s="1">
        <v>82</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101078</v>
      </c>
      <c r="C33" s="19" t="s">
        <v>144</v>
      </c>
      <c r="D33" s="18"/>
      <c r="E33" s="28">
        <f t="shared" si="0"/>
        <v>85</v>
      </c>
      <c r="F33" s="28" t="str">
        <f t="shared" si="1"/>
        <v>A</v>
      </c>
      <c r="G33" s="28">
        <f t="shared" si="2"/>
        <v>85</v>
      </c>
      <c r="H33" s="28" t="str">
        <f t="shared" si="3"/>
        <v>A</v>
      </c>
      <c r="I33" s="36">
        <v>1</v>
      </c>
      <c r="J33" s="28" t="str">
        <f t="shared" si="4"/>
        <v>Memiliki kemampuan dalam menganalisis perkembangan kehidupan masyarakat pada masa kerajaan Hindu Buddha, dan teori tentang masuknya agama dan kebudayaan Islam di Indonesia, serta perkembangan kehidupan masyarakat pada masa kerajaan Islam.</v>
      </c>
      <c r="K33" s="28">
        <f t="shared" si="5"/>
        <v>87</v>
      </c>
      <c r="L33" s="28" t="str">
        <f t="shared" si="6"/>
        <v>A</v>
      </c>
      <c r="M33" s="28">
        <f t="shared" si="7"/>
        <v>87</v>
      </c>
      <c r="N33" s="28" t="str">
        <f t="shared" si="8"/>
        <v>A</v>
      </c>
      <c r="O33" s="36">
        <v>1</v>
      </c>
      <c r="P33" s="28" t="str">
        <f t="shared" si="9"/>
        <v>Sangat terampil menyajikan perkembangan kehidupan masyarakat pada masa kerajaan Islam.</v>
      </c>
      <c r="Q33" s="39"/>
      <c r="R33" s="39" t="s">
        <v>8</v>
      </c>
      <c r="S33" s="18"/>
      <c r="T33" s="1">
        <v>82</v>
      </c>
      <c r="U33" s="1">
        <v>80</v>
      </c>
      <c r="V33" s="1">
        <v>92</v>
      </c>
      <c r="W33" s="1">
        <v>84</v>
      </c>
      <c r="X33" s="1"/>
      <c r="Y33" s="1"/>
      <c r="Z33" s="1"/>
      <c r="AA33" s="1"/>
      <c r="AB33" s="1"/>
      <c r="AC33" s="1"/>
      <c r="AD33" s="1"/>
      <c r="AE33" s="18"/>
      <c r="AF33" s="1">
        <v>86</v>
      </c>
      <c r="AG33" s="1">
        <v>88</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101093</v>
      </c>
      <c r="C34" s="19" t="s">
        <v>145</v>
      </c>
      <c r="D34" s="18"/>
      <c r="E34" s="28">
        <f t="shared" si="0"/>
        <v>75</v>
      </c>
      <c r="F34" s="28" t="str">
        <f t="shared" si="1"/>
        <v>C</v>
      </c>
      <c r="G34" s="28">
        <f t="shared" si="2"/>
        <v>75</v>
      </c>
      <c r="H34" s="28" t="str">
        <f t="shared" si="3"/>
        <v>C</v>
      </c>
      <c r="I34" s="36">
        <v>3</v>
      </c>
      <c r="J34"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4" s="28">
        <f t="shared" si="5"/>
        <v>81</v>
      </c>
      <c r="L34" s="28" t="str">
        <f t="shared" si="6"/>
        <v>B</v>
      </c>
      <c r="M34" s="28">
        <f t="shared" si="7"/>
        <v>81</v>
      </c>
      <c r="N34" s="28" t="str">
        <f t="shared" si="8"/>
        <v>B</v>
      </c>
      <c r="O34" s="36">
        <v>2</v>
      </c>
      <c r="P34" s="28" t="str">
        <f t="shared" si="9"/>
        <v>Sangat terampil menyajikan teori tentang masuknya agama dan kebudayaan Islam di Indonesia.</v>
      </c>
      <c r="Q34" s="39"/>
      <c r="R34" s="39" t="s">
        <v>8</v>
      </c>
      <c r="S34" s="18"/>
      <c r="T34" s="1">
        <v>80</v>
      </c>
      <c r="U34" s="1">
        <v>80</v>
      </c>
      <c r="V34" s="1">
        <v>56</v>
      </c>
      <c r="W34" s="1">
        <v>82</v>
      </c>
      <c r="X34" s="1"/>
      <c r="Y34" s="1"/>
      <c r="Z34" s="1"/>
      <c r="AA34" s="1"/>
      <c r="AB34" s="1"/>
      <c r="AC34" s="1"/>
      <c r="AD34" s="1"/>
      <c r="AE34" s="18"/>
      <c r="AF34" s="1">
        <v>80</v>
      </c>
      <c r="AG34" s="1">
        <v>82</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101109</v>
      </c>
      <c r="C35" s="19" t="s">
        <v>146</v>
      </c>
      <c r="D35" s="18"/>
      <c r="E35" s="28">
        <f t="shared" si="0"/>
        <v>73</v>
      </c>
      <c r="F35" s="28" t="str">
        <f t="shared" si="1"/>
        <v>C</v>
      </c>
      <c r="G35" s="28">
        <f t="shared" si="2"/>
        <v>73</v>
      </c>
      <c r="H35" s="28" t="str">
        <f t="shared" si="3"/>
        <v>C</v>
      </c>
      <c r="I35" s="36">
        <v>3</v>
      </c>
      <c r="J35"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5" s="28">
        <f t="shared" si="5"/>
        <v>80</v>
      </c>
      <c r="L35" s="28" t="str">
        <f t="shared" si="6"/>
        <v>B</v>
      </c>
      <c r="M35" s="28">
        <f t="shared" si="7"/>
        <v>80</v>
      </c>
      <c r="N35" s="28" t="str">
        <f t="shared" si="8"/>
        <v>B</v>
      </c>
      <c r="O35" s="36">
        <v>2</v>
      </c>
      <c r="P35" s="28" t="str">
        <f t="shared" si="9"/>
        <v>Sangat terampil menyajikan teori tentang masuknya agama dan kebudayaan Islam di Indonesia.</v>
      </c>
      <c r="Q35" s="39"/>
      <c r="R35" s="39" t="s">
        <v>8</v>
      </c>
      <c r="S35" s="18"/>
      <c r="T35" s="1">
        <v>80</v>
      </c>
      <c r="U35" s="1">
        <v>74</v>
      </c>
      <c r="V35" s="1">
        <v>56</v>
      </c>
      <c r="W35" s="1">
        <v>82</v>
      </c>
      <c r="X35" s="1"/>
      <c r="Y35" s="1"/>
      <c r="Z35" s="1"/>
      <c r="AA35" s="1"/>
      <c r="AB35" s="1"/>
      <c r="AC35" s="1"/>
      <c r="AD35" s="1"/>
      <c r="AE35" s="18"/>
      <c r="AF35" s="1">
        <v>79</v>
      </c>
      <c r="AG35" s="1">
        <v>81</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101125</v>
      </c>
      <c r="C36" s="19" t="s">
        <v>147</v>
      </c>
      <c r="D36" s="18"/>
      <c r="E36" s="28">
        <f t="shared" si="0"/>
        <v>86</v>
      </c>
      <c r="F36" s="28" t="str">
        <f t="shared" si="1"/>
        <v>A</v>
      </c>
      <c r="G36" s="28">
        <f t="shared" si="2"/>
        <v>86</v>
      </c>
      <c r="H36" s="28" t="str">
        <f t="shared" si="3"/>
        <v>A</v>
      </c>
      <c r="I36" s="36">
        <v>1</v>
      </c>
      <c r="J36" s="28" t="str">
        <f t="shared" si="4"/>
        <v>Memiliki kemampuan dalam menganalisis perkembangan kehidupan masyarakat pada masa kerajaan Hindu Buddha, dan teori tentang masuknya agama dan kebudayaan Islam di Indonesia, serta perkembangan kehidupan masyarakat pada masa kerajaan Islam.</v>
      </c>
      <c r="K36" s="28">
        <f t="shared" si="5"/>
        <v>83</v>
      </c>
      <c r="L36" s="28" t="str">
        <f t="shared" si="6"/>
        <v>B</v>
      </c>
      <c r="M36" s="28">
        <f t="shared" si="7"/>
        <v>83</v>
      </c>
      <c r="N36" s="28" t="str">
        <f t="shared" si="8"/>
        <v>B</v>
      </c>
      <c r="O36" s="36">
        <v>2</v>
      </c>
      <c r="P36" s="28" t="str">
        <f t="shared" si="9"/>
        <v>Sangat terampil menyajikan teori tentang masuknya agama dan kebudayaan Islam di Indonesia.</v>
      </c>
      <c r="Q36" s="39"/>
      <c r="R36" s="39" t="s">
        <v>8</v>
      </c>
      <c r="S36" s="18"/>
      <c r="T36" s="1">
        <v>80</v>
      </c>
      <c r="U36" s="1">
        <v>88</v>
      </c>
      <c r="V36" s="1">
        <v>92</v>
      </c>
      <c r="W36" s="1">
        <v>84</v>
      </c>
      <c r="X36" s="1"/>
      <c r="Y36" s="1"/>
      <c r="Z36" s="1"/>
      <c r="AA36" s="1"/>
      <c r="AB36" s="1"/>
      <c r="AC36" s="1"/>
      <c r="AD36" s="1"/>
      <c r="AE36" s="18"/>
      <c r="AF36" s="1">
        <v>82</v>
      </c>
      <c r="AG36" s="1">
        <v>84</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101141</v>
      </c>
      <c r="C37" s="19" t="s">
        <v>148</v>
      </c>
      <c r="D37" s="18"/>
      <c r="E37" s="28">
        <f t="shared" si="0"/>
        <v>80</v>
      </c>
      <c r="F37" s="28" t="str">
        <f t="shared" si="1"/>
        <v>B</v>
      </c>
      <c r="G37" s="28">
        <f t="shared" si="2"/>
        <v>80</v>
      </c>
      <c r="H37" s="28" t="str">
        <f t="shared" si="3"/>
        <v>B</v>
      </c>
      <c r="I37" s="36">
        <v>2</v>
      </c>
      <c r="J37"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7" s="28">
        <f t="shared" si="5"/>
        <v>83</v>
      </c>
      <c r="L37" s="28" t="str">
        <f t="shared" si="6"/>
        <v>B</v>
      </c>
      <c r="M37" s="28">
        <f t="shared" si="7"/>
        <v>83</v>
      </c>
      <c r="N37" s="28" t="str">
        <f t="shared" si="8"/>
        <v>B</v>
      </c>
      <c r="O37" s="36">
        <v>2</v>
      </c>
      <c r="P37" s="28" t="str">
        <f t="shared" si="9"/>
        <v>Sangat terampil menyajikan teori tentang masuknya agama dan kebudayaan Islam di Indonesia.</v>
      </c>
      <c r="Q37" s="39"/>
      <c r="R37" s="39" t="s">
        <v>8</v>
      </c>
      <c r="S37" s="18"/>
      <c r="T37" s="1">
        <v>80</v>
      </c>
      <c r="U37" s="1">
        <v>75</v>
      </c>
      <c r="V37" s="1">
        <v>82</v>
      </c>
      <c r="W37" s="1">
        <v>82</v>
      </c>
      <c r="X37" s="1"/>
      <c r="Y37" s="1"/>
      <c r="Z37" s="1"/>
      <c r="AA37" s="1"/>
      <c r="AB37" s="1"/>
      <c r="AC37" s="1"/>
      <c r="AD37" s="1"/>
      <c r="AE37" s="18"/>
      <c r="AF37" s="1">
        <v>82</v>
      </c>
      <c r="AG37" s="1">
        <v>84</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101157</v>
      </c>
      <c r="C38" s="19" t="s">
        <v>149</v>
      </c>
      <c r="D38" s="18"/>
      <c r="E38" s="28">
        <f t="shared" si="0"/>
        <v>84</v>
      </c>
      <c r="F38" s="28" t="str">
        <f t="shared" si="1"/>
        <v>B</v>
      </c>
      <c r="G38" s="28">
        <f t="shared" si="2"/>
        <v>84</v>
      </c>
      <c r="H38" s="28" t="str">
        <f t="shared" si="3"/>
        <v>B</v>
      </c>
      <c r="I38" s="36">
        <v>2</v>
      </c>
      <c r="J38"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8" s="28">
        <f t="shared" si="5"/>
        <v>80</v>
      </c>
      <c r="L38" s="28" t="str">
        <f t="shared" si="6"/>
        <v>B</v>
      </c>
      <c r="M38" s="28">
        <f t="shared" si="7"/>
        <v>80</v>
      </c>
      <c r="N38" s="28" t="str">
        <f t="shared" si="8"/>
        <v>B</v>
      </c>
      <c r="O38" s="36">
        <v>2</v>
      </c>
      <c r="P38" s="28" t="str">
        <f t="shared" si="9"/>
        <v>Sangat terampil menyajikan teori tentang masuknya agama dan kebudayaan Islam di Indonesia.</v>
      </c>
      <c r="Q38" s="39"/>
      <c r="R38" s="39" t="s">
        <v>9</v>
      </c>
      <c r="S38" s="18"/>
      <c r="T38" s="1">
        <v>82</v>
      </c>
      <c r="U38" s="1">
        <v>81</v>
      </c>
      <c r="V38" s="1">
        <v>88</v>
      </c>
      <c r="W38" s="1">
        <v>84</v>
      </c>
      <c r="X38" s="1"/>
      <c r="Y38" s="1"/>
      <c r="Z38" s="1"/>
      <c r="AA38" s="1"/>
      <c r="AB38" s="1"/>
      <c r="AC38" s="1"/>
      <c r="AD38" s="1"/>
      <c r="AE38" s="18"/>
      <c r="AF38" s="1">
        <v>79</v>
      </c>
      <c r="AG38" s="1">
        <v>81</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101172</v>
      </c>
      <c r="C39" s="19" t="s">
        <v>150</v>
      </c>
      <c r="D39" s="18"/>
      <c r="E39" s="28">
        <f t="shared" si="0"/>
        <v>73</v>
      </c>
      <c r="F39" s="28" t="str">
        <f t="shared" si="1"/>
        <v>C</v>
      </c>
      <c r="G39" s="28">
        <f t="shared" si="2"/>
        <v>73</v>
      </c>
      <c r="H39" s="28" t="str">
        <f t="shared" si="3"/>
        <v>C</v>
      </c>
      <c r="I39" s="36">
        <v>3</v>
      </c>
      <c r="J39"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9" s="28">
        <f t="shared" si="5"/>
        <v>80</v>
      </c>
      <c r="L39" s="28" t="str">
        <f t="shared" si="6"/>
        <v>B</v>
      </c>
      <c r="M39" s="28">
        <f t="shared" si="7"/>
        <v>80</v>
      </c>
      <c r="N39" s="28" t="str">
        <f t="shared" si="8"/>
        <v>B</v>
      </c>
      <c r="O39" s="36">
        <v>2</v>
      </c>
      <c r="P39" s="28" t="str">
        <f t="shared" si="9"/>
        <v>Sangat terampil menyajikan teori tentang masuknya agama dan kebudayaan Islam di Indonesia.</v>
      </c>
      <c r="Q39" s="39"/>
      <c r="R39" s="39" t="s">
        <v>8</v>
      </c>
      <c r="S39" s="18"/>
      <c r="T39" s="1">
        <v>78</v>
      </c>
      <c r="U39" s="1">
        <v>68</v>
      </c>
      <c r="V39" s="1">
        <v>66</v>
      </c>
      <c r="W39" s="1">
        <v>80</v>
      </c>
      <c r="X39" s="1"/>
      <c r="Y39" s="1"/>
      <c r="Z39" s="1"/>
      <c r="AA39" s="1"/>
      <c r="AB39" s="1"/>
      <c r="AC39" s="1"/>
      <c r="AD39" s="1"/>
      <c r="AE39" s="18"/>
      <c r="AF39" s="1">
        <v>79</v>
      </c>
      <c r="AG39" s="1">
        <v>81</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101187</v>
      </c>
      <c r="C40" s="19" t="s">
        <v>151</v>
      </c>
      <c r="D40" s="18"/>
      <c r="E40" s="28">
        <f t="shared" si="0"/>
        <v>79</v>
      </c>
      <c r="F40" s="28" t="str">
        <f t="shared" si="1"/>
        <v>B</v>
      </c>
      <c r="G40" s="28">
        <f t="shared" si="2"/>
        <v>79</v>
      </c>
      <c r="H40" s="28" t="str">
        <f t="shared" si="3"/>
        <v>B</v>
      </c>
      <c r="I40" s="36">
        <v>2</v>
      </c>
      <c r="J40"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0" s="28">
        <f t="shared" si="5"/>
        <v>83</v>
      </c>
      <c r="L40" s="28" t="str">
        <f t="shared" si="6"/>
        <v>B</v>
      </c>
      <c r="M40" s="28">
        <f t="shared" si="7"/>
        <v>83</v>
      </c>
      <c r="N40" s="28" t="str">
        <f t="shared" si="8"/>
        <v>B</v>
      </c>
      <c r="O40" s="36">
        <v>2</v>
      </c>
      <c r="P40" s="28" t="str">
        <f t="shared" si="9"/>
        <v>Sangat terampil menyajikan teori tentang masuknya agama dan kebudayaan Islam di Indonesia.</v>
      </c>
      <c r="Q40" s="39"/>
      <c r="R40" s="39" t="s">
        <v>8</v>
      </c>
      <c r="S40" s="18"/>
      <c r="T40" s="1">
        <v>82</v>
      </c>
      <c r="U40" s="1">
        <v>68</v>
      </c>
      <c r="V40" s="1">
        <v>82</v>
      </c>
      <c r="W40" s="1">
        <v>84</v>
      </c>
      <c r="X40" s="1"/>
      <c r="Y40" s="1"/>
      <c r="Z40" s="1"/>
      <c r="AA40" s="1"/>
      <c r="AB40" s="1"/>
      <c r="AC40" s="1"/>
      <c r="AD40" s="1"/>
      <c r="AE40" s="18"/>
      <c r="AF40" s="1">
        <v>82</v>
      </c>
      <c r="AG40" s="1">
        <v>84</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101203</v>
      </c>
      <c r="C41" s="19" t="s">
        <v>152</v>
      </c>
      <c r="D41" s="18"/>
      <c r="E41" s="28">
        <f t="shared" si="0"/>
        <v>78</v>
      </c>
      <c r="F41" s="28" t="str">
        <f t="shared" si="1"/>
        <v>B</v>
      </c>
      <c r="G41" s="28">
        <f t="shared" si="2"/>
        <v>78</v>
      </c>
      <c r="H41" s="28" t="str">
        <f t="shared" si="3"/>
        <v>B</v>
      </c>
      <c r="I41" s="36">
        <v>2</v>
      </c>
      <c r="J41"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1" s="28">
        <f t="shared" si="5"/>
        <v>81</v>
      </c>
      <c r="L41" s="28" t="str">
        <f t="shared" si="6"/>
        <v>B</v>
      </c>
      <c r="M41" s="28">
        <f t="shared" si="7"/>
        <v>81</v>
      </c>
      <c r="N41" s="28" t="str">
        <f t="shared" si="8"/>
        <v>B</v>
      </c>
      <c r="O41" s="36">
        <v>2</v>
      </c>
      <c r="P41" s="28" t="str">
        <f t="shared" si="9"/>
        <v>Sangat terampil menyajikan teori tentang masuknya agama dan kebudayaan Islam di Indonesia.</v>
      </c>
      <c r="Q41" s="39"/>
      <c r="R41" s="39" t="s">
        <v>8</v>
      </c>
      <c r="S41" s="18"/>
      <c r="T41" s="1">
        <v>80</v>
      </c>
      <c r="U41" s="1">
        <v>75</v>
      </c>
      <c r="V41" s="1">
        <v>76</v>
      </c>
      <c r="W41" s="1">
        <v>82</v>
      </c>
      <c r="X41" s="1"/>
      <c r="Y41" s="1"/>
      <c r="Z41" s="1"/>
      <c r="AA41" s="1"/>
      <c r="AB41" s="1"/>
      <c r="AC41" s="1"/>
      <c r="AD41" s="1"/>
      <c r="AE41" s="18"/>
      <c r="AF41" s="1">
        <v>80</v>
      </c>
      <c r="AG41" s="1">
        <v>82</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101218</v>
      </c>
      <c r="C42" s="19" t="s">
        <v>153</v>
      </c>
      <c r="D42" s="18"/>
      <c r="E42" s="28">
        <f t="shared" si="0"/>
        <v>83</v>
      </c>
      <c r="F42" s="28" t="str">
        <f t="shared" si="1"/>
        <v>B</v>
      </c>
      <c r="G42" s="28">
        <f t="shared" si="2"/>
        <v>83</v>
      </c>
      <c r="H42" s="28" t="str">
        <f t="shared" si="3"/>
        <v>B</v>
      </c>
      <c r="I42" s="36">
        <v>2</v>
      </c>
      <c r="J42"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2" s="28">
        <f t="shared" si="5"/>
        <v>81</v>
      </c>
      <c r="L42" s="28" t="str">
        <f t="shared" si="6"/>
        <v>B</v>
      </c>
      <c r="M42" s="28">
        <f t="shared" si="7"/>
        <v>81</v>
      </c>
      <c r="N42" s="28" t="str">
        <f t="shared" si="8"/>
        <v>B</v>
      </c>
      <c r="O42" s="36">
        <v>2</v>
      </c>
      <c r="P42" s="28" t="str">
        <f t="shared" si="9"/>
        <v>Sangat terampil menyajikan teori tentang masuknya agama dan kebudayaan Islam di Indonesia.</v>
      </c>
      <c r="Q42" s="39"/>
      <c r="R42" s="39" t="s">
        <v>8</v>
      </c>
      <c r="S42" s="18"/>
      <c r="T42" s="1">
        <v>85</v>
      </c>
      <c r="U42" s="1">
        <v>80</v>
      </c>
      <c r="V42" s="1">
        <v>80</v>
      </c>
      <c r="W42" s="1">
        <v>87</v>
      </c>
      <c r="X42" s="1"/>
      <c r="Y42" s="1"/>
      <c r="Z42" s="1"/>
      <c r="AA42" s="1"/>
      <c r="AB42" s="1"/>
      <c r="AC42" s="1"/>
      <c r="AD42" s="1"/>
      <c r="AE42" s="18"/>
      <c r="AF42" s="1">
        <v>80</v>
      </c>
      <c r="AG42" s="1">
        <v>82</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101234</v>
      </c>
      <c r="C43" s="19" t="s">
        <v>154</v>
      </c>
      <c r="D43" s="18"/>
      <c r="E43" s="28">
        <f t="shared" si="0"/>
        <v>86</v>
      </c>
      <c r="F43" s="28" t="str">
        <f t="shared" si="1"/>
        <v>A</v>
      </c>
      <c r="G43" s="28">
        <f t="shared" si="2"/>
        <v>86</v>
      </c>
      <c r="H43" s="28" t="str">
        <f t="shared" si="3"/>
        <v>A</v>
      </c>
      <c r="I43" s="36">
        <v>1</v>
      </c>
      <c r="J43" s="28" t="str">
        <f t="shared" si="4"/>
        <v>Memiliki kemampuan dalam menganalisis perkembangan kehidupan masyarakat pada masa kerajaan Hindu Buddha, dan teori tentang masuknya agama dan kebudayaan Islam di Indonesia, serta perkembangan kehidupan masyarakat pada masa kerajaan Islam.</v>
      </c>
      <c r="K43" s="28">
        <f t="shared" si="5"/>
        <v>86</v>
      </c>
      <c r="L43" s="28" t="str">
        <f t="shared" si="6"/>
        <v>A</v>
      </c>
      <c r="M43" s="28">
        <f t="shared" si="7"/>
        <v>86</v>
      </c>
      <c r="N43" s="28" t="str">
        <f t="shared" si="8"/>
        <v>A</v>
      </c>
      <c r="O43" s="36">
        <v>1</v>
      </c>
      <c r="P43" s="28" t="str">
        <f t="shared" si="9"/>
        <v>Sangat terampil menyajikan perkembangan kehidupan masyarakat pada masa kerajaan Islam.</v>
      </c>
      <c r="Q43" s="39"/>
      <c r="R43" s="39" t="s">
        <v>8</v>
      </c>
      <c r="S43" s="18"/>
      <c r="T43" s="1">
        <v>80</v>
      </c>
      <c r="U43" s="1">
        <v>84</v>
      </c>
      <c r="V43" s="1">
        <v>92</v>
      </c>
      <c r="W43" s="1">
        <v>88</v>
      </c>
      <c r="X43" s="1"/>
      <c r="Y43" s="1"/>
      <c r="Z43" s="1"/>
      <c r="AA43" s="1"/>
      <c r="AB43" s="1"/>
      <c r="AC43" s="1"/>
      <c r="AD43" s="1"/>
      <c r="AE43" s="18"/>
      <c r="AF43" s="1">
        <v>85</v>
      </c>
      <c r="AG43" s="1">
        <v>87</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101250</v>
      </c>
      <c r="C44" s="19" t="s">
        <v>155</v>
      </c>
      <c r="D44" s="18"/>
      <c r="E44" s="28">
        <f t="shared" si="0"/>
        <v>84</v>
      </c>
      <c r="F44" s="28" t="str">
        <f t="shared" si="1"/>
        <v>B</v>
      </c>
      <c r="G44" s="28">
        <f t="shared" si="2"/>
        <v>84</v>
      </c>
      <c r="H44" s="28" t="str">
        <f t="shared" si="3"/>
        <v>B</v>
      </c>
      <c r="I44" s="36">
        <v>2</v>
      </c>
      <c r="J44"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4" s="28">
        <f t="shared" si="5"/>
        <v>81</v>
      </c>
      <c r="L44" s="28" t="str">
        <f t="shared" si="6"/>
        <v>B</v>
      </c>
      <c r="M44" s="28">
        <f t="shared" si="7"/>
        <v>81</v>
      </c>
      <c r="N44" s="28" t="str">
        <f t="shared" si="8"/>
        <v>B</v>
      </c>
      <c r="O44" s="36">
        <v>2</v>
      </c>
      <c r="P44" s="28" t="str">
        <f t="shared" si="9"/>
        <v>Sangat terampil menyajikan teori tentang masuknya agama dan kebudayaan Islam di Indonesia.</v>
      </c>
      <c r="Q44" s="39"/>
      <c r="R44" s="39" t="s">
        <v>8</v>
      </c>
      <c r="S44" s="18"/>
      <c r="T44" s="1">
        <v>80</v>
      </c>
      <c r="U44" s="1">
        <v>82</v>
      </c>
      <c r="V44" s="1">
        <v>90</v>
      </c>
      <c r="W44" s="1">
        <v>82</v>
      </c>
      <c r="X44" s="1"/>
      <c r="Y44" s="1"/>
      <c r="Z44" s="1"/>
      <c r="AA44" s="1"/>
      <c r="AB44" s="1"/>
      <c r="AC44" s="1"/>
      <c r="AD44" s="1"/>
      <c r="AE44" s="18"/>
      <c r="AF44" s="1">
        <v>80</v>
      </c>
      <c r="AG44" s="1">
        <v>82</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101265</v>
      </c>
      <c r="C45" s="19" t="s">
        <v>156</v>
      </c>
      <c r="D45" s="18"/>
      <c r="E45" s="28">
        <f t="shared" si="0"/>
        <v>85</v>
      </c>
      <c r="F45" s="28" t="str">
        <f t="shared" si="1"/>
        <v>A</v>
      </c>
      <c r="G45" s="28">
        <f t="shared" si="2"/>
        <v>85</v>
      </c>
      <c r="H45" s="28" t="str">
        <f t="shared" si="3"/>
        <v>A</v>
      </c>
      <c r="I45" s="36">
        <v>1</v>
      </c>
      <c r="J45" s="28" t="str">
        <f t="shared" si="4"/>
        <v>Memiliki kemampuan dalam menganalisis perkembangan kehidupan masyarakat pada masa kerajaan Hindu Buddha, dan teori tentang masuknya agama dan kebudayaan Islam di Indonesia, serta perkembangan kehidupan masyarakat pada masa kerajaan Islam.</v>
      </c>
      <c r="K45" s="28">
        <f t="shared" si="5"/>
        <v>86</v>
      </c>
      <c r="L45" s="28" t="str">
        <f t="shared" si="6"/>
        <v>A</v>
      </c>
      <c r="M45" s="28">
        <f t="shared" si="7"/>
        <v>86</v>
      </c>
      <c r="N45" s="28" t="str">
        <f t="shared" si="8"/>
        <v>A</v>
      </c>
      <c r="O45" s="36">
        <v>1</v>
      </c>
      <c r="P45" s="28" t="str">
        <f t="shared" si="9"/>
        <v>Sangat terampil menyajikan perkembangan kehidupan masyarakat pada masa kerajaan Islam.</v>
      </c>
      <c r="Q45" s="39"/>
      <c r="R45" s="39" t="s">
        <v>8</v>
      </c>
      <c r="S45" s="18"/>
      <c r="T45" s="1">
        <v>87</v>
      </c>
      <c r="U45" s="1">
        <v>73</v>
      </c>
      <c r="V45" s="1">
        <v>90</v>
      </c>
      <c r="W45" s="1">
        <v>89</v>
      </c>
      <c r="X45" s="1"/>
      <c r="Y45" s="1"/>
      <c r="Z45" s="1"/>
      <c r="AA45" s="1"/>
      <c r="AB45" s="1"/>
      <c r="AC45" s="1"/>
      <c r="AD45" s="1"/>
      <c r="AE45" s="18"/>
      <c r="AF45" s="1">
        <v>85</v>
      </c>
      <c r="AG45" s="1">
        <v>87</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101281</v>
      </c>
      <c r="C46" s="19" t="s">
        <v>157</v>
      </c>
      <c r="D46" s="18"/>
      <c r="E46" s="28">
        <f t="shared" si="0"/>
        <v>78</v>
      </c>
      <c r="F46" s="28" t="str">
        <f t="shared" si="1"/>
        <v>B</v>
      </c>
      <c r="G46" s="28">
        <f t="shared" si="2"/>
        <v>78</v>
      </c>
      <c r="H46" s="28" t="str">
        <f t="shared" si="3"/>
        <v>B</v>
      </c>
      <c r="I46" s="36">
        <v>2</v>
      </c>
      <c r="J46"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6" s="28">
        <f t="shared" si="5"/>
        <v>80</v>
      </c>
      <c r="L46" s="28" t="str">
        <f t="shared" si="6"/>
        <v>B</v>
      </c>
      <c r="M46" s="28">
        <f t="shared" si="7"/>
        <v>80</v>
      </c>
      <c r="N46" s="28" t="str">
        <f t="shared" si="8"/>
        <v>B</v>
      </c>
      <c r="O46" s="36">
        <v>2</v>
      </c>
      <c r="P46" s="28" t="str">
        <f t="shared" si="9"/>
        <v>Sangat terampil menyajikan teori tentang masuknya agama dan kebudayaan Islam di Indonesia.</v>
      </c>
      <c r="Q46" s="39"/>
      <c r="R46" s="39" t="s">
        <v>8</v>
      </c>
      <c r="S46" s="18"/>
      <c r="T46" s="1">
        <v>80</v>
      </c>
      <c r="U46" s="1">
        <v>78</v>
      </c>
      <c r="V46" s="1">
        <v>70</v>
      </c>
      <c r="W46" s="1">
        <v>82</v>
      </c>
      <c r="X46" s="1"/>
      <c r="Y46" s="1"/>
      <c r="Z46" s="1"/>
      <c r="AA46" s="1"/>
      <c r="AB46" s="1"/>
      <c r="AC46" s="1"/>
      <c r="AD46" s="1"/>
      <c r="AE46" s="18"/>
      <c r="AF46" s="1">
        <v>79</v>
      </c>
      <c r="AG46" s="1">
        <v>81</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t="s">
        <v>109</v>
      </c>
      <c r="G52" s="18"/>
      <c r="H52" s="18"/>
      <c r="I52" s="38"/>
      <c r="J52" s="30"/>
      <c r="K52" s="18">
        <f>IF(COUNTBLANK($G$11:$G$50)=40,"",MAX($G$11:$G$50))</f>
        <v>90</v>
      </c>
      <c r="L52" s="18"/>
      <c r="M52" s="18"/>
      <c r="N52" s="18"/>
      <c r="O52" s="37"/>
      <c r="P52" s="18"/>
      <c r="Q52" s="37" t="s">
        <v>110</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t="s">
        <v>112</v>
      </c>
      <c r="G53" s="18"/>
      <c r="H53" s="18"/>
      <c r="I53" s="38"/>
      <c r="J53" s="30"/>
      <c r="K53" s="18">
        <f>IF(COUNTBLANK($G$11:$G$50)=40,"",MIN($G$11:$G$50))</f>
        <v>72</v>
      </c>
      <c r="L53" s="18"/>
      <c r="M53" s="18"/>
      <c r="N53" s="18"/>
      <c r="O53" s="37"/>
      <c r="P53" s="18"/>
      <c r="Q53" s="37" t="s">
        <v>113</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114</v>
      </c>
      <c r="G54" s="18"/>
      <c r="H54" s="18"/>
      <c r="I54" s="38"/>
      <c r="J54" s="30"/>
      <c r="K54" s="18">
        <f>IF(COUNTBLANK($G$11:$G$50)=40,"",AVERAGE($G$11:$G$50))</f>
        <v>80.25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115</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7"/>
      <c r="J56" s="18"/>
      <c r="K56" s="18"/>
      <c r="L56" s="18"/>
      <c r="M56" s="18"/>
      <c r="N56" s="18"/>
      <c r="O56" s="37"/>
      <c r="P56" s="18"/>
      <c r="Q56" s="37" t="s">
        <v>117</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7"/>
      <c r="J57" s="18"/>
      <c r="K57" s="18"/>
      <c r="L57" s="18"/>
      <c r="M57" s="18"/>
      <c r="N57" s="18"/>
      <c r="O57" s="37"/>
      <c r="P57" s="18"/>
      <c r="Q57" s="37" t="s">
        <v>119</v>
      </c>
      <c r="R57" s="37" t="s">
        <v>120</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14" activePane="bottomRight" state="frozen"/>
      <selection pane="topRight"/>
      <selection pane="bottomLeft"/>
      <selection pane="bottomRight" activeCell="T27" sqref="T2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867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867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192</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101296</v>
      </c>
      <c r="C11" s="19" t="s">
        <v>159</v>
      </c>
      <c r="D11" s="18"/>
      <c r="E11" s="28">
        <f t="shared" ref="E11:E50" si="0">IF((COUNTA(T11:AC11)&gt;0),(ROUND((AVERAGE(T11:AC11)),0)),"")</f>
        <v>78</v>
      </c>
      <c r="F11" s="28" t="str">
        <f t="shared" ref="F11:F50" si="1">IF(AND(ISNUMBER(E11),E11&gt;=1),IF(E11&lt;=$FD$13,$FE$13,IF(E11&lt;=$FD$14,$FE$14,IF(E11&lt;=$FD$15,$FE$15,IF(E11&lt;=$FD$16,$FE$16,)))), "")</f>
        <v>B</v>
      </c>
      <c r="G11" s="28">
        <f t="shared" ref="G11:G50" si="2">IF((COUNTA(T11:AD11)&gt;0),(ROUND((AVERAGE(T11:AD11)),0)),"")</f>
        <v>78</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1" s="28">
        <f t="shared" ref="K11:K50" si="5">IF((COUNTA(AF11:AO11)&gt;0),AVERAGE(AF11:AO11),"")</f>
        <v>83.5</v>
      </c>
      <c r="L11" s="28" t="str">
        <f t="shared" ref="L11:L50" si="6">IF(AND(ISNUMBER(K11),K11&gt;=1), IF(K11&lt;=$FD$27,$FE$27,IF(K11&lt;=$FD$28,$FE$28,IF(K11&lt;=$FD$29,$FE$29,IF(K11&lt;=$FD$30,$FE$30,)))), "")</f>
        <v>B</v>
      </c>
      <c r="M11" s="28">
        <f t="shared" ref="M11:M50" si="7">IF((COUNTA(AF11:AO11)&gt;0),AVERAGE(AF11:AO11),"")</f>
        <v>83.5</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menyajikan teori tentang masuknya agama dan kebudayaan Islam di Indonesia.</v>
      </c>
      <c r="Q11" s="39"/>
      <c r="R11" s="39" t="s">
        <v>8</v>
      </c>
      <c r="S11" s="18"/>
      <c r="T11" s="1">
        <v>81</v>
      </c>
      <c r="U11" s="1">
        <v>77</v>
      </c>
      <c r="V11" s="1">
        <v>70</v>
      </c>
      <c r="W11" s="1">
        <v>83</v>
      </c>
      <c r="X11" s="1"/>
      <c r="Y11" s="1"/>
      <c r="Z11" s="1"/>
      <c r="AA11" s="1"/>
      <c r="AB11" s="1"/>
      <c r="AC11" s="1"/>
      <c r="AD11" s="1"/>
      <c r="AE11" s="18"/>
      <c r="AF11" s="1">
        <v>81</v>
      </c>
      <c r="AG11" s="1">
        <v>86</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101312</v>
      </c>
      <c r="C12" s="19" t="s">
        <v>160</v>
      </c>
      <c r="D12" s="18"/>
      <c r="E12" s="28">
        <f t="shared" si="0"/>
        <v>83</v>
      </c>
      <c r="F12" s="28" t="str">
        <f t="shared" si="1"/>
        <v>B</v>
      </c>
      <c r="G12" s="28">
        <f t="shared" si="2"/>
        <v>83</v>
      </c>
      <c r="H12" s="28" t="str">
        <f t="shared" si="3"/>
        <v>B</v>
      </c>
      <c r="I12" s="36">
        <v>2</v>
      </c>
      <c r="J12"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2" s="28">
        <f t="shared" si="5"/>
        <v>83.5</v>
      </c>
      <c r="L12" s="28" t="str">
        <f t="shared" si="6"/>
        <v>B</v>
      </c>
      <c r="M12" s="28">
        <f t="shared" si="7"/>
        <v>83.5</v>
      </c>
      <c r="N12" s="28" t="str">
        <f t="shared" si="8"/>
        <v>B</v>
      </c>
      <c r="O12" s="36">
        <v>2</v>
      </c>
      <c r="P12" s="28" t="str">
        <f t="shared" si="9"/>
        <v>Sangat terampil menyajikan teori tentang masuknya agama dan kebudayaan Islam di Indonesia.</v>
      </c>
      <c r="Q12" s="39"/>
      <c r="R12" s="39" t="s">
        <v>8</v>
      </c>
      <c r="S12" s="18"/>
      <c r="T12" s="1">
        <v>85</v>
      </c>
      <c r="U12" s="1">
        <v>80</v>
      </c>
      <c r="V12" s="1">
        <v>78</v>
      </c>
      <c r="W12" s="1">
        <v>87</v>
      </c>
      <c r="X12" s="1"/>
      <c r="Y12" s="1"/>
      <c r="Z12" s="1"/>
      <c r="AA12" s="1"/>
      <c r="AB12" s="1"/>
      <c r="AC12" s="1"/>
      <c r="AD12" s="1"/>
      <c r="AE12" s="18"/>
      <c r="AF12" s="1">
        <v>83</v>
      </c>
      <c r="AG12" s="1">
        <v>84</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101328</v>
      </c>
      <c r="C13" s="19" t="s">
        <v>161</v>
      </c>
      <c r="D13" s="18"/>
      <c r="E13" s="28">
        <f t="shared" si="0"/>
        <v>70</v>
      </c>
      <c r="F13" s="28" t="str">
        <f t="shared" si="1"/>
        <v>C</v>
      </c>
      <c r="G13" s="28">
        <f t="shared" si="2"/>
        <v>70</v>
      </c>
      <c r="H13" s="28" t="str">
        <f t="shared" si="3"/>
        <v>C</v>
      </c>
      <c r="I13" s="36">
        <v>3</v>
      </c>
      <c r="J13"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13" s="28">
        <f t="shared" si="5"/>
        <v>79</v>
      </c>
      <c r="L13" s="28" t="str">
        <f t="shared" si="6"/>
        <v>B</v>
      </c>
      <c r="M13" s="28">
        <f t="shared" si="7"/>
        <v>79</v>
      </c>
      <c r="N13" s="28" t="str">
        <f t="shared" si="8"/>
        <v>B</v>
      </c>
      <c r="O13" s="36">
        <v>2</v>
      </c>
      <c r="P13" s="28" t="str">
        <f t="shared" si="9"/>
        <v>Sangat terampil menyajikan teori tentang masuknya agama dan kebudayaan Islam di Indonesia.</v>
      </c>
      <c r="Q13" s="39"/>
      <c r="R13" s="39" t="s">
        <v>8</v>
      </c>
      <c r="S13" s="18"/>
      <c r="T13" s="1">
        <v>70</v>
      </c>
      <c r="U13" s="1">
        <v>70</v>
      </c>
      <c r="V13" s="1">
        <v>70</v>
      </c>
      <c r="W13" s="1">
        <v>70</v>
      </c>
      <c r="X13" s="1"/>
      <c r="Y13" s="1"/>
      <c r="Z13" s="1"/>
      <c r="AA13" s="1"/>
      <c r="AB13" s="1"/>
      <c r="AC13" s="1"/>
      <c r="AD13" s="1"/>
      <c r="AE13" s="18"/>
      <c r="AF13" s="1">
        <v>79</v>
      </c>
      <c r="AG13" s="1">
        <v>79</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40421</v>
      </c>
      <c r="FK13" s="41">
        <v>40431</v>
      </c>
    </row>
    <row r="14" spans="1:167" x14ac:dyDescent="0.25">
      <c r="A14" s="19">
        <v>4</v>
      </c>
      <c r="B14" s="19">
        <v>101344</v>
      </c>
      <c r="C14" s="19" t="s">
        <v>162</v>
      </c>
      <c r="D14" s="18"/>
      <c r="E14" s="28">
        <f t="shared" si="0"/>
        <v>80</v>
      </c>
      <c r="F14" s="28" t="str">
        <f t="shared" si="1"/>
        <v>B</v>
      </c>
      <c r="G14" s="28">
        <f t="shared" si="2"/>
        <v>80</v>
      </c>
      <c r="H14" s="28" t="str">
        <f t="shared" si="3"/>
        <v>B</v>
      </c>
      <c r="I14" s="36">
        <v>2</v>
      </c>
      <c r="J14"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4" s="28">
        <f t="shared" si="5"/>
        <v>85.5</v>
      </c>
      <c r="L14" s="28" t="str">
        <f t="shared" si="6"/>
        <v>A</v>
      </c>
      <c r="M14" s="28">
        <f t="shared" si="7"/>
        <v>85.5</v>
      </c>
      <c r="N14" s="28" t="str">
        <f t="shared" si="8"/>
        <v>A</v>
      </c>
      <c r="O14" s="36">
        <v>1</v>
      </c>
      <c r="P14" s="28" t="str">
        <f t="shared" si="9"/>
        <v>Sangat terampil menyajikan perkembangan kehidupan masyarakat pada masa kerajaan Islam.</v>
      </c>
      <c r="Q14" s="39"/>
      <c r="R14" s="39" t="s">
        <v>8</v>
      </c>
      <c r="S14" s="18"/>
      <c r="T14" s="1">
        <v>80</v>
      </c>
      <c r="U14" s="1">
        <v>80</v>
      </c>
      <c r="V14" s="1">
        <v>78</v>
      </c>
      <c r="W14" s="1">
        <v>80</v>
      </c>
      <c r="X14" s="1"/>
      <c r="Y14" s="1"/>
      <c r="Z14" s="1"/>
      <c r="AA14" s="1"/>
      <c r="AB14" s="1"/>
      <c r="AC14" s="1"/>
      <c r="AD14" s="1"/>
      <c r="AE14" s="18"/>
      <c r="AF14" s="1">
        <v>85</v>
      </c>
      <c r="AG14" s="1">
        <v>86</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101376</v>
      </c>
      <c r="C15" s="19" t="s">
        <v>163</v>
      </c>
      <c r="D15" s="18"/>
      <c r="E15" s="28">
        <f t="shared" si="0"/>
        <v>87</v>
      </c>
      <c r="F15" s="28" t="str">
        <f t="shared" si="1"/>
        <v>A</v>
      </c>
      <c r="G15" s="28">
        <f t="shared" si="2"/>
        <v>87</v>
      </c>
      <c r="H15" s="28" t="str">
        <f t="shared" si="3"/>
        <v>A</v>
      </c>
      <c r="I15" s="36">
        <v>1</v>
      </c>
      <c r="J15" s="28" t="str">
        <f t="shared" si="4"/>
        <v>Memiliki kemampuan dalam menganalisis perkembangan kehidupan masyarakat pada masa kerajaan Hindu Buddha, dan teori tentang masuknya agama dan kebudayaan Islam di Indonesia, serta perkembangan kehidupan masyarakat pada masa kerajaan Islam.</v>
      </c>
      <c r="K15" s="28">
        <f t="shared" si="5"/>
        <v>85.5</v>
      </c>
      <c r="L15" s="28" t="str">
        <f t="shared" si="6"/>
        <v>A</v>
      </c>
      <c r="M15" s="28">
        <f t="shared" si="7"/>
        <v>85.5</v>
      </c>
      <c r="N15" s="28" t="str">
        <f t="shared" si="8"/>
        <v>A</v>
      </c>
      <c r="O15" s="36">
        <v>1</v>
      </c>
      <c r="P15" s="28" t="str">
        <f t="shared" si="9"/>
        <v>Sangat terampil menyajikan perkembangan kehidupan masyarakat pada masa kerajaan Islam.</v>
      </c>
      <c r="Q15" s="39"/>
      <c r="R15" s="39" t="s">
        <v>8</v>
      </c>
      <c r="S15" s="18"/>
      <c r="T15" s="1">
        <v>86</v>
      </c>
      <c r="U15" s="1">
        <v>88</v>
      </c>
      <c r="V15" s="1">
        <v>87</v>
      </c>
      <c r="W15" s="1">
        <v>86</v>
      </c>
      <c r="X15" s="1"/>
      <c r="Y15" s="1"/>
      <c r="Z15" s="1"/>
      <c r="AA15" s="1"/>
      <c r="AB15" s="1"/>
      <c r="AC15" s="1"/>
      <c r="AD15" s="1"/>
      <c r="AE15" s="18"/>
      <c r="AF15" s="1">
        <v>84</v>
      </c>
      <c r="AG15" s="1">
        <v>87</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40422</v>
      </c>
      <c r="FK15" s="41">
        <v>40432</v>
      </c>
    </row>
    <row r="16" spans="1:167" x14ac:dyDescent="0.25">
      <c r="A16" s="19">
        <v>6</v>
      </c>
      <c r="B16" s="19">
        <v>101392</v>
      </c>
      <c r="C16" s="19" t="s">
        <v>164</v>
      </c>
      <c r="D16" s="18"/>
      <c r="E16" s="28">
        <f t="shared" si="0"/>
        <v>75</v>
      </c>
      <c r="F16" s="28" t="str">
        <f t="shared" si="1"/>
        <v>C</v>
      </c>
      <c r="G16" s="28">
        <f t="shared" si="2"/>
        <v>75</v>
      </c>
      <c r="H16" s="28" t="str">
        <f t="shared" si="3"/>
        <v>C</v>
      </c>
      <c r="I16" s="36">
        <v>3</v>
      </c>
      <c r="J16"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16" s="28">
        <f t="shared" si="5"/>
        <v>80.5</v>
      </c>
      <c r="L16" s="28" t="str">
        <f t="shared" si="6"/>
        <v>B</v>
      </c>
      <c r="M16" s="28">
        <f t="shared" si="7"/>
        <v>80.5</v>
      </c>
      <c r="N16" s="28" t="str">
        <f t="shared" si="8"/>
        <v>B</v>
      </c>
      <c r="O16" s="36">
        <v>2</v>
      </c>
      <c r="P16" s="28" t="str">
        <f t="shared" si="9"/>
        <v>Sangat terampil menyajikan teori tentang masuknya agama dan kebudayaan Islam di Indonesia.</v>
      </c>
      <c r="Q16" s="39"/>
      <c r="R16" s="39" t="s">
        <v>8</v>
      </c>
      <c r="S16" s="18"/>
      <c r="T16" s="1">
        <v>80</v>
      </c>
      <c r="U16" s="1">
        <v>76</v>
      </c>
      <c r="V16" s="1">
        <v>62</v>
      </c>
      <c r="W16" s="1">
        <v>82</v>
      </c>
      <c r="X16" s="1"/>
      <c r="Y16" s="1"/>
      <c r="Z16" s="1"/>
      <c r="AA16" s="1"/>
      <c r="AB16" s="1"/>
      <c r="AC16" s="1"/>
      <c r="AD16" s="1"/>
      <c r="AE16" s="18"/>
      <c r="AF16" s="1">
        <v>80</v>
      </c>
      <c r="AG16" s="1">
        <v>81</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101408</v>
      </c>
      <c r="C17" s="19" t="s">
        <v>165</v>
      </c>
      <c r="D17" s="18"/>
      <c r="E17" s="28">
        <f t="shared" si="0"/>
        <v>77</v>
      </c>
      <c r="F17" s="28" t="str">
        <f t="shared" si="1"/>
        <v>B</v>
      </c>
      <c r="G17" s="28">
        <f t="shared" si="2"/>
        <v>77</v>
      </c>
      <c r="H17" s="28" t="str">
        <f t="shared" si="3"/>
        <v>B</v>
      </c>
      <c r="I17" s="36">
        <v>2</v>
      </c>
      <c r="J17"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7" s="28">
        <f t="shared" si="5"/>
        <v>79.5</v>
      </c>
      <c r="L17" s="28" t="str">
        <f t="shared" si="6"/>
        <v>B</v>
      </c>
      <c r="M17" s="28">
        <f t="shared" si="7"/>
        <v>79.5</v>
      </c>
      <c r="N17" s="28" t="str">
        <f t="shared" si="8"/>
        <v>B</v>
      </c>
      <c r="O17" s="36">
        <v>2</v>
      </c>
      <c r="P17" s="28" t="str">
        <f t="shared" si="9"/>
        <v>Sangat terampil menyajikan teori tentang masuknya agama dan kebudayaan Islam di Indonesia.</v>
      </c>
      <c r="Q17" s="39"/>
      <c r="R17" s="39" t="s">
        <v>8</v>
      </c>
      <c r="S17" s="18"/>
      <c r="T17" s="1">
        <v>78</v>
      </c>
      <c r="U17" s="1">
        <v>72</v>
      </c>
      <c r="V17" s="1">
        <v>76</v>
      </c>
      <c r="W17" s="1">
        <v>80</v>
      </c>
      <c r="X17" s="1"/>
      <c r="Y17" s="1"/>
      <c r="Z17" s="1"/>
      <c r="AA17" s="1"/>
      <c r="AB17" s="1"/>
      <c r="AC17" s="1"/>
      <c r="AD17" s="1"/>
      <c r="AE17" s="18"/>
      <c r="AF17" s="1">
        <v>79</v>
      </c>
      <c r="AG17" s="1">
        <v>80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40423</v>
      </c>
      <c r="FK17" s="41">
        <v>40433</v>
      </c>
    </row>
    <row r="18" spans="1:167" x14ac:dyDescent="0.25">
      <c r="A18" s="19">
        <v>8</v>
      </c>
      <c r="B18" s="19">
        <v>101424</v>
      </c>
      <c r="C18" s="19" t="s">
        <v>166</v>
      </c>
      <c r="D18" s="18"/>
      <c r="E18" s="28">
        <f t="shared" si="0"/>
        <v>85</v>
      </c>
      <c r="F18" s="28" t="str">
        <f t="shared" si="1"/>
        <v>A</v>
      </c>
      <c r="G18" s="28">
        <f t="shared" si="2"/>
        <v>85</v>
      </c>
      <c r="H18" s="28" t="str">
        <f t="shared" si="3"/>
        <v>A</v>
      </c>
      <c r="I18" s="36">
        <v>1</v>
      </c>
      <c r="J18" s="28" t="str">
        <f t="shared" si="4"/>
        <v>Memiliki kemampuan dalam menganalisis perkembangan kehidupan masyarakat pada masa kerajaan Hindu Buddha, dan teori tentang masuknya agama dan kebudayaan Islam di Indonesia, serta perkembangan kehidupan masyarakat pada masa kerajaan Islam.</v>
      </c>
      <c r="K18" s="28">
        <f t="shared" si="5"/>
        <v>85</v>
      </c>
      <c r="L18" s="28" t="str">
        <f t="shared" si="6"/>
        <v>A</v>
      </c>
      <c r="M18" s="28">
        <f t="shared" si="7"/>
        <v>85</v>
      </c>
      <c r="N18" s="28" t="str">
        <f t="shared" si="8"/>
        <v>A</v>
      </c>
      <c r="O18" s="36">
        <v>1</v>
      </c>
      <c r="P18" s="28" t="str">
        <f t="shared" si="9"/>
        <v>Sangat terampil menyajikan perkembangan kehidupan masyarakat pada masa kerajaan Islam.</v>
      </c>
      <c r="Q18" s="39"/>
      <c r="R18" s="39" t="s">
        <v>8</v>
      </c>
      <c r="S18" s="18"/>
      <c r="T18" s="1">
        <v>85</v>
      </c>
      <c r="U18" s="1">
        <v>85</v>
      </c>
      <c r="V18" s="1">
        <v>82</v>
      </c>
      <c r="W18" s="1">
        <v>87</v>
      </c>
      <c r="X18" s="1"/>
      <c r="Y18" s="1"/>
      <c r="Z18" s="1"/>
      <c r="AA18" s="1"/>
      <c r="AB18" s="1"/>
      <c r="AC18" s="1"/>
      <c r="AD18" s="1"/>
      <c r="AE18" s="18"/>
      <c r="AF18" s="1">
        <v>85</v>
      </c>
      <c r="AG18" s="1">
        <v>85</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101440</v>
      </c>
      <c r="C19" s="19" t="s">
        <v>167</v>
      </c>
      <c r="D19" s="18"/>
      <c r="E19" s="28">
        <f t="shared" si="0"/>
        <v>85</v>
      </c>
      <c r="F19" s="28" t="str">
        <f t="shared" si="1"/>
        <v>A</v>
      </c>
      <c r="G19" s="28">
        <f t="shared" si="2"/>
        <v>85</v>
      </c>
      <c r="H19" s="28" t="str">
        <f t="shared" si="3"/>
        <v>A</v>
      </c>
      <c r="I19" s="36">
        <v>1</v>
      </c>
      <c r="J19" s="28" t="str">
        <f t="shared" si="4"/>
        <v>Memiliki kemampuan dalam menganalisis perkembangan kehidupan masyarakat pada masa kerajaan Hindu Buddha, dan teori tentang masuknya agama dan kebudayaan Islam di Indonesia, serta perkembangan kehidupan masyarakat pada masa kerajaan Islam.</v>
      </c>
      <c r="K19" s="28">
        <f t="shared" si="5"/>
        <v>82.5</v>
      </c>
      <c r="L19" s="28" t="str">
        <f t="shared" si="6"/>
        <v>B</v>
      </c>
      <c r="M19" s="28">
        <f t="shared" si="7"/>
        <v>82.5</v>
      </c>
      <c r="N19" s="28" t="str">
        <f t="shared" si="8"/>
        <v>B</v>
      </c>
      <c r="O19" s="36">
        <v>2</v>
      </c>
      <c r="P19" s="28" t="str">
        <f t="shared" si="9"/>
        <v>Sangat terampil menyajikan teori tentang masuknya agama dan kebudayaan Islam di Indonesia.</v>
      </c>
      <c r="Q19" s="39"/>
      <c r="R19" s="39" t="s">
        <v>8</v>
      </c>
      <c r="S19" s="18"/>
      <c r="T19" s="1">
        <v>84</v>
      </c>
      <c r="U19" s="1">
        <v>84</v>
      </c>
      <c r="V19" s="1">
        <v>88</v>
      </c>
      <c r="W19" s="1">
        <v>82</v>
      </c>
      <c r="X19" s="1"/>
      <c r="Y19" s="1"/>
      <c r="Z19" s="1"/>
      <c r="AA19" s="1"/>
      <c r="AB19" s="1"/>
      <c r="AC19" s="1"/>
      <c r="AD19" s="1"/>
      <c r="AE19" s="18"/>
      <c r="AF19" s="1">
        <v>82</v>
      </c>
      <c r="AG19" s="1">
        <v>83</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40424</v>
      </c>
      <c r="FK19" s="41">
        <v>40434</v>
      </c>
    </row>
    <row r="20" spans="1:167" x14ac:dyDescent="0.25">
      <c r="A20" s="19">
        <v>10</v>
      </c>
      <c r="B20" s="19">
        <v>101456</v>
      </c>
      <c r="C20" s="19" t="s">
        <v>168</v>
      </c>
      <c r="D20" s="18"/>
      <c r="E20" s="28">
        <f t="shared" si="0"/>
        <v>79</v>
      </c>
      <c r="F20" s="28" t="str">
        <f t="shared" si="1"/>
        <v>B</v>
      </c>
      <c r="G20" s="28">
        <f t="shared" si="2"/>
        <v>79</v>
      </c>
      <c r="H20" s="28" t="str">
        <f t="shared" si="3"/>
        <v>B</v>
      </c>
      <c r="I20" s="36">
        <v>2</v>
      </c>
      <c r="J20"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0" s="28">
        <f t="shared" si="5"/>
        <v>82.5</v>
      </c>
      <c r="L20" s="28" t="str">
        <f t="shared" si="6"/>
        <v>B</v>
      </c>
      <c r="M20" s="28">
        <f t="shared" si="7"/>
        <v>82.5</v>
      </c>
      <c r="N20" s="28" t="str">
        <f t="shared" si="8"/>
        <v>B</v>
      </c>
      <c r="O20" s="36">
        <v>2</v>
      </c>
      <c r="P20" s="28" t="str">
        <f t="shared" si="9"/>
        <v>Sangat terampil menyajikan teori tentang masuknya agama dan kebudayaan Islam di Indonesia.</v>
      </c>
      <c r="Q20" s="39"/>
      <c r="R20" s="39" t="s">
        <v>8</v>
      </c>
      <c r="S20" s="18"/>
      <c r="T20" s="1">
        <v>82</v>
      </c>
      <c r="U20" s="1">
        <v>71</v>
      </c>
      <c r="V20" s="1">
        <v>78</v>
      </c>
      <c r="W20" s="1">
        <v>84</v>
      </c>
      <c r="X20" s="1"/>
      <c r="Y20" s="1"/>
      <c r="Z20" s="1"/>
      <c r="AA20" s="1"/>
      <c r="AB20" s="1"/>
      <c r="AC20" s="1"/>
      <c r="AD20" s="1"/>
      <c r="AE20" s="18"/>
      <c r="AF20" s="1">
        <v>83</v>
      </c>
      <c r="AG20" s="1">
        <v>82</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106805</v>
      </c>
      <c r="C21" s="19" t="s">
        <v>169</v>
      </c>
      <c r="D21" s="18"/>
      <c r="E21" s="28">
        <f t="shared" si="0"/>
        <v>73</v>
      </c>
      <c r="F21" s="28" t="str">
        <f t="shared" si="1"/>
        <v>C</v>
      </c>
      <c r="G21" s="28">
        <f t="shared" si="2"/>
        <v>73</v>
      </c>
      <c r="H21" s="28" t="str">
        <f t="shared" si="3"/>
        <v>C</v>
      </c>
      <c r="I21" s="36">
        <v>3</v>
      </c>
      <c r="J21"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21" s="28">
        <f t="shared" si="5"/>
        <v>83.5</v>
      </c>
      <c r="L21" s="28" t="str">
        <f t="shared" si="6"/>
        <v>B</v>
      </c>
      <c r="M21" s="28">
        <f t="shared" si="7"/>
        <v>83.5</v>
      </c>
      <c r="N21" s="28" t="str">
        <f t="shared" si="8"/>
        <v>B</v>
      </c>
      <c r="O21" s="36">
        <v>2</v>
      </c>
      <c r="P21" s="28" t="str">
        <f t="shared" si="9"/>
        <v>Sangat terampil menyajikan teori tentang masuknya agama dan kebudayaan Islam di Indonesia.</v>
      </c>
      <c r="Q21" s="39"/>
      <c r="R21" s="39" t="s">
        <v>8</v>
      </c>
      <c r="S21" s="18"/>
      <c r="T21" s="1">
        <v>75</v>
      </c>
      <c r="U21" s="1">
        <v>70</v>
      </c>
      <c r="V21" s="1">
        <v>68</v>
      </c>
      <c r="W21" s="1">
        <v>77</v>
      </c>
      <c r="X21" s="1"/>
      <c r="Y21" s="1"/>
      <c r="Z21" s="1"/>
      <c r="AA21" s="1"/>
      <c r="AB21" s="1"/>
      <c r="AC21" s="1"/>
      <c r="AD21" s="1"/>
      <c r="AE21" s="18"/>
      <c r="AF21" s="1">
        <v>83</v>
      </c>
      <c r="AG21" s="1">
        <v>84</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40425</v>
      </c>
      <c r="FK21" s="41">
        <v>40435</v>
      </c>
    </row>
    <row r="22" spans="1:167" x14ac:dyDescent="0.25">
      <c r="A22" s="19">
        <v>12</v>
      </c>
      <c r="B22" s="19">
        <v>101472</v>
      </c>
      <c r="C22" s="19" t="s">
        <v>170</v>
      </c>
      <c r="D22" s="18"/>
      <c r="E22" s="28">
        <f t="shared" si="0"/>
        <v>84</v>
      </c>
      <c r="F22" s="28" t="str">
        <f t="shared" si="1"/>
        <v>B</v>
      </c>
      <c r="G22" s="28">
        <f t="shared" si="2"/>
        <v>84</v>
      </c>
      <c r="H22" s="28" t="str">
        <f t="shared" si="3"/>
        <v>B</v>
      </c>
      <c r="I22" s="36">
        <v>2</v>
      </c>
      <c r="J22"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2" s="28">
        <f t="shared" si="5"/>
        <v>84</v>
      </c>
      <c r="L22" s="28" t="str">
        <f t="shared" si="6"/>
        <v>B</v>
      </c>
      <c r="M22" s="28">
        <f t="shared" si="7"/>
        <v>84</v>
      </c>
      <c r="N22" s="28" t="str">
        <f t="shared" si="8"/>
        <v>B</v>
      </c>
      <c r="O22" s="36">
        <v>2</v>
      </c>
      <c r="P22" s="28" t="str">
        <f t="shared" si="9"/>
        <v>Sangat terampil menyajikan teori tentang masuknya agama dan kebudayaan Islam di Indonesia.</v>
      </c>
      <c r="Q22" s="39"/>
      <c r="R22" s="39" t="s">
        <v>8</v>
      </c>
      <c r="S22" s="18"/>
      <c r="T22" s="1">
        <v>86</v>
      </c>
      <c r="U22" s="1">
        <v>80</v>
      </c>
      <c r="V22" s="1">
        <v>80</v>
      </c>
      <c r="W22" s="1">
        <v>88</v>
      </c>
      <c r="X22" s="1"/>
      <c r="Y22" s="1"/>
      <c r="Z22" s="1"/>
      <c r="AA22" s="1"/>
      <c r="AB22" s="1"/>
      <c r="AC22" s="1"/>
      <c r="AD22" s="1"/>
      <c r="AE22" s="18"/>
      <c r="AF22" s="1">
        <v>82</v>
      </c>
      <c r="AG22" s="1">
        <v>86</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101488</v>
      </c>
      <c r="C23" s="19" t="s">
        <v>171</v>
      </c>
      <c r="D23" s="18"/>
      <c r="E23" s="28">
        <f t="shared" si="0"/>
        <v>73</v>
      </c>
      <c r="F23" s="28" t="str">
        <f t="shared" si="1"/>
        <v>C</v>
      </c>
      <c r="G23" s="28">
        <f t="shared" si="2"/>
        <v>73</v>
      </c>
      <c r="H23" s="28" t="str">
        <f t="shared" si="3"/>
        <v>C</v>
      </c>
      <c r="I23" s="36">
        <v>3</v>
      </c>
      <c r="J23"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23" s="28">
        <f t="shared" si="5"/>
        <v>80</v>
      </c>
      <c r="L23" s="28" t="str">
        <f t="shared" si="6"/>
        <v>B</v>
      </c>
      <c r="M23" s="28">
        <f t="shared" si="7"/>
        <v>80</v>
      </c>
      <c r="N23" s="28" t="str">
        <f t="shared" si="8"/>
        <v>B</v>
      </c>
      <c r="O23" s="36">
        <v>2</v>
      </c>
      <c r="P23" s="28" t="str">
        <f t="shared" si="9"/>
        <v>Sangat terampil menyajikan teori tentang masuknya agama dan kebudayaan Islam di Indonesia.</v>
      </c>
      <c r="Q23" s="39"/>
      <c r="R23" s="39" t="s">
        <v>8</v>
      </c>
      <c r="S23" s="18"/>
      <c r="T23" s="1">
        <v>80</v>
      </c>
      <c r="U23" s="1">
        <v>68</v>
      </c>
      <c r="V23" s="1">
        <v>60</v>
      </c>
      <c r="W23" s="1">
        <v>82</v>
      </c>
      <c r="X23" s="1"/>
      <c r="Y23" s="1"/>
      <c r="Z23" s="1"/>
      <c r="AA23" s="1"/>
      <c r="AB23" s="1"/>
      <c r="AC23" s="1"/>
      <c r="AD23" s="1"/>
      <c r="AE23" s="18"/>
      <c r="AF23" s="1">
        <v>79</v>
      </c>
      <c r="AG23" s="1">
        <v>81</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40426</v>
      </c>
      <c r="FK23" s="41">
        <v>40436</v>
      </c>
    </row>
    <row r="24" spans="1:167" x14ac:dyDescent="0.25">
      <c r="A24" s="19">
        <v>14</v>
      </c>
      <c r="B24" s="19">
        <v>101504</v>
      </c>
      <c r="C24" s="19" t="s">
        <v>172</v>
      </c>
      <c r="D24" s="18"/>
      <c r="E24" s="28">
        <f t="shared" si="0"/>
        <v>73</v>
      </c>
      <c r="F24" s="28" t="str">
        <f t="shared" si="1"/>
        <v>C</v>
      </c>
      <c r="G24" s="28">
        <f t="shared" si="2"/>
        <v>73</v>
      </c>
      <c r="H24" s="28" t="str">
        <f t="shared" si="3"/>
        <v>C</v>
      </c>
      <c r="I24" s="36">
        <v>3</v>
      </c>
      <c r="J24"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24" s="28">
        <f t="shared" si="5"/>
        <v>82</v>
      </c>
      <c r="L24" s="28" t="str">
        <f t="shared" si="6"/>
        <v>B</v>
      </c>
      <c r="M24" s="28">
        <f t="shared" si="7"/>
        <v>82</v>
      </c>
      <c r="N24" s="28" t="str">
        <f t="shared" si="8"/>
        <v>B</v>
      </c>
      <c r="O24" s="36">
        <v>2</v>
      </c>
      <c r="P24" s="28" t="str">
        <f t="shared" si="9"/>
        <v>Sangat terampil menyajikan teori tentang masuknya agama dan kebudayaan Islam di Indonesia.</v>
      </c>
      <c r="Q24" s="39"/>
      <c r="R24" s="39" t="s">
        <v>8</v>
      </c>
      <c r="S24" s="18"/>
      <c r="T24" s="1">
        <v>75</v>
      </c>
      <c r="U24" s="1">
        <v>67</v>
      </c>
      <c r="V24" s="1">
        <v>72</v>
      </c>
      <c r="W24" s="1">
        <v>77</v>
      </c>
      <c r="X24" s="1"/>
      <c r="Y24" s="1"/>
      <c r="Z24" s="1"/>
      <c r="AA24" s="1"/>
      <c r="AB24" s="1"/>
      <c r="AC24" s="1"/>
      <c r="AD24" s="1"/>
      <c r="AE24" s="18"/>
      <c r="AF24" s="1">
        <v>80</v>
      </c>
      <c r="AG24" s="1">
        <v>84</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101520</v>
      </c>
      <c r="C25" s="19" t="s">
        <v>173</v>
      </c>
      <c r="D25" s="18"/>
      <c r="E25" s="28">
        <f t="shared" si="0"/>
        <v>78</v>
      </c>
      <c r="F25" s="28" t="str">
        <f t="shared" si="1"/>
        <v>B</v>
      </c>
      <c r="G25" s="28">
        <f t="shared" si="2"/>
        <v>78</v>
      </c>
      <c r="H25" s="28" t="str">
        <f t="shared" si="3"/>
        <v>B</v>
      </c>
      <c r="I25" s="36">
        <v>2</v>
      </c>
      <c r="J25"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5" s="28">
        <f t="shared" si="5"/>
        <v>83</v>
      </c>
      <c r="L25" s="28" t="str">
        <f t="shared" si="6"/>
        <v>B</v>
      </c>
      <c r="M25" s="28">
        <f t="shared" si="7"/>
        <v>83</v>
      </c>
      <c r="N25" s="28" t="str">
        <f t="shared" si="8"/>
        <v>B</v>
      </c>
      <c r="O25" s="36">
        <v>2</v>
      </c>
      <c r="P25" s="28" t="str">
        <f t="shared" si="9"/>
        <v>Sangat terampil menyajikan teori tentang masuknya agama dan kebudayaan Islam di Indonesia.</v>
      </c>
      <c r="Q25" s="39"/>
      <c r="R25" s="39" t="s">
        <v>8</v>
      </c>
      <c r="S25" s="18"/>
      <c r="T25" s="1">
        <v>78</v>
      </c>
      <c r="U25" s="1">
        <v>72</v>
      </c>
      <c r="V25" s="1">
        <v>82</v>
      </c>
      <c r="W25" s="1">
        <v>80</v>
      </c>
      <c r="X25" s="1"/>
      <c r="Y25" s="1"/>
      <c r="Z25" s="1"/>
      <c r="AA25" s="1"/>
      <c r="AB25" s="1"/>
      <c r="AC25" s="1"/>
      <c r="AD25" s="1"/>
      <c r="AE25" s="18"/>
      <c r="AF25" s="1">
        <v>82</v>
      </c>
      <c r="AG25" s="1">
        <v>84</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86</v>
      </c>
      <c r="FD25" s="68"/>
      <c r="FE25" s="68"/>
      <c r="FG25" s="42">
        <v>7</v>
      </c>
      <c r="FH25" s="43"/>
      <c r="FI25" s="43"/>
      <c r="FJ25" s="41">
        <v>40427</v>
      </c>
      <c r="FK25" s="41">
        <v>40437</v>
      </c>
    </row>
    <row r="26" spans="1:167" x14ac:dyDescent="0.25">
      <c r="A26" s="19">
        <v>16</v>
      </c>
      <c r="B26" s="19">
        <v>101536</v>
      </c>
      <c r="C26" s="19" t="s">
        <v>174</v>
      </c>
      <c r="D26" s="18"/>
      <c r="E26" s="28">
        <f t="shared" si="0"/>
        <v>70</v>
      </c>
      <c r="F26" s="28" t="str">
        <f t="shared" si="1"/>
        <v>C</v>
      </c>
      <c r="G26" s="28">
        <f t="shared" si="2"/>
        <v>70</v>
      </c>
      <c r="H26" s="28" t="str">
        <f t="shared" si="3"/>
        <v>C</v>
      </c>
      <c r="I26" s="36">
        <v>1</v>
      </c>
      <c r="J26" s="28" t="str">
        <f t="shared" si="4"/>
        <v>Memiliki kemampuan dalam menganalisis perkembangan kehidupan masyarakat pada masa kerajaan Hindu Buddha, dan teori tentang masuknya agama dan kebudayaan Islam di Indonesia, serta perkembangan kehidupan masyarakat pada masa kerajaan Islam.</v>
      </c>
      <c r="K26" s="28">
        <f t="shared" si="5"/>
        <v>78.5</v>
      </c>
      <c r="L26" s="28" t="str">
        <f t="shared" si="6"/>
        <v>B</v>
      </c>
      <c r="M26" s="28">
        <f t="shared" si="7"/>
        <v>78.5</v>
      </c>
      <c r="N26" s="28" t="str">
        <f t="shared" si="8"/>
        <v>B</v>
      </c>
      <c r="O26" s="36">
        <v>2</v>
      </c>
      <c r="P26" s="28" t="str">
        <f t="shared" si="9"/>
        <v>Sangat terampil menyajikan teori tentang masuknya agama dan kebudayaan Islam di Indonesia.</v>
      </c>
      <c r="Q26" s="39"/>
      <c r="R26" s="39" t="s">
        <v>9</v>
      </c>
      <c r="S26" s="18"/>
      <c r="T26" s="1">
        <v>69</v>
      </c>
      <c r="U26" s="1">
        <v>70</v>
      </c>
      <c r="V26" s="1">
        <v>70</v>
      </c>
      <c r="W26" s="1">
        <v>70</v>
      </c>
      <c r="X26" s="1"/>
      <c r="Y26" s="1"/>
      <c r="Z26" s="1"/>
      <c r="AA26" s="1"/>
      <c r="AB26" s="1"/>
      <c r="AC26" s="1"/>
      <c r="AD26" s="1"/>
      <c r="AE26" s="18"/>
      <c r="AF26" s="1">
        <v>78</v>
      </c>
      <c r="AG26" s="1">
        <v>79</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101552</v>
      </c>
      <c r="C27" s="19" t="s">
        <v>175</v>
      </c>
      <c r="D27" s="18"/>
      <c r="E27" s="28">
        <f t="shared" si="0"/>
        <v>80</v>
      </c>
      <c r="F27" s="28" t="str">
        <f t="shared" si="1"/>
        <v>B</v>
      </c>
      <c r="G27" s="28">
        <f t="shared" si="2"/>
        <v>80</v>
      </c>
      <c r="H27" s="28" t="str">
        <f t="shared" si="3"/>
        <v>B</v>
      </c>
      <c r="I27" s="36">
        <v>2</v>
      </c>
      <c r="J27"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7" s="28">
        <f t="shared" si="5"/>
        <v>80</v>
      </c>
      <c r="L27" s="28" t="str">
        <f t="shared" si="6"/>
        <v>B</v>
      </c>
      <c r="M27" s="28">
        <f t="shared" si="7"/>
        <v>80</v>
      </c>
      <c r="N27" s="28" t="str">
        <f t="shared" si="8"/>
        <v>B</v>
      </c>
      <c r="O27" s="36">
        <v>2</v>
      </c>
      <c r="P27" s="28" t="str">
        <f t="shared" si="9"/>
        <v>Sangat terampil menyajikan teori tentang masuknya agama dan kebudayaan Islam di Indonesia.</v>
      </c>
      <c r="Q27" s="39"/>
      <c r="R27" s="39" t="s">
        <v>8</v>
      </c>
      <c r="S27" s="18"/>
      <c r="T27" s="1">
        <v>80</v>
      </c>
      <c r="U27" s="1">
        <v>73</v>
      </c>
      <c r="V27" s="1">
        <v>86</v>
      </c>
      <c r="W27" s="1">
        <v>82</v>
      </c>
      <c r="X27" s="1"/>
      <c r="Y27" s="1"/>
      <c r="Z27" s="1"/>
      <c r="AA27" s="1"/>
      <c r="AB27" s="1"/>
      <c r="AC27" s="1"/>
      <c r="AD27" s="1"/>
      <c r="AE27" s="18"/>
      <c r="AF27" s="1">
        <v>79</v>
      </c>
      <c r="AG27" s="1">
        <v>81</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40428</v>
      </c>
      <c r="FK27" s="41">
        <v>40438</v>
      </c>
    </row>
    <row r="28" spans="1:167" x14ac:dyDescent="0.25">
      <c r="A28" s="19">
        <v>18</v>
      </c>
      <c r="B28" s="19">
        <v>101568</v>
      </c>
      <c r="C28" s="19" t="s">
        <v>176</v>
      </c>
      <c r="D28" s="18"/>
      <c r="E28" s="28">
        <f t="shared" si="0"/>
        <v>76</v>
      </c>
      <c r="F28" s="28" t="str">
        <f t="shared" si="1"/>
        <v>B</v>
      </c>
      <c r="G28" s="28">
        <f t="shared" si="2"/>
        <v>76</v>
      </c>
      <c r="H28" s="28" t="str">
        <f t="shared" si="3"/>
        <v>B</v>
      </c>
      <c r="I28" s="36">
        <v>2</v>
      </c>
      <c r="J28"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8" s="28">
        <f t="shared" si="5"/>
        <v>79</v>
      </c>
      <c r="L28" s="28" t="str">
        <f t="shared" si="6"/>
        <v>B</v>
      </c>
      <c r="M28" s="28">
        <f t="shared" si="7"/>
        <v>79</v>
      </c>
      <c r="N28" s="28" t="str">
        <f t="shared" si="8"/>
        <v>B</v>
      </c>
      <c r="O28" s="36">
        <v>2</v>
      </c>
      <c r="P28" s="28" t="str">
        <f t="shared" si="9"/>
        <v>Sangat terampil menyajikan teori tentang masuknya agama dan kebudayaan Islam di Indonesia.</v>
      </c>
      <c r="Q28" s="39"/>
      <c r="R28" s="39" t="s">
        <v>8</v>
      </c>
      <c r="S28" s="18"/>
      <c r="T28" s="1">
        <v>78</v>
      </c>
      <c r="U28" s="1">
        <v>73</v>
      </c>
      <c r="V28" s="1">
        <v>72</v>
      </c>
      <c r="W28" s="1">
        <v>80</v>
      </c>
      <c r="X28" s="1"/>
      <c r="Y28" s="1"/>
      <c r="Z28" s="1"/>
      <c r="AA28" s="1"/>
      <c r="AB28" s="1"/>
      <c r="AC28" s="1"/>
      <c r="AD28" s="1"/>
      <c r="AE28" s="18"/>
      <c r="AF28" s="1">
        <v>78</v>
      </c>
      <c r="AG28" s="1">
        <v>80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101584</v>
      </c>
      <c r="C29" s="19" t="s">
        <v>177</v>
      </c>
      <c r="D29" s="18"/>
      <c r="E29" s="28">
        <f t="shared" si="0"/>
        <v>76</v>
      </c>
      <c r="F29" s="28" t="str">
        <f t="shared" si="1"/>
        <v>B</v>
      </c>
      <c r="G29" s="28">
        <f t="shared" si="2"/>
        <v>76</v>
      </c>
      <c r="H29" s="28" t="str">
        <f t="shared" si="3"/>
        <v>B</v>
      </c>
      <c r="I29" s="36">
        <v>2</v>
      </c>
      <c r="J29"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9" s="28">
        <f t="shared" si="5"/>
        <v>80</v>
      </c>
      <c r="L29" s="28" t="str">
        <f t="shared" si="6"/>
        <v>B</v>
      </c>
      <c r="M29" s="28">
        <f t="shared" si="7"/>
        <v>80</v>
      </c>
      <c r="N29" s="28" t="str">
        <f t="shared" si="8"/>
        <v>B</v>
      </c>
      <c r="O29" s="36">
        <v>2</v>
      </c>
      <c r="P29" s="28" t="str">
        <f t="shared" si="9"/>
        <v>Sangat terampil menyajikan teori tentang masuknya agama dan kebudayaan Islam di Indonesia.</v>
      </c>
      <c r="Q29" s="39"/>
      <c r="R29" s="39" t="s">
        <v>8</v>
      </c>
      <c r="S29" s="18"/>
      <c r="T29" s="1">
        <v>80</v>
      </c>
      <c r="U29" s="1">
        <v>71</v>
      </c>
      <c r="V29" s="1">
        <v>72</v>
      </c>
      <c r="W29" s="1">
        <v>82</v>
      </c>
      <c r="X29" s="1"/>
      <c r="Y29" s="1"/>
      <c r="Z29" s="1"/>
      <c r="AA29" s="1"/>
      <c r="AB29" s="1"/>
      <c r="AC29" s="1"/>
      <c r="AD29" s="1"/>
      <c r="AE29" s="18"/>
      <c r="AF29" s="1">
        <v>79</v>
      </c>
      <c r="AG29" s="1">
        <v>81</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40429</v>
      </c>
      <c r="FK29" s="41">
        <v>40439</v>
      </c>
    </row>
    <row r="30" spans="1:167" x14ac:dyDescent="0.25">
      <c r="A30" s="19">
        <v>20</v>
      </c>
      <c r="B30" s="19">
        <v>101600</v>
      </c>
      <c r="C30" s="19" t="s">
        <v>178</v>
      </c>
      <c r="D30" s="18"/>
      <c r="E30" s="28">
        <f t="shared" si="0"/>
        <v>77</v>
      </c>
      <c r="F30" s="28" t="str">
        <f t="shared" si="1"/>
        <v>B</v>
      </c>
      <c r="G30" s="28">
        <f t="shared" si="2"/>
        <v>77</v>
      </c>
      <c r="H30" s="28" t="str">
        <f t="shared" si="3"/>
        <v>B</v>
      </c>
      <c r="I30" s="36">
        <v>2</v>
      </c>
      <c r="J30"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0" s="28">
        <f t="shared" si="5"/>
        <v>79.5</v>
      </c>
      <c r="L30" s="28" t="str">
        <f t="shared" si="6"/>
        <v>B</v>
      </c>
      <c r="M30" s="28">
        <f t="shared" si="7"/>
        <v>79.5</v>
      </c>
      <c r="N30" s="28" t="str">
        <f t="shared" si="8"/>
        <v>B</v>
      </c>
      <c r="O30" s="36">
        <v>2</v>
      </c>
      <c r="P30" s="28" t="str">
        <f t="shared" si="9"/>
        <v>Sangat terampil menyajikan teori tentang masuknya agama dan kebudayaan Islam di Indonesia.</v>
      </c>
      <c r="Q30" s="39"/>
      <c r="R30" s="39" t="s">
        <v>8</v>
      </c>
      <c r="S30" s="18"/>
      <c r="T30" s="1">
        <v>82</v>
      </c>
      <c r="U30" s="1">
        <v>72</v>
      </c>
      <c r="V30" s="1">
        <v>68</v>
      </c>
      <c r="W30" s="1">
        <v>84</v>
      </c>
      <c r="X30" s="1"/>
      <c r="Y30" s="1"/>
      <c r="Z30" s="1"/>
      <c r="AA30" s="1"/>
      <c r="AB30" s="1"/>
      <c r="AC30" s="1"/>
      <c r="AD30" s="1"/>
      <c r="AE30" s="18"/>
      <c r="AF30" s="1">
        <v>79</v>
      </c>
      <c r="AG30" s="1">
        <v>80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101616</v>
      </c>
      <c r="C31" s="19" t="s">
        <v>179</v>
      </c>
      <c r="D31" s="18"/>
      <c r="E31" s="28">
        <f t="shared" si="0"/>
        <v>73</v>
      </c>
      <c r="F31" s="28" t="str">
        <f t="shared" si="1"/>
        <v>C</v>
      </c>
      <c r="G31" s="28">
        <f t="shared" si="2"/>
        <v>73</v>
      </c>
      <c r="H31" s="28" t="str">
        <f t="shared" si="3"/>
        <v>C</v>
      </c>
      <c r="I31" s="36">
        <v>3</v>
      </c>
      <c r="J31"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1" s="28">
        <f t="shared" si="5"/>
        <v>79</v>
      </c>
      <c r="L31" s="28" t="str">
        <f t="shared" si="6"/>
        <v>B</v>
      </c>
      <c r="M31" s="28">
        <f t="shared" si="7"/>
        <v>79</v>
      </c>
      <c r="N31" s="28" t="str">
        <f t="shared" si="8"/>
        <v>B</v>
      </c>
      <c r="O31" s="36">
        <v>2</v>
      </c>
      <c r="P31" s="28" t="str">
        <f t="shared" si="9"/>
        <v>Sangat terampil menyajikan teori tentang masuknya agama dan kebudayaan Islam di Indonesia.</v>
      </c>
      <c r="Q31" s="39"/>
      <c r="R31" s="39" t="s">
        <v>8</v>
      </c>
      <c r="S31" s="18"/>
      <c r="T31" s="1">
        <v>78</v>
      </c>
      <c r="U31" s="1">
        <v>74</v>
      </c>
      <c r="V31" s="1">
        <v>58</v>
      </c>
      <c r="W31" s="1">
        <v>80</v>
      </c>
      <c r="X31" s="1"/>
      <c r="Y31" s="1"/>
      <c r="Z31" s="1"/>
      <c r="AA31" s="1"/>
      <c r="AB31" s="1"/>
      <c r="AC31" s="1"/>
      <c r="AD31" s="1"/>
      <c r="AE31" s="18"/>
      <c r="AF31" s="1">
        <v>78</v>
      </c>
      <c r="AG31" s="1">
        <v>80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40430</v>
      </c>
      <c r="FK31" s="41">
        <v>40440</v>
      </c>
    </row>
    <row r="32" spans="1:167" x14ac:dyDescent="0.25">
      <c r="A32" s="19">
        <v>22</v>
      </c>
      <c r="B32" s="19">
        <v>101632</v>
      </c>
      <c r="C32" s="19" t="s">
        <v>180</v>
      </c>
      <c r="D32" s="18"/>
      <c r="E32" s="28">
        <f t="shared" si="0"/>
        <v>78</v>
      </c>
      <c r="F32" s="28" t="str">
        <f t="shared" si="1"/>
        <v>B</v>
      </c>
      <c r="G32" s="28">
        <f t="shared" si="2"/>
        <v>78</v>
      </c>
      <c r="H32" s="28" t="str">
        <f t="shared" si="3"/>
        <v>B</v>
      </c>
      <c r="I32" s="36">
        <v>2</v>
      </c>
      <c r="J32"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2" s="28">
        <f t="shared" si="5"/>
        <v>80</v>
      </c>
      <c r="L32" s="28" t="str">
        <f t="shared" si="6"/>
        <v>B</v>
      </c>
      <c r="M32" s="28">
        <f t="shared" si="7"/>
        <v>80</v>
      </c>
      <c r="N32" s="28" t="str">
        <f t="shared" si="8"/>
        <v>B</v>
      </c>
      <c r="O32" s="36">
        <v>2</v>
      </c>
      <c r="P32" s="28" t="str">
        <f t="shared" si="9"/>
        <v>Sangat terampil menyajikan teori tentang masuknya agama dan kebudayaan Islam di Indonesia.</v>
      </c>
      <c r="Q32" s="39"/>
      <c r="R32" s="39" t="s">
        <v>8</v>
      </c>
      <c r="S32" s="18"/>
      <c r="T32" s="1">
        <v>80</v>
      </c>
      <c r="U32" s="1">
        <v>79</v>
      </c>
      <c r="V32" s="1">
        <v>72</v>
      </c>
      <c r="W32" s="1">
        <v>82</v>
      </c>
      <c r="X32" s="1"/>
      <c r="Y32" s="1"/>
      <c r="Z32" s="1"/>
      <c r="AA32" s="1"/>
      <c r="AB32" s="1"/>
      <c r="AC32" s="1"/>
      <c r="AD32" s="1"/>
      <c r="AE32" s="18"/>
      <c r="AF32" s="1">
        <v>79</v>
      </c>
      <c r="AG32" s="1">
        <v>81</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101648</v>
      </c>
      <c r="C33" s="19" t="s">
        <v>181</v>
      </c>
      <c r="D33" s="18"/>
      <c r="E33" s="28">
        <f t="shared" si="0"/>
        <v>80</v>
      </c>
      <c r="F33" s="28" t="str">
        <f t="shared" si="1"/>
        <v>B</v>
      </c>
      <c r="G33" s="28">
        <f t="shared" si="2"/>
        <v>80</v>
      </c>
      <c r="H33" s="28" t="str">
        <f t="shared" si="3"/>
        <v>B</v>
      </c>
      <c r="I33" s="36">
        <v>2</v>
      </c>
      <c r="J33"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3" s="28">
        <f t="shared" si="5"/>
        <v>84.5</v>
      </c>
      <c r="L33" s="28" t="str">
        <f t="shared" si="6"/>
        <v>A</v>
      </c>
      <c r="M33" s="28">
        <f t="shared" si="7"/>
        <v>84.5</v>
      </c>
      <c r="N33" s="28" t="str">
        <f t="shared" si="8"/>
        <v>A</v>
      </c>
      <c r="O33" s="36">
        <v>1</v>
      </c>
      <c r="P33" s="28" t="str">
        <f t="shared" si="9"/>
        <v>Sangat terampil menyajikan perkembangan kehidupan masyarakat pada masa kerajaan Islam.</v>
      </c>
      <c r="Q33" s="39"/>
      <c r="R33" s="39" t="s">
        <v>8</v>
      </c>
      <c r="S33" s="18"/>
      <c r="T33" s="1">
        <v>80</v>
      </c>
      <c r="U33" s="1">
        <v>74</v>
      </c>
      <c r="V33" s="1">
        <v>82</v>
      </c>
      <c r="W33" s="1">
        <v>82</v>
      </c>
      <c r="X33" s="1"/>
      <c r="Y33" s="1"/>
      <c r="Z33" s="1"/>
      <c r="AA33" s="1"/>
      <c r="AB33" s="1"/>
      <c r="AC33" s="1"/>
      <c r="AD33" s="1"/>
      <c r="AE33" s="18"/>
      <c r="AF33" s="1">
        <v>85</v>
      </c>
      <c r="AG33" s="1">
        <v>84</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101664</v>
      </c>
      <c r="C34" s="19" t="s">
        <v>182</v>
      </c>
      <c r="D34" s="18"/>
      <c r="E34" s="28">
        <f t="shared" si="0"/>
        <v>87</v>
      </c>
      <c r="F34" s="28" t="str">
        <f t="shared" si="1"/>
        <v>A</v>
      </c>
      <c r="G34" s="28">
        <f t="shared" si="2"/>
        <v>87</v>
      </c>
      <c r="H34" s="28" t="str">
        <f t="shared" si="3"/>
        <v>A</v>
      </c>
      <c r="I34" s="36">
        <v>1</v>
      </c>
      <c r="J34" s="28" t="str">
        <f t="shared" si="4"/>
        <v>Memiliki kemampuan dalam menganalisis perkembangan kehidupan masyarakat pada masa kerajaan Hindu Buddha, dan teori tentang masuknya agama dan kebudayaan Islam di Indonesia, serta perkembangan kehidupan masyarakat pada masa kerajaan Islam.</v>
      </c>
      <c r="K34" s="28">
        <f t="shared" si="5"/>
        <v>85.5</v>
      </c>
      <c r="L34" s="28" t="str">
        <f t="shared" si="6"/>
        <v>A</v>
      </c>
      <c r="M34" s="28">
        <f t="shared" si="7"/>
        <v>85.5</v>
      </c>
      <c r="N34" s="28" t="str">
        <f t="shared" si="8"/>
        <v>A</v>
      </c>
      <c r="O34" s="36">
        <v>1</v>
      </c>
      <c r="P34" s="28" t="str">
        <f t="shared" si="9"/>
        <v>Sangat terampil menyajikan perkembangan kehidupan masyarakat pada masa kerajaan Islam.</v>
      </c>
      <c r="Q34" s="39"/>
      <c r="R34" s="39" t="s">
        <v>8</v>
      </c>
      <c r="S34" s="18"/>
      <c r="T34" s="1">
        <v>86</v>
      </c>
      <c r="U34" s="1">
        <v>83</v>
      </c>
      <c r="V34" s="1">
        <v>90</v>
      </c>
      <c r="W34" s="1">
        <v>88</v>
      </c>
      <c r="X34" s="1"/>
      <c r="Y34" s="1"/>
      <c r="Z34" s="1"/>
      <c r="AA34" s="1"/>
      <c r="AB34" s="1"/>
      <c r="AC34" s="1"/>
      <c r="AD34" s="1"/>
      <c r="AE34" s="18"/>
      <c r="AF34" s="1">
        <v>86</v>
      </c>
      <c r="AG34" s="1">
        <v>85</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101680</v>
      </c>
      <c r="C35" s="19" t="s">
        <v>183</v>
      </c>
      <c r="D35" s="18"/>
      <c r="E35" s="28">
        <f t="shared" si="0"/>
        <v>88</v>
      </c>
      <c r="F35" s="28" t="str">
        <f t="shared" si="1"/>
        <v>A</v>
      </c>
      <c r="G35" s="28">
        <f t="shared" si="2"/>
        <v>88</v>
      </c>
      <c r="H35" s="28" t="str">
        <f t="shared" si="3"/>
        <v>A</v>
      </c>
      <c r="I35" s="36">
        <v>1</v>
      </c>
      <c r="J35" s="28" t="str">
        <f t="shared" si="4"/>
        <v>Memiliki kemampuan dalam menganalisis perkembangan kehidupan masyarakat pada masa kerajaan Hindu Buddha, dan teori tentang masuknya agama dan kebudayaan Islam di Indonesia, serta perkembangan kehidupan masyarakat pada masa kerajaan Islam.</v>
      </c>
      <c r="K35" s="28">
        <f t="shared" si="5"/>
        <v>85.5</v>
      </c>
      <c r="L35" s="28" t="str">
        <f t="shared" si="6"/>
        <v>A</v>
      </c>
      <c r="M35" s="28">
        <f t="shared" si="7"/>
        <v>85.5</v>
      </c>
      <c r="N35" s="28" t="str">
        <f t="shared" si="8"/>
        <v>A</v>
      </c>
      <c r="O35" s="36">
        <v>1</v>
      </c>
      <c r="P35" s="28" t="str">
        <f t="shared" si="9"/>
        <v>Sangat terampil menyajikan perkembangan kehidupan masyarakat pada masa kerajaan Islam.</v>
      </c>
      <c r="Q35" s="39"/>
      <c r="R35" s="39" t="s">
        <v>8</v>
      </c>
      <c r="S35" s="18"/>
      <c r="T35" s="1">
        <v>85</v>
      </c>
      <c r="U35" s="1">
        <v>80</v>
      </c>
      <c r="V35" s="1">
        <v>98</v>
      </c>
      <c r="W35" s="1">
        <v>87</v>
      </c>
      <c r="X35" s="1"/>
      <c r="Y35" s="1"/>
      <c r="Z35" s="1"/>
      <c r="AA35" s="1"/>
      <c r="AB35" s="1"/>
      <c r="AC35" s="1"/>
      <c r="AD35" s="1"/>
      <c r="AE35" s="18"/>
      <c r="AF35" s="1">
        <v>85</v>
      </c>
      <c r="AG35" s="1">
        <v>86</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101696</v>
      </c>
      <c r="C36" s="19" t="s">
        <v>184</v>
      </c>
      <c r="D36" s="18"/>
      <c r="E36" s="28">
        <f t="shared" si="0"/>
        <v>86</v>
      </c>
      <c r="F36" s="28" t="str">
        <f t="shared" si="1"/>
        <v>A</v>
      </c>
      <c r="G36" s="28">
        <f t="shared" si="2"/>
        <v>86</v>
      </c>
      <c r="H36" s="28" t="str">
        <f t="shared" si="3"/>
        <v>A</v>
      </c>
      <c r="I36" s="36">
        <v>1</v>
      </c>
      <c r="J36" s="28" t="str">
        <f t="shared" si="4"/>
        <v>Memiliki kemampuan dalam menganalisis perkembangan kehidupan masyarakat pada masa kerajaan Hindu Buddha, dan teori tentang masuknya agama dan kebudayaan Islam di Indonesia, serta perkembangan kehidupan masyarakat pada masa kerajaan Islam.</v>
      </c>
      <c r="K36" s="28">
        <f t="shared" si="5"/>
        <v>85</v>
      </c>
      <c r="L36" s="28" t="str">
        <f t="shared" si="6"/>
        <v>A</v>
      </c>
      <c r="M36" s="28">
        <f t="shared" si="7"/>
        <v>85</v>
      </c>
      <c r="N36" s="28" t="str">
        <f t="shared" si="8"/>
        <v>A</v>
      </c>
      <c r="O36" s="36">
        <v>1</v>
      </c>
      <c r="P36" s="28" t="str">
        <f t="shared" si="9"/>
        <v>Sangat terampil menyajikan perkembangan kehidupan masyarakat pada masa kerajaan Islam.</v>
      </c>
      <c r="Q36" s="39"/>
      <c r="R36" s="39" t="s">
        <v>8</v>
      </c>
      <c r="S36" s="18"/>
      <c r="T36" s="1">
        <v>86</v>
      </c>
      <c r="U36" s="1">
        <v>86</v>
      </c>
      <c r="V36" s="1">
        <v>90</v>
      </c>
      <c r="W36" s="1">
        <v>80</v>
      </c>
      <c r="X36" s="1"/>
      <c r="Y36" s="1"/>
      <c r="Z36" s="1"/>
      <c r="AA36" s="1"/>
      <c r="AB36" s="1"/>
      <c r="AC36" s="1"/>
      <c r="AD36" s="1"/>
      <c r="AE36" s="18"/>
      <c r="AF36" s="1">
        <v>84</v>
      </c>
      <c r="AG36" s="1">
        <v>86</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101712</v>
      </c>
      <c r="C37" s="19" t="s">
        <v>185</v>
      </c>
      <c r="D37" s="18"/>
      <c r="E37" s="28">
        <f t="shared" si="0"/>
        <v>73</v>
      </c>
      <c r="F37" s="28" t="str">
        <f t="shared" si="1"/>
        <v>C</v>
      </c>
      <c r="G37" s="28">
        <f t="shared" si="2"/>
        <v>73</v>
      </c>
      <c r="H37" s="28" t="str">
        <f t="shared" si="3"/>
        <v>C</v>
      </c>
      <c r="I37" s="36">
        <v>3</v>
      </c>
      <c r="J37"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7" s="28">
        <f t="shared" si="5"/>
        <v>80.5</v>
      </c>
      <c r="L37" s="28" t="str">
        <f t="shared" si="6"/>
        <v>B</v>
      </c>
      <c r="M37" s="28">
        <f t="shared" si="7"/>
        <v>80.5</v>
      </c>
      <c r="N37" s="28" t="str">
        <f t="shared" si="8"/>
        <v>B</v>
      </c>
      <c r="O37" s="36">
        <v>2</v>
      </c>
      <c r="P37" s="28" t="str">
        <f t="shared" si="9"/>
        <v>Sangat terampil menyajikan teori tentang masuknya agama dan kebudayaan Islam di Indonesia.</v>
      </c>
      <c r="Q37" s="39"/>
      <c r="R37" s="39" t="s">
        <v>8</v>
      </c>
      <c r="S37" s="18"/>
      <c r="T37" s="1">
        <v>75</v>
      </c>
      <c r="U37" s="1">
        <v>68</v>
      </c>
      <c r="V37" s="1">
        <v>70</v>
      </c>
      <c r="W37" s="1">
        <v>77</v>
      </c>
      <c r="X37" s="1"/>
      <c r="Y37" s="1"/>
      <c r="Z37" s="1"/>
      <c r="AA37" s="1"/>
      <c r="AB37" s="1"/>
      <c r="AC37" s="1"/>
      <c r="AD37" s="1"/>
      <c r="AE37" s="18"/>
      <c r="AF37" s="1">
        <v>79</v>
      </c>
      <c r="AG37" s="1">
        <v>82</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101728</v>
      </c>
      <c r="C38" s="19" t="s">
        <v>186</v>
      </c>
      <c r="D38" s="18"/>
      <c r="E38" s="28">
        <f t="shared" si="0"/>
        <v>85</v>
      </c>
      <c r="F38" s="28" t="str">
        <f t="shared" si="1"/>
        <v>A</v>
      </c>
      <c r="G38" s="28">
        <f t="shared" si="2"/>
        <v>85</v>
      </c>
      <c r="H38" s="28" t="str">
        <f t="shared" si="3"/>
        <v>A</v>
      </c>
      <c r="I38" s="36">
        <v>1</v>
      </c>
      <c r="J38" s="28" t="str">
        <f t="shared" si="4"/>
        <v>Memiliki kemampuan dalam menganalisis perkembangan kehidupan masyarakat pada masa kerajaan Hindu Buddha, dan teori tentang masuknya agama dan kebudayaan Islam di Indonesia, serta perkembangan kehidupan masyarakat pada masa kerajaan Islam.</v>
      </c>
      <c r="K38" s="28">
        <f t="shared" si="5"/>
        <v>83.5</v>
      </c>
      <c r="L38" s="28" t="str">
        <f t="shared" si="6"/>
        <v>B</v>
      </c>
      <c r="M38" s="28">
        <f t="shared" si="7"/>
        <v>83.5</v>
      </c>
      <c r="N38" s="28" t="str">
        <f t="shared" si="8"/>
        <v>B</v>
      </c>
      <c r="O38" s="36">
        <v>2</v>
      </c>
      <c r="P38" s="28" t="str">
        <f t="shared" si="9"/>
        <v>Sangat terampil menyajikan teori tentang masuknya agama dan kebudayaan Islam di Indonesia.</v>
      </c>
      <c r="Q38" s="39"/>
      <c r="R38" s="39" t="s">
        <v>8</v>
      </c>
      <c r="S38" s="18"/>
      <c r="T38" s="1">
        <v>82</v>
      </c>
      <c r="U38" s="1">
        <v>88</v>
      </c>
      <c r="V38" s="1">
        <v>90</v>
      </c>
      <c r="W38" s="1">
        <v>80</v>
      </c>
      <c r="X38" s="1"/>
      <c r="Y38" s="1"/>
      <c r="Z38" s="1"/>
      <c r="AA38" s="1"/>
      <c r="AB38" s="1"/>
      <c r="AC38" s="1"/>
      <c r="AD38" s="1"/>
      <c r="AE38" s="18"/>
      <c r="AF38" s="1">
        <v>83</v>
      </c>
      <c r="AG38" s="1">
        <v>84</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101744</v>
      </c>
      <c r="C39" s="19" t="s">
        <v>187</v>
      </c>
      <c r="D39" s="18"/>
      <c r="E39" s="28">
        <f t="shared" si="0"/>
        <v>85</v>
      </c>
      <c r="F39" s="28" t="str">
        <f t="shared" si="1"/>
        <v>A</v>
      </c>
      <c r="G39" s="28">
        <f t="shared" si="2"/>
        <v>85</v>
      </c>
      <c r="H39" s="28" t="str">
        <f t="shared" si="3"/>
        <v>A</v>
      </c>
      <c r="I39" s="36">
        <v>1</v>
      </c>
      <c r="J39" s="28" t="str">
        <f t="shared" si="4"/>
        <v>Memiliki kemampuan dalam menganalisis perkembangan kehidupan masyarakat pada masa kerajaan Hindu Buddha, dan teori tentang masuknya agama dan kebudayaan Islam di Indonesia, serta perkembangan kehidupan masyarakat pada masa kerajaan Islam.</v>
      </c>
      <c r="K39" s="28">
        <f t="shared" si="5"/>
        <v>81</v>
      </c>
      <c r="L39" s="28" t="str">
        <f t="shared" si="6"/>
        <v>B</v>
      </c>
      <c r="M39" s="28">
        <f t="shared" si="7"/>
        <v>81</v>
      </c>
      <c r="N39" s="28" t="str">
        <f t="shared" si="8"/>
        <v>B</v>
      </c>
      <c r="O39" s="36">
        <v>2</v>
      </c>
      <c r="P39" s="28" t="str">
        <f t="shared" si="9"/>
        <v>Sangat terampil menyajikan teori tentang masuknya agama dan kebudayaan Islam di Indonesia.</v>
      </c>
      <c r="Q39" s="39"/>
      <c r="R39" s="39" t="s">
        <v>8</v>
      </c>
      <c r="S39" s="18"/>
      <c r="T39" s="1">
        <v>88</v>
      </c>
      <c r="U39" s="1">
        <v>86</v>
      </c>
      <c r="V39" s="1">
        <v>86</v>
      </c>
      <c r="W39" s="1">
        <v>80</v>
      </c>
      <c r="X39" s="1"/>
      <c r="Y39" s="1"/>
      <c r="Z39" s="1"/>
      <c r="AA39" s="1"/>
      <c r="AB39" s="1"/>
      <c r="AC39" s="1"/>
      <c r="AD39" s="1"/>
      <c r="AE39" s="18"/>
      <c r="AF39" s="1">
        <v>80</v>
      </c>
      <c r="AG39" s="1">
        <v>82</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101760</v>
      </c>
      <c r="C40" s="19" t="s">
        <v>188</v>
      </c>
      <c r="D40" s="18"/>
      <c r="E40" s="28">
        <f t="shared" si="0"/>
        <v>82</v>
      </c>
      <c r="F40" s="28" t="str">
        <f t="shared" si="1"/>
        <v>B</v>
      </c>
      <c r="G40" s="28">
        <f t="shared" si="2"/>
        <v>82</v>
      </c>
      <c r="H40" s="28" t="str">
        <f t="shared" si="3"/>
        <v>B</v>
      </c>
      <c r="I40" s="36">
        <v>2</v>
      </c>
      <c r="J40"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0" s="28">
        <f t="shared" si="5"/>
        <v>81.5</v>
      </c>
      <c r="L40" s="28" t="str">
        <f t="shared" si="6"/>
        <v>B</v>
      </c>
      <c r="M40" s="28">
        <f t="shared" si="7"/>
        <v>81.5</v>
      </c>
      <c r="N40" s="28" t="str">
        <f t="shared" si="8"/>
        <v>B</v>
      </c>
      <c r="O40" s="36">
        <v>2</v>
      </c>
      <c r="P40" s="28" t="str">
        <f t="shared" si="9"/>
        <v>Sangat terampil menyajikan teori tentang masuknya agama dan kebudayaan Islam di Indonesia.</v>
      </c>
      <c r="Q40" s="39"/>
      <c r="R40" s="39" t="s">
        <v>8</v>
      </c>
      <c r="S40" s="18"/>
      <c r="T40" s="1">
        <v>80</v>
      </c>
      <c r="U40" s="1">
        <v>80</v>
      </c>
      <c r="V40" s="1">
        <v>86</v>
      </c>
      <c r="W40" s="1">
        <v>80</v>
      </c>
      <c r="X40" s="1"/>
      <c r="Y40" s="1"/>
      <c r="Z40" s="1"/>
      <c r="AA40" s="1"/>
      <c r="AB40" s="1"/>
      <c r="AC40" s="1"/>
      <c r="AD40" s="1"/>
      <c r="AE40" s="18"/>
      <c r="AF40" s="1">
        <v>81</v>
      </c>
      <c r="AG40" s="1">
        <v>82</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101776</v>
      </c>
      <c r="C41" s="19" t="s">
        <v>189</v>
      </c>
      <c r="D41" s="18"/>
      <c r="E41" s="28">
        <f t="shared" si="0"/>
        <v>90</v>
      </c>
      <c r="F41" s="28" t="str">
        <f t="shared" si="1"/>
        <v>A</v>
      </c>
      <c r="G41" s="28">
        <f t="shared" si="2"/>
        <v>90</v>
      </c>
      <c r="H41" s="28" t="str">
        <f t="shared" si="3"/>
        <v>A</v>
      </c>
      <c r="I41" s="36">
        <v>1</v>
      </c>
      <c r="J41" s="28" t="str">
        <f t="shared" si="4"/>
        <v>Memiliki kemampuan dalam menganalisis perkembangan kehidupan masyarakat pada masa kerajaan Hindu Buddha, dan teori tentang masuknya agama dan kebudayaan Islam di Indonesia, serta perkembangan kehidupan masyarakat pada masa kerajaan Islam.</v>
      </c>
      <c r="K41" s="28">
        <f t="shared" si="5"/>
        <v>84</v>
      </c>
      <c r="L41" s="28" t="str">
        <f t="shared" si="6"/>
        <v>B</v>
      </c>
      <c r="M41" s="28">
        <f t="shared" si="7"/>
        <v>84</v>
      </c>
      <c r="N41" s="28" t="str">
        <f t="shared" si="8"/>
        <v>B</v>
      </c>
      <c r="O41" s="36">
        <v>2</v>
      </c>
      <c r="P41" s="28" t="str">
        <f t="shared" si="9"/>
        <v>Sangat terampil menyajikan teori tentang masuknya agama dan kebudayaan Islam di Indonesia.</v>
      </c>
      <c r="Q41" s="39"/>
      <c r="R41" s="39" t="s">
        <v>8</v>
      </c>
      <c r="S41" s="18"/>
      <c r="T41" s="1">
        <v>88</v>
      </c>
      <c r="U41" s="1">
        <v>85</v>
      </c>
      <c r="V41" s="1">
        <v>97</v>
      </c>
      <c r="W41" s="1">
        <v>90</v>
      </c>
      <c r="X41" s="1"/>
      <c r="Y41" s="1"/>
      <c r="Z41" s="1"/>
      <c r="AA41" s="1"/>
      <c r="AB41" s="1"/>
      <c r="AC41" s="1"/>
      <c r="AD41" s="1"/>
      <c r="AE41" s="18"/>
      <c r="AF41" s="1">
        <v>84</v>
      </c>
      <c r="AG41" s="1">
        <v>84</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101792</v>
      </c>
      <c r="C42" s="19" t="s">
        <v>190</v>
      </c>
      <c r="D42" s="18"/>
      <c r="E42" s="28">
        <f t="shared" si="0"/>
        <v>84</v>
      </c>
      <c r="F42" s="28" t="str">
        <f t="shared" si="1"/>
        <v>B</v>
      </c>
      <c r="G42" s="28">
        <f t="shared" si="2"/>
        <v>84</v>
      </c>
      <c r="H42" s="28" t="str">
        <f t="shared" si="3"/>
        <v>B</v>
      </c>
      <c r="I42" s="36">
        <v>2</v>
      </c>
      <c r="J42"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2" s="28">
        <f t="shared" si="5"/>
        <v>84</v>
      </c>
      <c r="L42" s="28" t="str">
        <f t="shared" si="6"/>
        <v>B</v>
      </c>
      <c r="M42" s="28">
        <f t="shared" si="7"/>
        <v>84</v>
      </c>
      <c r="N42" s="28" t="str">
        <f t="shared" si="8"/>
        <v>B</v>
      </c>
      <c r="O42" s="36">
        <v>2</v>
      </c>
      <c r="P42" s="28" t="str">
        <f t="shared" si="9"/>
        <v>Sangat terampil menyajikan teori tentang masuknya agama dan kebudayaan Islam di Indonesia.</v>
      </c>
      <c r="Q42" s="39"/>
      <c r="R42" s="39" t="s">
        <v>8</v>
      </c>
      <c r="S42" s="18"/>
      <c r="T42" s="1">
        <v>85</v>
      </c>
      <c r="U42" s="1">
        <v>81</v>
      </c>
      <c r="V42" s="1">
        <v>82</v>
      </c>
      <c r="W42" s="1">
        <v>87</v>
      </c>
      <c r="X42" s="1"/>
      <c r="Y42" s="1"/>
      <c r="Z42" s="1"/>
      <c r="AA42" s="1"/>
      <c r="AB42" s="1"/>
      <c r="AC42" s="1"/>
      <c r="AD42" s="1"/>
      <c r="AE42" s="18"/>
      <c r="AF42" s="1">
        <v>83</v>
      </c>
      <c r="AG42" s="1">
        <v>85</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101808</v>
      </c>
      <c r="C43" s="19" t="s">
        <v>191</v>
      </c>
      <c r="D43" s="18"/>
      <c r="E43" s="28">
        <f t="shared" si="0"/>
        <v>84</v>
      </c>
      <c r="F43" s="28" t="str">
        <f t="shared" si="1"/>
        <v>B</v>
      </c>
      <c r="G43" s="28">
        <f t="shared" si="2"/>
        <v>84</v>
      </c>
      <c r="H43" s="28" t="str">
        <f t="shared" si="3"/>
        <v>B</v>
      </c>
      <c r="I43" s="36">
        <v>2</v>
      </c>
      <c r="J43"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3" s="28">
        <f t="shared" si="5"/>
        <v>81</v>
      </c>
      <c r="L43" s="28" t="str">
        <f t="shared" si="6"/>
        <v>B</v>
      </c>
      <c r="M43" s="28">
        <f t="shared" si="7"/>
        <v>81</v>
      </c>
      <c r="N43" s="28" t="str">
        <f t="shared" si="8"/>
        <v>B</v>
      </c>
      <c r="O43" s="36">
        <v>2</v>
      </c>
      <c r="P43" s="28" t="str">
        <f t="shared" si="9"/>
        <v>Sangat terampil menyajikan teori tentang masuknya agama dan kebudayaan Islam di Indonesia.</v>
      </c>
      <c r="Q43" s="39"/>
      <c r="R43" s="39" t="s">
        <v>8</v>
      </c>
      <c r="S43" s="18"/>
      <c r="T43" s="1">
        <v>84</v>
      </c>
      <c r="U43" s="1">
        <v>86</v>
      </c>
      <c r="V43" s="1">
        <v>86</v>
      </c>
      <c r="W43" s="1">
        <v>80</v>
      </c>
      <c r="X43" s="1"/>
      <c r="Y43" s="1"/>
      <c r="Z43" s="1"/>
      <c r="AA43" s="1"/>
      <c r="AB43" s="1"/>
      <c r="AC43" s="1"/>
      <c r="AD43" s="1"/>
      <c r="AE43" s="18"/>
      <c r="AF43" s="1">
        <v>80</v>
      </c>
      <c r="AG43" s="1">
        <v>82</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101824</v>
      </c>
      <c r="C44" s="19" t="s">
        <v>192</v>
      </c>
      <c r="D44" s="18"/>
      <c r="E44" s="28">
        <f t="shared" si="0"/>
        <v>75</v>
      </c>
      <c r="F44" s="28" t="str">
        <f t="shared" si="1"/>
        <v>C</v>
      </c>
      <c r="G44" s="28">
        <f t="shared" si="2"/>
        <v>75</v>
      </c>
      <c r="H44" s="28" t="str">
        <f t="shared" si="3"/>
        <v>C</v>
      </c>
      <c r="I44" s="36">
        <v>3</v>
      </c>
      <c r="J44"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44" s="28">
        <f t="shared" si="5"/>
        <v>80</v>
      </c>
      <c r="L44" s="28" t="str">
        <f t="shared" si="6"/>
        <v>B</v>
      </c>
      <c r="M44" s="28">
        <f t="shared" si="7"/>
        <v>80</v>
      </c>
      <c r="N44" s="28" t="str">
        <f t="shared" si="8"/>
        <v>B</v>
      </c>
      <c r="O44" s="36">
        <v>2</v>
      </c>
      <c r="P44" s="28" t="str">
        <f t="shared" si="9"/>
        <v>Sangat terampil menyajikan teori tentang masuknya agama dan kebudayaan Islam di Indonesia.</v>
      </c>
      <c r="Q44" s="39"/>
      <c r="R44" s="39" t="s">
        <v>8</v>
      </c>
      <c r="S44" s="18"/>
      <c r="T44" s="1">
        <v>75</v>
      </c>
      <c r="U44" s="1">
        <v>78</v>
      </c>
      <c r="V44" s="1">
        <v>68</v>
      </c>
      <c r="W44" s="1">
        <v>77</v>
      </c>
      <c r="X44" s="1"/>
      <c r="Y44" s="1"/>
      <c r="Z44" s="1"/>
      <c r="AA44" s="1"/>
      <c r="AB44" s="1"/>
      <c r="AC44" s="1"/>
      <c r="AD44" s="1"/>
      <c r="AE44" s="18"/>
      <c r="AF44" s="1">
        <v>79</v>
      </c>
      <c r="AG44" s="1">
        <v>81</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101840</v>
      </c>
      <c r="C45" s="19" t="s">
        <v>193</v>
      </c>
      <c r="D45" s="18"/>
      <c r="E45" s="28">
        <f t="shared" si="0"/>
        <v>80</v>
      </c>
      <c r="F45" s="28" t="str">
        <f t="shared" si="1"/>
        <v>B</v>
      </c>
      <c r="G45" s="28">
        <f t="shared" si="2"/>
        <v>80</v>
      </c>
      <c r="H45" s="28" t="str">
        <f t="shared" si="3"/>
        <v>B</v>
      </c>
      <c r="I45" s="36">
        <v>2</v>
      </c>
      <c r="J45"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5" s="28">
        <f t="shared" si="5"/>
        <v>82.5</v>
      </c>
      <c r="L45" s="28" t="str">
        <f t="shared" si="6"/>
        <v>B</v>
      </c>
      <c r="M45" s="28">
        <f t="shared" si="7"/>
        <v>82.5</v>
      </c>
      <c r="N45" s="28" t="str">
        <f t="shared" si="8"/>
        <v>B</v>
      </c>
      <c r="O45" s="36">
        <v>2</v>
      </c>
      <c r="P45" s="28" t="str">
        <f t="shared" si="9"/>
        <v>Sangat terampil menyajikan teori tentang masuknya agama dan kebudayaan Islam di Indonesia.</v>
      </c>
      <c r="Q45" s="39"/>
      <c r="R45" s="39" t="s">
        <v>8</v>
      </c>
      <c r="S45" s="18"/>
      <c r="T45" s="1">
        <v>76</v>
      </c>
      <c r="U45" s="1">
        <v>76</v>
      </c>
      <c r="V45" s="1">
        <v>90</v>
      </c>
      <c r="W45" s="1">
        <v>78</v>
      </c>
      <c r="X45" s="1"/>
      <c r="Y45" s="1"/>
      <c r="Z45" s="1"/>
      <c r="AA45" s="1"/>
      <c r="AB45" s="1"/>
      <c r="AC45" s="1"/>
      <c r="AD45" s="1"/>
      <c r="AE45" s="18"/>
      <c r="AF45" s="1">
        <v>82</v>
      </c>
      <c r="AG45" s="1">
        <v>83</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t="s">
        <v>109</v>
      </c>
      <c r="G52" s="18"/>
      <c r="H52" s="18"/>
      <c r="I52" s="38"/>
      <c r="J52" s="30"/>
      <c r="K52" s="18">
        <f>IF(COUNTBLANK($G$11:$G$50)=40,"",MAX($G$11:$G$50))</f>
        <v>90</v>
      </c>
      <c r="L52" s="18"/>
      <c r="M52" s="18"/>
      <c r="N52" s="18"/>
      <c r="O52" s="37"/>
      <c r="P52" s="18"/>
      <c r="Q52" s="37" t="s">
        <v>110</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t="s">
        <v>112</v>
      </c>
      <c r="G53" s="18"/>
      <c r="H53" s="18"/>
      <c r="I53" s="38"/>
      <c r="J53" s="30"/>
      <c r="K53" s="18">
        <f>IF(COUNTBLANK($G$11:$G$50)=40,"",MIN($G$11:$G$50))</f>
        <v>70</v>
      </c>
      <c r="L53" s="18"/>
      <c r="M53" s="18"/>
      <c r="N53" s="18"/>
      <c r="O53" s="37"/>
      <c r="P53" s="18"/>
      <c r="Q53" s="37" t="s">
        <v>113</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114</v>
      </c>
      <c r="G54" s="18"/>
      <c r="H54" s="18"/>
      <c r="I54" s="38"/>
      <c r="J54" s="30"/>
      <c r="K54" s="18">
        <f>IF(COUNTBLANK($G$11:$G$50)=40,"",AVERAGE($G$11:$G$50))</f>
        <v>79.685714285714283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115</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7"/>
      <c r="J56" s="18"/>
      <c r="K56" s="18"/>
      <c r="L56" s="18"/>
      <c r="M56" s="18"/>
      <c r="N56" s="18"/>
      <c r="O56" s="37"/>
      <c r="P56" s="18"/>
      <c r="Q56" s="37" t="s">
        <v>117</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7"/>
      <c r="J57" s="18"/>
      <c r="K57" s="18"/>
      <c r="L57" s="18"/>
      <c r="M57" s="18"/>
      <c r="N57" s="18"/>
      <c r="O57" s="37"/>
      <c r="P57" s="18"/>
      <c r="Q57" s="37" t="s">
        <v>119</v>
      </c>
      <c r="R57" s="37" t="s">
        <v>120</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867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194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867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214</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101856</v>
      </c>
      <c r="C11" s="19" t="s">
        <v>195</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1" s="28">
        <f t="shared" ref="K11:K50" si="5">IF((COUNTA(AF11:AO11)&gt;0),AVERAGE(AF11:AO11),"")</f>
        <v>83.5</v>
      </c>
      <c r="L11" s="28" t="str">
        <f t="shared" ref="L11:L50" si="6">IF(AND(ISNUMBER(K11),K11&gt;=1), IF(K11&lt;=$FD$27,$FE$27,IF(K11&lt;=$FD$28,$FE$28,IF(K11&lt;=$FD$29,$FE$29,IF(K11&lt;=$FD$30,$FE$30,)))), "")</f>
        <v>B</v>
      </c>
      <c r="M11" s="28">
        <f t="shared" ref="M11:M50" si="7">IF((COUNTA(AF11:AO11)&gt;0),AVERAGE(AF11:AO11),"")</f>
        <v>83.5</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menyajikan teori tentang masuknya agama dan kebudayaan Islam di Indonesia.</v>
      </c>
      <c r="Q11" s="39"/>
      <c r="R11" s="39" t="s">
        <v>8</v>
      </c>
      <c r="S11" s="18"/>
      <c r="T11" s="1">
        <v>82</v>
      </c>
      <c r="U11" s="1">
        <v>75</v>
      </c>
      <c r="V11" s="1">
        <v>86</v>
      </c>
      <c r="W11" s="1">
        <v>84</v>
      </c>
      <c r="X11" s="1"/>
      <c r="Y11" s="1"/>
      <c r="Z11" s="1"/>
      <c r="AA11" s="1"/>
      <c r="AB11" s="1"/>
      <c r="AC11" s="1"/>
      <c r="AD11" s="1"/>
      <c r="AE11" s="18"/>
      <c r="AF11" s="1">
        <v>82</v>
      </c>
      <c r="AG11" s="1">
        <v>85</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101872</v>
      </c>
      <c r="C12" s="19" t="s">
        <v>196</v>
      </c>
      <c r="D12" s="18"/>
      <c r="E12" s="28">
        <f t="shared" si="0"/>
        <v>87</v>
      </c>
      <c r="F12" s="28" t="str">
        <f t="shared" si="1"/>
        <v>A</v>
      </c>
      <c r="G12" s="28">
        <f t="shared" si="2"/>
        <v>87</v>
      </c>
      <c r="H12" s="28" t="str">
        <f t="shared" si="3"/>
        <v>A</v>
      </c>
      <c r="I12" s="36">
        <v>1</v>
      </c>
      <c r="J12" s="28" t="str">
        <f t="shared" si="4"/>
        <v>Memiliki kemampuan dalam menganalisis perkembangan kehidupan masyarakat pada masa kerajaan Hindu Buddha, dan teori tentang masuknya agama dan kebudayaan Islam di Indonesia, serta perkembangan kehidupan masyarakat pada masa kerajaan Islam.</v>
      </c>
      <c r="K12" s="28">
        <f t="shared" si="5"/>
        <v>83.5</v>
      </c>
      <c r="L12" s="28" t="str">
        <f t="shared" si="6"/>
        <v>B</v>
      </c>
      <c r="M12" s="28">
        <f t="shared" si="7"/>
        <v>83.5</v>
      </c>
      <c r="N12" s="28" t="str">
        <f t="shared" si="8"/>
        <v>B</v>
      </c>
      <c r="O12" s="36">
        <v>2</v>
      </c>
      <c r="P12" s="28" t="str">
        <f t="shared" si="9"/>
        <v>Sangat terampil menyajikan teori tentang masuknya agama dan kebudayaan Islam di Indonesia.</v>
      </c>
      <c r="Q12" s="39"/>
      <c r="R12" s="39" t="s">
        <v>8</v>
      </c>
      <c r="S12" s="18"/>
      <c r="T12" s="1">
        <v>85</v>
      </c>
      <c r="U12" s="1">
        <v>84</v>
      </c>
      <c r="V12" s="1">
        <v>92</v>
      </c>
      <c r="W12" s="1">
        <v>87</v>
      </c>
      <c r="X12" s="1"/>
      <c r="Y12" s="1"/>
      <c r="Z12" s="1"/>
      <c r="AA12" s="1"/>
      <c r="AB12" s="1"/>
      <c r="AC12" s="1"/>
      <c r="AD12" s="1"/>
      <c r="AE12" s="18"/>
      <c r="AF12" s="1">
        <v>83</v>
      </c>
      <c r="AG12" s="1">
        <v>84</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101888</v>
      </c>
      <c r="C13" s="19" t="s">
        <v>197</v>
      </c>
      <c r="D13" s="18"/>
      <c r="E13" s="28">
        <f t="shared" si="0"/>
        <v>84</v>
      </c>
      <c r="F13" s="28" t="str">
        <f t="shared" si="1"/>
        <v>B</v>
      </c>
      <c r="G13" s="28">
        <f t="shared" si="2"/>
        <v>84</v>
      </c>
      <c r="H13" s="28" t="str">
        <f t="shared" si="3"/>
        <v>B</v>
      </c>
      <c r="I13" s="36">
        <v>2</v>
      </c>
      <c r="J13"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3" s="28">
        <f t="shared" si="5"/>
        <v>84.5</v>
      </c>
      <c r="L13" s="28" t="str">
        <f t="shared" si="6"/>
        <v>A</v>
      </c>
      <c r="M13" s="28">
        <f t="shared" si="7"/>
        <v>84.5</v>
      </c>
      <c r="N13" s="28" t="str">
        <f t="shared" si="8"/>
        <v>A</v>
      </c>
      <c r="O13" s="36">
        <v>1</v>
      </c>
      <c r="P13" s="28" t="str">
        <f t="shared" si="9"/>
        <v>Sangat terampil menyajikan perkembangan kehidupan masyarakat pada masa kerajaan Islam.</v>
      </c>
      <c r="Q13" s="39"/>
      <c r="R13" s="39" t="s">
        <v>8</v>
      </c>
      <c r="S13" s="18"/>
      <c r="T13" s="1">
        <v>85</v>
      </c>
      <c r="U13" s="1">
        <v>81</v>
      </c>
      <c r="V13" s="1">
        <v>84</v>
      </c>
      <c r="W13" s="1">
        <v>87</v>
      </c>
      <c r="X13" s="1"/>
      <c r="Y13" s="1"/>
      <c r="Z13" s="1"/>
      <c r="AA13" s="1"/>
      <c r="AB13" s="1"/>
      <c r="AC13" s="1"/>
      <c r="AD13" s="1"/>
      <c r="AE13" s="18"/>
      <c r="AF13" s="1">
        <v>84</v>
      </c>
      <c r="AG13" s="1">
        <v>85</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40441</v>
      </c>
      <c r="FK13" s="41">
        <v>40451</v>
      </c>
    </row>
    <row r="14" spans="1:167" x14ac:dyDescent="0.25">
      <c r="A14" s="19">
        <v>4</v>
      </c>
      <c r="B14" s="19">
        <v>101904</v>
      </c>
      <c r="C14" s="19" t="s">
        <v>198</v>
      </c>
      <c r="D14" s="18"/>
      <c r="E14" s="28">
        <f t="shared" si="0"/>
        <v>84</v>
      </c>
      <c r="F14" s="28" t="str">
        <f t="shared" si="1"/>
        <v>B</v>
      </c>
      <c r="G14" s="28">
        <f t="shared" si="2"/>
        <v>84</v>
      </c>
      <c r="H14" s="28" t="str">
        <f t="shared" si="3"/>
        <v>B</v>
      </c>
      <c r="I14" s="36">
        <v>2</v>
      </c>
      <c r="J14"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4" s="28">
        <f t="shared" si="5"/>
        <v>82.5</v>
      </c>
      <c r="L14" s="28" t="str">
        <f t="shared" si="6"/>
        <v>B</v>
      </c>
      <c r="M14" s="28">
        <f t="shared" si="7"/>
        <v>82.5</v>
      </c>
      <c r="N14" s="28" t="str">
        <f t="shared" si="8"/>
        <v>B</v>
      </c>
      <c r="O14" s="36">
        <v>2</v>
      </c>
      <c r="P14" s="28" t="str">
        <f t="shared" si="9"/>
        <v>Sangat terampil menyajikan teori tentang masuknya agama dan kebudayaan Islam di Indonesia.</v>
      </c>
      <c r="Q14" s="39"/>
      <c r="R14" s="39" t="s">
        <v>8</v>
      </c>
      <c r="S14" s="18"/>
      <c r="T14" s="1">
        <v>80</v>
      </c>
      <c r="U14" s="1">
        <v>86</v>
      </c>
      <c r="V14" s="1">
        <v>88</v>
      </c>
      <c r="W14" s="1">
        <v>82</v>
      </c>
      <c r="X14" s="1"/>
      <c r="Y14" s="1"/>
      <c r="Z14" s="1"/>
      <c r="AA14" s="1"/>
      <c r="AB14" s="1"/>
      <c r="AC14" s="1"/>
      <c r="AD14" s="1"/>
      <c r="AE14" s="18"/>
      <c r="AF14" s="1">
        <v>81</v>
      </c>
      <c r="AG14" s="1">
        <v>84</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101920</v>
      </c>
      <c r="C15" s="19" t="s">
        <v>199</v>
      </c>
      <c r="D15" s="18"/>
      <c r="E15" s="28">
        <f t="shared" si="0"/>
        <v>83</v>
      </c>
      <c r="F15" s="28" t="str">
        <f t="shared" si="1"/>
        <v>B</v>
      </c>
      <c r="G15" s="28">
        <f t="shared" si="2"/>
        <v>83</v>
      </c>
      <c r="H15" s="28" t="str">
        <f t="shared" si="3"/>
        <v>B</v>
      </c>
      <c r="I15" s="36">
        <v>2</v>
      </c>
      <c r="J15"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5" s="28">
        <f t="shared" si="5"/>
        <v>83</v>
      </c>
      <c r="L15" s="28" t="str">
        <f t="shared" si="6"/>
        <v>B</v>
      </c>
      <c r="M15" s="28">
        <f t="shared" si="7"/>
        <v>83</v>
      </c>
      <c r="N15" s="28" t="str">
        <f t="shared" si="8"/>
        <v>B</v>
      </c>
      <c r="O15" s="36">
        <v>2</v>
      </c>
      <c r="P15" s="28" t="str">
        <f t="shared" si="9"/>
        <v>Sangat terampil menyajikan teori tentang masuknya agama dan kebudayaan Islam di Indonesia.</v>
      </c>
      <c r="Q15" s="39"/>
      <c r="R15" s="39" t="s">
        <v>8</v>
      </c>
      <c r="S15" s="18"/>
      <c r="T15" s="1">
        <v>81</v>
      </c>
      <c r="U15" s="1">
        <v>80</v>
      </c>
      <c r="V15" s="1">
        <v>86</v>
      </c>
      <c r="W15" s="1">
        <v>83</v>
      </c>
      <c r="X15" s="1"/>
      <c r="Y15" s="1"/>
      <c r="Z15" s="1"/>
      <c r="AA15" s="1"/>
      <c r="AB15" s="1"/>
      <c r="AC15" s="1"/>
      <c r="AD15" s="1"/>
      <c r="AE15" s="18"/>
      <c r="AF15" s="1">
        <v>81</v>
      </c>
      <c r="AG15" s="1">
        <v>85</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40442</v>
      </c>
      <c r="FK15" s="41">
        <v>40452</v>
      </c>
    </row>
    <row r="16" spans="1:167" x14ac:dyDescent="0.25">
      <c r="A16" s="19">
        <v>6</v>
      </c>
      <c r="B16" s="19">
        <v>101936</v>
      </c>
      <c r="C16" s="19" t="s">
        <v>200</v>
      </c>
      <c r="D16" s="18"/>
      <c r="E16" s="28">
        <f t="shared" si="0"/>
        <v>84</v>
      </c>
      <c r="F16" s="28" t="str">
        <f t="shared" si="1"/>
        <v>B</v>
      </c>
      <c r="G16" s="28">
        <f t="shared" si="2"/>
        <v>84</v>
      </c>
      <c r="H16" s="28" t="str">
        <f t="shared" si="3"/>
        <v>B</v>
      </c>
      <c r="I16" s="36">
        <v>2</v>
      </c>
      <c r="J16"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6" s="28">
        <f t="shared" si="5"/>
        <v>84</v>
      </c>
      <c r="L16" s="28" t="str">
        <f t="shared" si="6"/>
        <v>B</v>
      </c>
      <c r="M16" s="28">
        <f t="shared" si="7"/>
        <v>84</v>
      </c>
      <c r="N16" s="28" t="str">
        <f t="shared" si="8"/>
        <v>B</v>
      </c>
      <c r="O16" s="36">
        <v>2</v>
      </c>
      <c r="P16" s="28" t="str">
        <f t="shared" si="9"/>
        <v>Sangat terampil menyajikan teori tentang masuknya agama dan kebudayaan Islam di Indonesia.</v>
      </c>
      <c r="Q16" s="39"/>
      <c r="R16" s="39" t="s">
        <v>8</v>
      </c>
      <c r="S16" s="18"/>
      <c r="T16" s="1">
        <v>85</v>
      </c>
      <c r="U16" s="1">
        <v>82</v>
      </c>
      <c r="V16" s="1">
        <v>84</v>
      </c>
      <c r="W16" s="1">
        <v>85</v>
      </c>
      <c r="X16" s="1"/>
      <c r="Y16" s="1"/>
      <c r="Z16" s="1"/>
      <c r="AA16" s="1"/>
      <c r="AB16" s="1"/>
      <c r="AC16" s="1"/>
      <c r="AD16" s="1"/>
      <c r="AE16" s="18"/>
      <c r="AF16" s="1">
        <v>83</v>
      </c>
      <c r="AG16" s="1">
        <v>85</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101952</v>
      </c>
      <c r="C17" s="19" t="s">
        <v>201</v>
      </c>
      <c r="D17" s="18"/>
      <c r="E17" s="28">
        <f t="shared" si="0"/>
        <v>84</v>
      </c>
      <c r="F17" s="28" t="str">
        <f t="shared" si="1"/>
        <v>B</v>
      </c>
      <c r="G17" s="28">
        <f t="shared" si="2"/>
        <v>84</v>
      </c>
      <c r="H17" s="28" t="str">
        <f t="shared" si="3"/>
        <v>B</v>
      </c>
      <c r="I17" s="36">
        <v>2</v>
      </c>
      <c r="J17"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7" s="28">
        <f t="shared" si="5"/>
        <v>84</v>
      </c>
      <c r="L17" s="28" t="str">
        <f t="shared" si="6"/>
        <v>B</v>
      </c>
      <c r="M17" s="28">
        <f t="shared" si="7"/>
        <v>84</v>
      </c>
      <c r="N17" s="28" t="str">
        <f t="shared" si="8"/>
        <v>B</v>
      </c>
      <c r="O17" s="36">
        <v>2</v>
      </c>
      <c r="P17" s="28" t="str">
        <f t="shared" si="9"/>
        <v>Sangat terampil menyajikan teori tentang masuknya agama dan kebudayaan Islam di Indonesia.</v>
      </c>
      <c r="Q17" s="39"/>
      <c r="R17" s="39" t="s">
        <v>8</v>
      </c>
      <c r="S17" s="18"/>
      <c r="T17" s="1">
        <v>82</v>
      </c>
      <c r="U17" s="1">
        <v>82</v>
      </c>
      <c r="V17" s="1">
        <v>88</v>
      </c>
      <c r="W17" s="1">
        <v>84</v>
      </c>
      <c r="X17" s="1"/>
      <c r="Y17" s="1"/>
      <c r="Z17" s="1"/>
      <c r="AA17" s="1"/>
      <c r="AB17" s="1"/>
      <c r="AC17" s="1"/>
      <c r="AD17" s="1"/>
      <c r="AE17" s="18"/>
      <c r="AF17" s="1">
        <v>83</v>
      </c>
      <c r="AG17" s="1">
        <v>85</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40443</v>
      </c>
      <c r="FK17" s="41">
        <v>40453</v>
      </c>
    </row>
    <row r="18" spans="1:167" x14ac:dyDescent="0.25">
      <c r="A18" s="19">
        <v>8</v>
      </c>
      <c r="B18" s="19">
        <v>101968</v>
      </c>
      <c r="C18" s="19" t="s">
        <v>202</v>
      </c>
      <c r="D18" s="18"/>
      <c r="E18" s="28">
        <f t="shared" si="0"/>
        <v>79</v>
      </c>
      <c r="F18" s="28" t="str">
        <f t="shared" si="1"/>
        <v>B</v>
      </c>
      <c r="G18" s="28">
        <f t="shared" si="2"/>
        <v>79</v>
      </c>
      <c r="H18" s="28" t="str">
        <f t="shared" si="3"/>
        <v>B</v>
      </c>
      <c r="I18" s="36">
        <v>2</v>
      </c>
      <c r="J18"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18" s="28">
        <f t="shared" si="5"/>
        <v>83.5</v>
      </c>
      <c r="L18" s="28" t="str">
        <f t="shared" si="6"/>
        <v>B</v>
      </c>
      <c r="M18" s="28">
        <f t="shared" si="7"/>
        <v>83.5</v>
      </c>
      <c r="N18" s="28" t="str">
        <f t="shared" si="8"/>
        <v>B</v>
      </c>
      <c r="O18" s="36">
        <v>2</v>
      </c>
      <c r="P18" s="28" t="str">
        <f t="shared" si="9"/>
        <v>Sangat terampil menyajikan teori tentang masuknya agama dan kebudayaan Islam di Indonesia.</v>
      </c>
      <c r="Q18" s="39"/>
      <c r="R18" s="39" t="s">
        <v>8</v>
      </c>
      <c r="S18" s="18"/>
      <c r="T18" s="1">
        <v>80</v>
      </c>
      <c r="U18" s="1">
        <v>81</v>
      </c>
      <c r="V18" s="1">
        <v>74</v>
      </c>
      <c r="W18" s="1">
        <v>82</v>
      </c>
      <c r="X18" s="1"/>
      <c r="Y18" s="1"/>
      <c r="Z18" s="1"/>
      <c r="AA18" s="1"/>
      <c r="AB18" s="1"/>
      <c r="AC18" s="1"/>
      <c r="AD18" s="1"/>
      <c r="AE18" s="18"/>
      <c r="AF18" s="1">
        <v>82</v>
      </c>
      <c r="AG18" s="1">
        <v>85</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101984</v>
      </c>
      <c r="C19" s="19" t="s">
        <v>203</v>
      </c>
      <c r="D19" s="18"/>
      <c r="E19" s="28">
        <f t="shared" si="0"/>
        <v>87</v>
      </c>
      <c r="F19" s="28" t="str">
        <f t="shared" si="1"/>
        <v>A</v>
      </c>
      <c r="G19" s="28">
        <f t="shared" si="2"/>
        <v>87</v>
      </c>
      <c r="H19" s="28" t="str">
        <f t="shared" si="3"/>
        <v>A</v>
      </c>
      <c r="I19" s="36">
        <v>1</v>
      </c>
      <c r="J19" s="28" t="str">
        <f t="shared" si="4"/>
        <v>Memiliki kemampuan dalam menganalisis perkembangan kehidupan masyarakat pada masa kerajaan Hindu Buddha, dan teori tentang masuknya agama dan kebudayaan Islam di Indonesia, serta perkembangan kehidupan masyarakat pada masa kerajaan Islam.</v>
      </c>
      <c r="K19" s="28">
        <f t="shared" si="5"/>
        <v>83.5</v>
      </c>
      <c r="L19" s="28" t="str">
        <f t="shared" si="6"/>
        <v>B</v>
      </c>
      <c r="M19" s="28">
        <f t="shared" si="7"/>
        <v>83.5</v>
      </c>
      <c r="N19" s="28" t="str">
        <f t="shared" si="8"/>
        <v>B</v>
      </c>
      <c r="O19" s="36">
        <v>2</v>
      </c>
      <c r="P19" s="28" t="str">
        <f t="shared" si="9"/>
        <v>Sangat terampil menyajikan teori tentang masuknya agama dan kebudayaan Islam di Indonesia.</v>
      </c>
      <c r="Q19" s="39"/>
      <c r="R19" s="39" t="s">
        <v>8</v>
      </c>
      <c r="S19" s="18"/>
      <c r="T19" s="1">
        <v>85</v>
      </c>
      <c r="U19" s="1">
        <v>80</v>
      </c>
      <c r="V19" s="1">
        <v>96</v>
      </c>
      <c r="W19" s="1">
        <v>87</v>
      </c>
      <c r="X19" s="1"/>
      <c r="Y19" s="1"/>
      <c r="Z19" s="1"/>
      <c r="AA19" s="1"/>
      <c r="AB19" s="1"/>
      <c r="AC19" s="1"/>
      <c r="AD19" s="1"/>
      <c r="AE19" s="18"/>
      <c r="AF19" s="1">
        <v>83</v>
      </c>
      <c r="AG19" s="1">
        <v>84</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40444</v>
      </c>
      <c r="FK19" s="41">
        <v>40454</v>
      </c>
    </row>
    <row r="20" spans="1:167" x14ac:dyDescent="0.25">
      <c r="A20" s="19">
        <v>10</v>
      </c>
      <c r="B20" s="19">
        <v>102000</v>
      </c>
      <c r="C20" s="19" t="s">
        <v>204</v>
      </c>
      <c r="D20" s="18"/>
      <c r="E20" s="28">
        <f t="shared" si="0"/>
        <v>78</v>
      </c>
      <c r="F20" s="28" t="str">
        <f t="shared" si="1"/>
        <v>B</v>
      </c>
      <c r="G20" s="28">
        <f t="shared" si="2"/>
        <v>78</v>
      </c>
      <c r="H20" s="28" t="str">
        <f t="shared" si="3"/>
        <v>B</v>
      </c>
      <c r="I20" s="36">
        <v>2</v>
      </c>
      <c r="J20"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0" s="28">
        <f t="shared" si="5"/>
        <v>80.5</v>
      </c>
      <c r="L20" s="28" t="str">
        <f t="shared" si="6"/>
        <v>B</v>
      </c>
      <c r="M20" s="28">
        <f t="shared" si="7"/>
        <v>80.5</v>
      </c>
      <c r="N20" s="28" t="str">
        <f t="shared" si="8"/>
        <v>B</v>
      </c>
      <c r="O20" s="36">
        <v>2</v>
      </c>
      <c r="P20" s="28" t="str">
        <f t="shared" si="9"/>
        <v>Sangat terampil menyajikan teori tentang masuknya agama dan kebudayaan Islam di Indonesia.</v>
      </c>
      <c r="Q20" s="39"/>
      <c r="R20" s="39" t="s">
        <v>8</v>
      </c>
      <c r="S20" s="18"/>
      <c r="T20" s="1">
        <v>80</v>
      </c>
      <c r="U20" s="1">
        <v>67</v>
      </c>
      <c r="V20" s="1">
        <v>82</v>
      </c>
      <c r="W20" s="1">
        <v>82</v>
      </c>
      <c r="X20" s="1"/>
      <c r="Y20" s="1"/>
      <c r="Z20" s="1"/>
      <c r="AA20" s="1"/>
      <c r="AB20" s="1"/>
      <c r="AC20" s="1"/>
      <c r="AD20" s="1"/>
      <c r="AE20" s="18"/>
      <c r="AF20" s="1">
        <v>79</v>
      </c>
      <c r="AG20" s="1">
        <v>82</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102016</v>
      </c>
      <c r="C21" s="19" t="s">
        <v>205</v>
      </c>
      <c r="D21" s="18"/>
      <c r="E21" s="28">
        <f t="shared" si="0"/>
        <v>81</v>
      </c>
      <c r="F21" s="28" t="str">
        <f t="shared" si="1"/>
        <v>B</v>
      </c>
      <c r="G21" s="28">
        <f t="shared" si="2"/>
        <v>81</v>
      </c>
      <c r="H21" s="28" t="str">
        <f t="shared" si="3"/>
        <v>B</v>
      </c>
      <c r="I21" s="36">
        <v>2</v>
      </c>
      <c r="J21"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1" s="28">
        <f t="shared" si="5"/>
        <v>80.5</v>
      </c>
      <c r="L21" s="28" t="str">
        <f t="shared" si="6"/>
        <v>B</v>
      </c>
      <c r="M21" s="28">
        <f t="shared" si="7"/>
        <v>80.5</v>
      </c>
      <c r="N21" s="28" t="str">
        <f t="shared" si="8"/>
        <v>B</v>
      </c>
      <c r="O21" s="36">
        <v>2</v>
      </c>
      <c r="P21" s="28" t="str">
        <f t="shared" si="9"/>
        <v>Sangat terampil menyajikan teori tentang masuknya agama dan kebudayaan Islam di Indonesia.</v>
      </c>
      <c r="Q21" s="39"/>
      <c r="R21" s="39" t="s">
        <v>8</v>
      </c>
      <c r="S21" s="18"/>
      <c r="T21" s="1">
        <v>81</v>
      </c>
      <c r="U21" s="1">
        <v>77</v>
      </c>
      <c r="V21" s="1">
        <v>82</v>
      </c>
      <c r="W21" s="1">
        <v>83</v>
      </c>
      <c r="X21" s="1"/>
      <c r="Y21" s="1"/>
      <c r="Z21" s="1"/>
      <c r="AA21" s="1"/>
      <c r="AB21" s="1"/>
      <c r="AC21" s="1"/>
      <c r="AD21" s="1"/>
      <c r="AE21" s="18"/>
      <c r="AF21" s="1">
        <v>80</v>
      </c>
      <c r="AG21" s="1">
        <v>81</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40445</v>
      </c>
      <c r="FK21" s="41">
        <v>40455</v>
      </c>
    </row>
    <row r="22" spans="1:167" x14ac:dyDescent="0.25">
      <c r="A22" s="19">
        <v>12</v>
      </c>
      <c r="B22" s="19">
        <v>102032</v>
      </c>
      <c r="C22" s="19" t="s">
        <v>206</v>
      </c>
      <c r="D22" s="18"/>
      <c r="E22" s="28">
        <f t="shared" si="0"/>
        <v>83</v>
      </c>
      <c r="F22" s="28" t="str">
        <f t="shared" si="1"/>
        <v>B</v>
      </c>
      <c r="G22" s="28">
        <f t="shared" si="2"/>
        <v>83</v>
      </c>
      <c r="H22" s="28" t="str">
        <f t="shared" si="3"/>
        <v>B</v>
      </c>
      <c r="I22" s="36">
        <v>2</v>
      </c>
      <c r="J22"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2" s="28">
        <f t="shared" si="5"/>
        <v>81</v>
      </c>
      <c r="L22" s="28" t="str">
        <f t="shared" si="6"/>
        <v>B</v>
      </c>
      <c r="M22" s="28">
        <f t="shared" si="7"/>
        <v>81</v>
      </c>
      <c r="N22" s="28" t="str">
        <f t="shared" si="8"/>
        <v>B</v>
      </c>
      <c r="O22" s="36">
        <v>2</v>
      </c>
      <c r="P22" s="28" t="str">
        <f t="shared" si="9"/>
        <v>Sangat terampil menyajikan teori tentang masuknya agama dan kebudayaan Islam di Indonesia.</v>
      </c>
      <c r="Q22" s="39"/>
      <c r="R22" s="39" t="s">
        <v>8</v>
      </c>
      <c r="S22" s="18"/>
      <c r="T22" s="1">
        <v>80</v>
      </c>
      <c r="U22" s="1">
        <v>77</v>
      </c>
      <c r="V22" s="1">
        <v>94</v>
      </c>
      <c r="W22" s="1">
        <v>82</v>
      </c>
      <c r="X22" s="1"/>
      <c r="Y22" s="1"/>
      <c r="Z22" s="1"/>
      <c r="AA22" s="1"/>
      <c r="AB22" s="1"/>
      <c r="AC22" s="1"/>
      <c r="AD22" s="1"/>
      <c r="AE22" s="18"/>
      <c r="AF22" s="1">
        <v>80</v>
      </c>
      <c r="AG22" s="1">
        <v>82</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102048</v>
      </c>
      <c r="C23" s="19" t="s">
        <v>207</v>
      </c>
      <c r="D23" s="18"/>
      <c r="E23" s="28">
        <f t="shared" si="0"/>
        <v>88</v>
      </c>
      <c r="F23" s="28" t="str">
        <f t="shared" si="1"/>
        <v>A</v>
      </c>
      <c r="G23" s="28">
        <f t="shared" si="2"/>
        <v>88</v>
      </c>
      <c r="H23" s="28" t="str">
        <f t="shared" si="3"/>
        <v>A</v>
      </c>
      <c r="I23" s="36">
        <v>1</v>
      </c>
      <c r="J23" s="28" t="str">
        <f t="shared" si="4"/>
        <v>Memiliki kemampuan dalam menganalisis perkembangan kehidupan masyarakat pada masa kerajaan Hindu Buddha, dan teori tentang masuknya agama dan kebudayaan Islam di Indonesia, serta perkembangan kehidupan masyarakat pada masa kerajaan Islam.</v>
      </c>
      <c r="K23" s="28">
        <f t="shared" si="5"/>
        <v>86</v>
      </c>
      <c r="L23" s="28" t="str">
        <f t="shared" si="6"/>
        <v>A</v>
      </c>
      <c r="M23" s="28">
        <f t="shared" si="7"/>
        <v>86</v>
      </c>
      <c r="N23" s="28" t="str">
        <f t="shared" si="8"/>
        <v>A</v>
      </c>
      <c r="O23" s="36">
        <v>1</v>
      </c>
      <c r="P23" s="28" t="str">
        <f t="shared" si="9"/>
        <v>Sangat terampil menyajikan perkembangan kehidupan masyarakat pada masa kerajaan Islam.</v>
      </c>
      <c r="Q23" s="39"/>
      <c r="R23" s="39" t="s">
        <v>8</v>
      </c>
      <c r="S23" s="18"/>
      <c r="T23" s="1">
        <v>86</v>
      </c>
      <c r="U23" s="1">
        <v>88</v>
      </c>
      <c r="V23" s="1">
        <v>90</v>
      </c>
      <c r="W23" s="1">
        <v>89</v>
      </c>
      <c r="X23" s="1"/>
      <c r="Y23" s="1"/>
      <c r="Z23" s="1"/>
      <c r="AA23" s="1"/>
      <c r="AB23" s="1"/>
      <c r="AC23" s="1"/>
      <c r="AD23" s="1"/>
      <c r="AE23" s="18"/>
      <c r="AF23" s="1">
        <v>85</v>
      </c>
      <c r="AG23" s="1">
        <v>87</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40446</v>
      </c>
      <c r="FK23" s="41">
        <v>40456</v>
      </c>
    </row>
    <row r="24" spans="1:167" x14ac:dyDescent="0.25">
      <c r="A24" s="19">
        <v>14</v>
      </c>
      <c r="B24" s="19">
        <v>102064</v>
      </c>
      <c r="C24" s="19" t="s">
        <v>208</v>
      </c>
      <c r="D24" s="18"/>
      <c r="E24" s="28">
        <f t="shared" si="0"/>
        <v>83</v>
      </c>
      <c r="F24" s="28" t="str">
        <f t="shared" si="1"/>
        <v>B</v>
      </c>
      <c r="G24" s="28">
        <f t="shared" si="2"/>
        <v>83</v>
      </c>
      <c r="H24" s="28" t="str">
        <f t="shared" si="3"/>
        <v>B</v>
      </c>
      <c r="I24" s="36">
        <v>2</v>
      </c>
      <c r="J24"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4" s="28">
        <f t="shared" si="5"/>
        <v>84</v>
      </c>
      <c r="L24" s="28" t="str">
        <f t="shared" si="6"/>
        <v>B</v>
      </c>
      <c r="M24" s="28">
        <f t="shared" si="7"/>
        <v>84</v>
      </c>
      <c r="N24" s="28" t="str">
        <f t="shared" si="8"/>
        <v>B</v>
      </c>
      <c r="O24" s="36">
        <v>2</v>
      </c>
      <c r="P24" s="28" t="str">
        <f t="shared" si="9"/>
        <v>Sangat terampil menyajikan teori tentang masuknya agama dan kebudayaan Islam di Indonesia.</v>
      </c>
      <c r="Q24" s="39"/>
      <c r="R24" s="39" t="s">
        <v>8</v>
      </c>
      <c r="S24" s="18"/>
      <c r="T24" s="1">
        <v>78</v>
      </c>
      <c r="U24" s="1">
        <v>78</v>
      </c>
      <c r="V24" s="1">
        <v>88</v>
      </c>
      <c r="W24" s="1">
        <v>86</v>
      </c>
      <c r="X24" s="1"/>
      <c r="Y24" s="1"/>
      <c r="Z24" s="1"/>
      <c r="AA24" s="1"/>
      <c r="AB24" s="1"/>
      <c r="AC24" s="1"/>
      <c r="AD24" s="1"/>
      <c r="AE24" s="18"/>
      <c r="AF24" s="1">
        <v>83</v>
      </c>
      <c r="AG24" s="1">
        <v>85</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102080</v>
      </c>
      <c r="C25" s="19" t="s">
        <v>209</v>
      </c>
      <c r="D25" s="18"/>
      <c r="E25" s="28">
        <f t="shared" si="0"/>
        <v>78</v>
      </c>
      <c r="F25" s="28" t="str">
        <f t="shared" si="1"/>
        <v>B</v>
      </c>
      <c r="G25" s="28">
        <f t="shared" si="2"/>
        <v>78</v>
      </c>
      <c r="H25" s="28" t="str">
        <f t="shared" si="3"/>
        <v>B</v>
      </c>
      <c r="I25" s="36">
        <v>2</v>
      </c>
      <c r="J25"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5" s="28">
        <f t="shared" si="5"/>
        <v>81.5</v>
      </c>
      <c r="L25" s="28" t="str">
        <f t="shared" si="6"/>
        <v>B</v>
      </c>
      <c r="M25" s="28">
        <f t="shared" si="7"/>
        <v>81.5</v>
      </c>
      <c r="N25" s="28" t="str">
        <f t="shared" si="8"/>
        <v>B</v>
      </c>
      <c r="O25" s="36">
        <v>2</v>
      </c>
      <c r="P25" s="28" t="str">
        <f t="shared" si="9"/>
        <v>Sangat terampil menyajikan teori tentang masuknya agama dan kebudayaan Islam di Indonesia.</v>
      </c>
      <c r="Q25" s="39"/>
      <c r="R25" s="39" t="s">
        <v>8</v>
      </c>
      <c r="S25" s="18"/>
      <c r="T25" s="1">
        <v>77</v>
      </c>
      <c r="U25" s="1">
        <v>75</v>
      </c>
      <c r="V25" s="1">
        <v>82</v>
      </c>
      <c r="W25" s="1">
        <v>79</v>
      </c>
      <c r="X25" s="1"/>
      <c r="Y25" s="1"/>
      <c r="Z25" s="1"/>
      <c r="AA25" s="1"/>
      <c r="AB25" s="1"/>
      <c r="AC25" s="1"/>
      <c r="AD25" s="1"/>
      <c r="AE25" s="18"/>
      <c r="AF25" s="1">
        <v>80</v>
      </c>
      <c r="AG25" s="1">
        <v>83</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86</v>
      </c>
      <c r="FD25" s="68"/>
      <c r="FE25" s="68"/>
      <c r="FG25" s="42">
        <v>7</v>
      </c>
      <c r="FH25" s="43"/>
      <c r="FI25" s="43"/>
      <c r="FJ25" s="41">
        <v>40447</v>
      </c>
      <c r="FK25" s="41">
        <v>40457</v>
      </c>
    </row>
    <row r="26" spans="1:167" x14ac:dyDescent="0.25">
      <c r="A26" s="19">
        <v>16</v>
      </c>
      <c r="B26" s="19">
        <v>102096</v>
      </c>
      <c r="C26" s="19" t="s">
        <v>210</v>
      </c>
      <c r="D26" s="18"/>
      <c r="E26" s="28">
        <f t="shared" si="0"/>
        <v>78</v>
      </c>
      <c r="F26" s="28" t="str">
        <f t="shared" si="1"/>
        <v>B</v>
      </c>
      <c r="G26" s="28">
        <f t="shared" si="2"/>
        <v>78</v>
      </c>
      <c r="H26" s="28" t="str">
        <f t="shared" si="3"/>
        <v>B</v>
      </c>
      <c r="I26" s="36">
        <v>2</v>
      </c>
      <c r="J26"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6" s="28">
        <f t="shared" si="5"/>
        <v>80.5</v>
      </c>
      <c r="L26" s="28" t="str">
        <f t="shared" si="6"/>
        <v>B</v>
      </c>
      <c r="M26" s="28">
        <f t="shared" si="7"/>
        <v>80.5</v>
      </c>
      <c r="N26" s="28" t="str">
        <f t="shared" si="8"/>
        <v>B</v>
      </c>
      <c r="O26" s="36">
        <v>2</v>
      </c>
      <c r="P26" s="28" t="str">
        <f t="shared" si="9"/>
        <v>Sangat terampil menyajikan teori tentang masuknya agama dan kebudayaan Islam di Indonesia.</v>
      </c>
      <c r="Q26" s="39"/>
      <c r="R26" s="39" t="s">
        <v>8</v>
      </c>
      <c r="S26" s="18"/>
      <c r="T26" s="1">
        <v>76</v>
      </c>
      <c r="U26" s="1">
        <v>76</v>
      </c>
      <c r="V26" s="1">
        <v>82</v>
      </c>
      <c r="W26" s="1">
        <v>78</v>
      </c>
      <c r="X26" s="1"/>
      <c r="Y26" s="1"/>
      <c r="Z26" s="1"/>
      <c r="AA26" s="1"/>
      <c r="AB26" s="1"/>
      <c r="AC26" s="1"/>
      <c r="AD26" s="1"/>
      <c r="AE26" s="18"/>
      <c r="AF26" s="1">
        <v>79</v>
      </c>
      <c r="AG26" s="1">
        <v>82</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102112</v>
      </c>
      <c r="C27" s="19" t="s">
        <v>211</v>
      </c>
      <c r="D27" s="18"/>
      <c r="E27" s="28">
        <f t="shared" si="0"/>
        <v>77</v>
      </c>
      <c r="F27" s="28" t="str">
        <f t="shared" si="1"/>
        <v>B</v>
      </c>
      <c r="G27" s="28">
        <f t="shared" si="2"/>
        <v>77</v>
      </c>
      <c r="H27" s="28" t="str">
        <f t="shared" si="3"/>
        <v>B</v>
      </c>
      <c r="I27" s="36">
        <v>2</v>
      </c>
      <c r="J27"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7" s="28">
        <f t="shared" si="5"/>
        <v>81</v>
      </c>
      <c r="L27" s="28" t="str">
        <f t="shared" si="6"/>
        <v>B</v>
      </c>
      <c r="M27" s="28">
        <f t="shared" si="7"/>
        <v>81</v>
      </c>
      <c r="N27" s="28" t="str">
        <f t="shared" si="8"/>
        <v>B</v>
      </c>
      <c r="O27" s="36">
        <v>2</v>
      </c>
      <c r="P27" s="28" t="str">
        <f t="shared" si="9"/>
        <v>Sangat terampil menyajikan teori tentang masuknya agama dan kebudayaan Islam di Indonesia.</v>
      </c>
      <c r="Q27" s="39"/>
      <c r="R27" s="39" t="s">
        <v>8</v>
      </c>
      <c r="S27" s="18"/>
      <c r="T27" s="1">
        <v>78</v>
      </c>
      <c r="U27" s="1">
        <v>72</v>
      </c>
      <c r="V27" s="1">
        <v>76</v>
      </c>
      <c r="W27" s="1">
        <v>80</v>
      </c>
      <c r="X27" s="1"/>
      <c r="Y27" s="1"/>
      <c r="Z27" s="1"/>
      <c r="AA27" s="1"/>
      <c r="AB27" s="1"/>
      <c r="AC27" s="1"/>
      <c r="AD27" s="1"/>
      <c r="AE27" s="18"/>
      <c r="AF27" s="1">
        <v>80</v>
      </c>
      <c r="AG27" s="1">
        <v>82</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40448</v>
      </c>
      <c r="FK27" s="41">
        <v>40458</v>
      </c>
    </row>
    <row r="28" spans="1:167" x14ac:dyDescent="0.25">
      <c r="A28" s="19">
        <v>18</v>
      </c>
      <c r="B28" s="19">
        <v>102128</v>
      </c>
      <c r="C28" s="19" t="s">
        <v>212</v>
      </c>
      <c r="D28" s="18"/>
      <c r="E28" s="28">
        <f t="shared" si="0"/>
        <v>83</v>
      </c>
      <c r="F28" s="28" t="str">
        <f t="shared" si="1"/>
        <v>B</v>
      </c>
      <c r="G28" s="28">
        <f t="shared" si="2"/>
        <v>83</v>
      </c>
      <c r="H28" s="28" t="str">
        <f t="shared" si="3"/>
        <v>B</v>
      </c>
      <c r="I28" s="36">
        <v>2</v>
      </c>
      <c r="J28"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8" s="28">
        <f t="shared" si="5"/>
        <v>84</v>
      </c>
      <c r="L28" s="28" t="str">
        <f t="shared" si="6"/>
        <v>B</v>
      </c>
      <c r="M28" s="28">
        <f t="shared" si="7"/>
        <v>84</v>
      </c>
      <c r="N28" s="28" t="str">
        <f t="shared" si="8"/>
        <v>B</v>
      </c>
      <c r="O28" s="36">
        <v>2</v>
      </c>
      <c r="P28" s="28" t="str">
        <f t="shared" si="9"/>
        <v>Sangat terampil menyajikan teori tentang masuknya agama dan kebudayaan Islam di Indonesia.</v>
      </c>
      <c r="Q28" s="39"/>
      <c r="R28" s="39" t="s">
        <v>8</v>
      </c>
      <c r="S28" s="18"/>
      <c r="T28" s="1">
        <v>82</v>
      </c>
      <c r="U28" s="1">
        <v>80</v>
      </c>
      <c r="V28" s="1">
        <v>87</v>
      </c>
      <c r="W28" s="1">
        <v>84</v>
      </c>
      <c r="X28" s="1"/>
      <c r="Y28" s="1"/>
      <c r="Z28" s="1"/>
      <c r="AA28" s="1"/>
      <c r="AB28" s="1"/>
      <c r="AC28" s="1"/>
      <c r="AD28" s="1"/>
      <c r="AE28" s="18"/>
      <c r="AF28" s="1">
        <v>83</v>
      </c>
      <c r="AG28" s="1">
        <v>85</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102144</v>
      </c>
      <c r="C29" s="19" t="s">
        <v>213</v>
      </c>
      <c r="D29" s="18"/>
      <c r="E29" s="28">
        <f t="shared" si="0"/>
        <v>79</v>
      </c>
      <c r="F29" s="28" t="str">
        <f t="shared" si="1"/>
        <v>B</v>
      </c>
      <c r="G29" s="28">
        <f t="shared" si="2"/>
        <v>79</v>
      </c>
      <c r="H29" s="28" t="str">
        <f t="shared" si="3"/>
        <v>B</v>
      </c>
      <c r="I29" s="36">
        <v>2</v>
      </c>
      <c r="J29"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29" s="28">
        <f t="shared" si="5"/>
        <v>79.5</v>
      </c>
      <c r="L29" s="28" t="str">
        <f t="shared" si="6"/>
        <v>B</v>
      </c>
      <c r="M29" s="28">
        <f t="shared" si="7"/>
        <v>79.5</v>
      </c>
      <c r="N29" s="28" t="str">
        <f t="shared" si="8"/>
        <v>B</v>
      </c>
      <c r="O29" s="36">
        <v>2</v>
      </c>
      <c r="P29" s="28" t="str">
        <f t="shared" si="9"/>
        <v>Sangat terampil menyajikan teori tentang masuknya agama dan kebudayaan Islam di Indonesia.</v>
      </c>
      <c r="Q29" s="39"/>
      <c r="R29" s="39" t="s">
        <v>8</v>
      </c>
      <c r="S29" s="18"/>
      <c r="T29" s="1">
        <v>82</v>
      </c>
      <c r="U29" s="1">
        <v>78</v>
      </c>
      <c r="V29" s="1">
        <v>70</v>
      </c>
      <c r="W29" s="1">
        <v>84</v>
      </c>
      <c r="X29" s="1"/>
      <c r="Y29" s="1"/>
      <c r="Z29" s="1"/>
      <c r="AA29" s="1"/>
      <c r="AB29" s="1"/>
      <c r="AC29" s="1"/>
      <c r="AD29" s="1"/>
      <c r="AE29" s="18"/>
      <c r="AF29" s="1">
        <v>78</v>
      </c>
      <c r="AG29" s="1">
        <v>81</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40449</v>
      </c>
      <c r="FK29" s="41">
        <v>40459</v>
      </c>
    </row>
    <row r="30" spans="1:167" x14ac:dyDescent="0.25">
      <c r="A30" s="19">
        <v>20</v>
      </c>
      <c r="B30" s="19">
        <v>102160</v>
      </c>
      <c r="C30" s="19" t="s">
        <v>214</v>
      </c>
      <c r="D30" s="18"/>
      <c r="E30" s="28">
        <f t="shared" si="0"/>
        <v>82</v>
      </c>
      <c r="F30" s="28" t="str">
        <f t="shared" si="1"/>
        <v>B</v>
      </c>
      <c r="G30" s="28">
        <f t="shared" si="2"/>
        <v>82</v>
      </c>
      <c r="H30" s="28" t="str">
        <f t="shared" si="3"/>
        <v>B</v>
      </c>
      <c r="I30" s="36">
        <v>2</v>
      </c>
      <c r="J30"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0" s="28">
        <f t="shared" si="5"/>
        <v>80.5</v>
      </c>
      <c r="L30" s="28" t="str">
        <f t="shared" si="6"/>
        <v>B</v>
      </c>
      <c r="M30" s="28">
        <f t="shared" si="7"/>
        <v>80.5</v>
      </c>
      <c r="N30" s="28" t="str">
        <f t="shared" si="8"/>
        <v>B</v>
      </c>
      <c r="O30" s="36">
        <v>2</v>
      </c>
      <c r="P30" s="28" t="str">
        <f t="shared" si="9"/>
        <v>Sangat terampil menyajikan teori tentang masuknya agama dan kebudayaan Islam di Indonesia.</v>
      </c>
      <c r="Q30" s="39"/>
      <c r="R30" s="39" t="s">
        <v>8</v>
      </c>
      <c r="S30" s="18"/>
      <c r="T30" s="1">
        <v>80</v>
      </c>
      <c r="U30" s="1">
        <v>74</v>
      </c>
      <c r="V30" s="1">
        <v>90</v>
      </c>
      <c r="W30" s="1">
        <v>82</v>
      </c>
      <c r="X30" s="1"/>
      <c r="Y30" s="1"/>
      <c r="Z30" s="1"/>
      <c r="AA30" s="1"/>
      <c r="AB30" s="1"/>
      <c r="AC30" s="1"/>
      <c r="AD30" s="1"/>
      <c r="AE30" s="18"/>
      <c r="AF30" s="1">
        <v>79</v>
      </c>
      <c r="AG30" s="1">
        <v>82</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102176</v>
      </c>
      <c r="C31" s="19" t="s">
        <v>215</v>
      </c>
      <c r="D31" s="18"/>
      <c r="E31" s="28">
        <f t="shared" si="0"/>
        <v>82</v>
      </c>
      <c r="F31" s="28" t="str">
        <f t="shared" si="1"/>
        <v>B</v>
      </c>
      <c r="G31" s="28">
        <f t="shared" si="2"/>
        <v>82</v>
      </c>
      <c r="H31" s="28" t="str">
        <f t="shared" si="3"/>
        <v>B</v>
      </c>
      <c r="I31" s="36">
        <v>2</v>
      </c>
      <c r="J31"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1" s="28">
        <f t="shared" si="5"/>
        <v>81</v>
      </c>
      <c r="L31" s="28" t="str">
        <f t="shared" si="6"/>
        <v>B</v>
      </c>
      <c r="M31" s="28">
        <f t="shared" si="7"/>
        <v>81</v>
      </c>
      <c r="N31" s="28" t="str">
        <f t="shared" si="8"/>
        <v>B</v>
      </c>
      <c r="O31" s="36">
        <v>2</v>
      </c>
      <c r="P31" s="28" t="str">
        <f t="shared" si="9"/>
        <v>Sangat terampil menyajikan teori tentang masuknya agama dan kebudayaan Islam di Indonesia.</v>
      </c>
      <c r="Q31" s="39"/>
      <c r="R31" s="39" t="s">
        <v>8</v>
      </c>
      <c r="S31" s="18"/>
      <c r="T31" s="1">
        <v>78</v>
      </c>
      <c r="U31" s="1">
        <v>80</v>
      </c>
      <c r="V31" s="1">
        <v>88</v>
      </c>
      <c r="W31" s="1">
        <v>80</v>
      </c>
      <c r="X31" s="1"/>
      <c r="Y31" s="1"/>
      <c r="Z31" s="1"/>
      <c r="AA31" s="1"/>
      <c r="AB31" s="1"/>
      <c r="AC31" s="1"/>
      <c r="AD31" s="1"/>
      <c r="AE31" s="18"/>
      <c r="AF31" s="1">
        <v>80</v>
      </c>
      <c r="AG31" s="1">
        <v>82</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40450</v>
      </c>
      <c r="FK31" s="41">
        <v>40460</v>
      </c>
    </row>
    <row r="32" spans="1:167" x14ac:dyDescent="0.25">
      <c r="A32" s="19">
        <v>22</v>
      </c>
      <c r="B32" s="19">
        <v>102192</v>
      </c>
      <c r="C32" s="19" t="s">
        <v>216</v>
      </c>
      <c r="D32" s="18"/>
      <c r="E32" s="28">
        <f t="shared" si="0"/>
        <v>80</v>
      </c>
      <c r="F32" s="28" t="str">
        <f t="shared" si="1"/>
        <v>B</v>
      </c>
      <c r="G32" s="28">
        <f t="shared" si="2"/>
        <v>80</v>
      </c>
      <c r="H32" s="28" t="str">
        <f t="shared" si="3"/>
        <v>B</v>
      </c>
      <c r="I32" s="36">
        <v>2</v>
      </c>
      <c r="J32"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2" s="28">
        <f t="shared" si="5"/>
        <v>86</v>
      </c>
      <c r="L32" s="28" t="str">
        <f t="shared" si="6"/>
        <v>A</v>
      </c>
      <c r="M32" s="28">
        <f t="shared" si="7"/>
        <v>86</v>
      </c>
      <c r="N32" s="28" t="str">
        <f t="shared" si="8"/>
        <v>A</v>
      </c>
      <c r="O32" s="36">
        <v>1</v>
      </c>
      <c r="P32" s="28" t="str">
        <f t="shared" si="9"/>
        <v>Sangat terampil menyajikan perkembangan kehidupan masyarakat pada masa kerajaan Islam.</v>
      </c>
      <c r="Q32" s="39"/>
      <c r="R32" s="39" t="s">
        <v>8</v>
      </c>
      <c r="S32" s="18"/>
      <c r="T32" s="1">
        <v>81</v>
      </c>
      <c r="U32" s="1">
        <v>78</v>
      </c>
      <c r="V32" s="1">
        <v>76</v>
      </c>
      <c r="W32" s="1">
        <v>83</v>
      </c>
      <c r="X32" s="1"/>
      <c r="Y32" s="1"/>
      <c r="Z32" s="1"/>
      <c r="AA32" s="1"/>
      <c r="AB32" s="1"/>
      <c r="AC32" s="1"/>
      <c r="AD32" s="1"/>
      <c r="AE32" s="18"/>
      <c r="AF32" s="1">
        <v>85</v>
      </c>
      <c r="AG32" s="1">
        <v>87</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102208</v>
      </c>
      <c r="C33" s="19" t="s">
        <v>217</v>
      </c>
      <c r="D33" s="18"/>
      <c r="E33" s="28">
        <f t="shared" si="0"/>
        <v>84</v>
      </c>
      <c r="F33" s="28" t="str">
        <f t="shared" si="1"/>
        <v>B</v>
      </c>
      <c r="G33" s="28">
        <f t="shared" si="2"/>
        <v>84</v>
      </c>
      <c r="H33" s="28" t="str">
        <f t="shared" si="3"/>
        <v>B</v>
      </c>
      <c r="I33" s="36">
        <v>2</v>
      </c>
      <c r="J33"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3" s="28">
        <f t="shared" si="5"/>
        <v>87</v>
      </c>
      <c r="L33" s="28" t="str">
        <f t="shared" si="6"/>
        <v>A</v>
      </c>
      <c r="M33" s="28">
        <f t="shared" si="7"/>
        <v>87</v>
      </c>
      <c r="N33" s="28" t="str">
        <f t="shared" si="8"/>
        <v>A</v>
      </c>
      <c r="O33" s="36">
        <v>1</v>
      </c>
      <c r="P33" s="28" t="str">
        <f t="shared" si="9"/>
        <v>Sangat terampil menyajikan perkembangan kehidupan masyarakat pada masa kerajaan Islam.</v>
      </c>
      <c r="Q33" s="39"/>
      <c r="R33" s="39" t="s">
        <v>8</v>
      </c>
      <c r="S33" s="18"/>
      <c r="T33" s="1">
        <v>85</v>
      </c>
      <c r="U33" s="1">
        <v>79</v>
      </c>
      <c r="V33" s="1">
        <v>84</v>
      </c>
      <c r="W33" s="1">
        <v>87</v>
      </c>
      <c r="X33" s="1"/>
      <c r="Y33" s="1"/>
      <c r="Z33" s="1"/>
      <c r="AA33" s="1"/>
      <c r="AB33" s="1"/>
      <c r="AC33" s="1"/>
      <c r="AD33" s="1"/>
      <c r="AE33" s="18"/>
      <c r="AF33" s="1">
        <v>86</v>
      </c>
      <c r="AG33" s="1">
        <v>88</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102224</v>
      </c>
      <c r="C34" s="19" t="s">
        <v>218</v>
      </c>
      <c r="D34" s="18"/>
      <c r="E34" s="28">
        <f t="shared" si="0"/>
        <v>78</v>
      </c>
      <c r="F34" s="28" t="str">
        <f t="shared" si="1"/>
        <v>B</v>
      </c>
      <c r="G34" s="28">
        <f t="shared" si="2"/>
        <v>78</v>
      </c>
      <c r="H34" s="28" t="str">
        <f t="shared" si="3"/>
        <v>B</v>
      </c>
      <c r="I34" s="36">
        <v>2</v>
      </c>
      <c r="J34"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4" s="28">
        <f t="shared" si="5"/>
        <v>80.5</v>
      </c>
      <c r="L34" s="28" t="str">
        <f t="shared" si="6"/>
        <v>B</v>
      </c>
      <c r="M34" s="28">
        <f t="shared" si="7"/>
        <v>80.5</v>
      </c>
      <c r="N34" s="28" t="str">
        <f t="shared" si="8"/>
        <v>B</v>
      </c>
      <c r="O34" s="36">
        <v>2</v>
      </c>
      <c r="P34" s="28" t="str">
        <f t="shared" si="9"/>
        <v>Sangat terampil menyajikan teori tentang masuknya agama dan kebudayaan Islam di Indonesia.</v>
      </c>
      <c r="Q34" s="39"/>
      <c r="R34" s="39" t="s">
        <v>8</v>
      </c>
      <c r="S34" s="18"/>
      <c r="T34" s="1">
        <v>80</v>
      </c>
      <c r="U34" s="1">
        <v>71</v>
      </c>
      <c r="V34" s="1">
        <v>80</v>
      </c>
      <c r="W34" s="1">
        <v>82</v>
      </c>
      <c r="X34" s="1"/>
      <c r="Y34" s="1"/>
      <c r="Z34" s="1"/>
      <c r="AA34" s="1"/>
      <c r="AB34" s="1"/>
      <c r="AC34" s="1"/>
      <c r="AD34" s="1"/>
      <c r="AE34" s="18"/>
      <c r="AF34" s="1">
        <v>80</v>
      </c>
      <c r="AG34" s="1">
        <v>81</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102240</v>
      </c>
      <c r="C35" s="19" t="s">
        <v>219</v>
      </c>
      <c r="D35" s="18"/>
      <c r="E35" s="28">
        <f t="shared" si="0"/>
        <v>73</v>
      </c>
      <c r="F35" s="28" t="str">
        <f t="shared" si="1"/>
        <v>C</v>
      </c>
      <c r="G35" s="28">
        <f t="shared" si="2"/>
        <v>73</v>
      </c>
      <c r="H35" s="28" t="str">
        <f t="shared" si="3"/>
        <v>C</v>
      </c>
      <c r="I35" s="36">
        <v>3</v>
      </c>
      <c r="J35"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5" s="28">
        <f t="shared" si="5"/>
        <v>80</v>
      </c>
      <c r="L35" s="28" t="str">
        <f t="shared" si="6"/>
        <v>B</v>
      </c>
      <c r="M35" s="28">
        <f t="shared" si="7"/>
        <v>80</v>
      </c>
      <c r="N35" s="28" t="str">
        <f t="shared" si="8"/>
        <v>B</v>
      </c>
      <c r="O35" s="36">
        <v>2</v>
      </c>
      <c r="P35" s="28" t="str">
        <f t="shared" si="9"/>
        <v>Sangat terampil menyajikan teori tentang masuknya agama dan kebudayaan Islam di Indonesia.</v>
      </c>
      <c r="Q35" s="39"/>
      <c r="R35" s="39" t="s">
        <v>8</v>
      </c>
      <c r="S35" s="18"/>
      <c r="T35" s="1">
        <v>75</v>
      </c>
      <c r="U35" s="1">
        <v>68</v>
      </c>
      <c r="V35" s="1">
        <v>70</v>
      </c>
      <c r="W35" s="1">
        <v>77</v>
      </c>
      <c r="X35" s="1"/>
      <c r="Y35" s="1"/>
      <c r="Z35" s="1"/>
      <c r="AA35" s="1"/>
      <c r="AB35" s="1"/>
      <c r="AC35" s="1"/>
      <c r="AD35" s="1"/>
      <c r="AE35" s="18"/>
      <c r="AF35" s="1">
        <v>79</v>
      </c>
      <c r="AG35" s="1">
        <v>81</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106836</v>
      </c>
      <c r="C36" s="19" t="s">
        <v>220</v>
      </c>
      <c r="D36" s="18"/>
      <c r="E36" s="28">
        <f t="shared" si="0"/>
        <v>72</v>
      </c>
      <c r="F36" s="28" t="str">
        <f t="shared" si="1"/>
        <v>C</v>
      </c>
      <c r="G36" s="28">
        <f t="shared" si="2"/>
        <v>72</v>
      </c>
      <c r="H36" s="28" t="str">
        <f t="shared" si="3"/>
        <v>C</v>
      </c>
      <c r="I36" s="36">
        <v>3</v>
      </c>
      <c r="J36" s="28" t="str">
        <f t="shared" si="4"/>
        <v>Memiliki kemampuan dalam menganalisis perkembangan kehidupan masyarakat pada masa kerajaan Hindu Buddha, namun perlu peningkatan dalam menganalisis teori tentang masuknya agama dan kebudayaan Islam di Indonesia, serta perkembangan kehidupan masyarakat pada masa kerajaan Islam.</v>
      </c>
      <c r="K36" s="28">
        <f t="shared" si="5"/>
        <v>79</v>
      </c>
      <c r="L36" s="28" t="str">
        <f t="shared" si="6"/>
        <v>B</v>
      </c>
      <c r="M36" s="28">
        <f t="shared" si="7"/>
        <v>79</v>
      </c>
      <c r="N36" s="28" t="str">
        <f t="shared" si="8"/>
        <v>B</v>
      </c>
      <c r="O36" s="36">
        <v>2</v>
      </c>
      <c r="P36" s="28" t="str">
        <f t="shared" si="9"/>
        <v>Sangat terampil menyajikan teori tentang masuknya agama dan kebudayaan Islam di Indonesia.</v>
      </c>
      <c r="Q36" s="39"/>
      <c r="R36" s="39" t="s">
        <v>9</v>
      </c>
      <c r="S36" s="18"/>
      <c r="T36" s="1">
        <v>75</v>
      </c>
      <c r="U36" s="1">
        <v>63</v>
      </c>
      <c r="V36" s="1">
        <v>72</v>
      </c>
      <c r="W36" s="1">
        <v>77</v>
      </c>
      <c r="X36" s="1"/>
      <c r="Y36" s="1"/>
      <c r="Z36" s="1"/>
      <c r="AA36" s="1"/>
      <c r="AB36" s="1"/>
      <c r="AC36" s="1"/>
      <c r="AD36" s="1"/>
      <c r="AE36" s="18"/>
      <c r="AF36" s="1">
        <v>78</v>
      </c>
      <c r="AG36" s="1">
        <v>80</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102256</v>
      </c>
      <c r="C37" s="19" t="s">
        <v>221</v>
      </c>
      <c r="D37" s="18"/>
      <c r="E37" s="28">
        <f t="shared" si="0"/>
        <v>85</v>
      </c>
      <c r="F37" s="28" t="str">
        <f t="shared" si="1"/>
        <v>A</v>
      </c>
      <c r="G37" s="28">
        <f t="shared" si="2"/>
        <v>85</v>
      </c>
      <c r="H37" s="28" t="str">
        <f t="shared" si="3"/>
        <v>A</v>
      </c>
      <c r="I37" s="36">
        <v>1</v>
      </c>
      <c r="J37" s="28" t="str">
        <f t="shared" si="4"/>
        <v>Memiliki kemampuan dalam menganalisis perkembangan kehidupan masyarakat pada masa kerajaan Hindu Buddha, dan teori tentang masuknya agama dan kebudayaan Islam di Indonesia, serta perkembangan kehidupan masyarakat pada masa kerajaan Islam.</v>
      </c>
      <c r="K37" s="28">
        <f t="shared" si="5"/>
        <v>81</v>
      </c>
      <c r="L37" s="28" t="str">
        <f t="shared" si="6"/>
        <v>B</v>
      </c>
      <c r="M37" s="28">
        <f t="shared" si="7"/>
        <v>81</v>
      </c>
      <c r="N37" s="28" t="str">
        <f t="shared" si="8"/>
        <v>B</v>
      </c>
      <c r="O37" s="36">
        <v>2</v>
      </c>
      <c r="P37" s="28" t="str">
        <f t="shared" si="9"/>
        <v>Sangat terampil menyajikan teori tentang masuknya agama dan kebudayaan Islam di Indonesia.</v>
      </c>
      <c r="Q37" s="39"/>
      <c r="R37" s="39" t="s">
        <v>8</v>
      </c>
      <c r="S37" s="18"/>
      <c r="T37" s="1">
        <v>84</v>
      </c>
      <c r="U37" s="1">
        <v>82</v>
      </c>
      <c r="V37" s="1">
        <v>89</v>
      </c>
      <c r="W37" s="1">
        <v>84</v>
      </c>
      <c r="X37" s="1"/>
      <c r="Y37" s="1"/>
      <c r="Z37" s="1"/>
      <c r="AA37" s="1"/>
      <c r="AB37" s="1"/>
      <c r="AC37" s="1"/>
      <c r="AD37" s="1"/>
      <c r="AE37" s="18"/>
      <c r="AF37" s="1">
        <v>79</v>
      </c>
      <c r="AG37" s="1">
        <v>83</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102272</v>
      </c>
      <c r="C38" s="19" t="s">
        <v>222</v>
      </c>
      <c r="D38" s="18"/>
      <c r="E38" s="28">
        <f t="shared" si="0"/>
        <v>77</v>
      </c>
      <c r="F38" s="28" t="str">
        <f t="shared" si="1"/>
        <v>B</v>
      </c>
      <c r="G38" s="28">
        <f t="shared" si="2"/>
        <v>77</v>
      </c>
      <c r="H38" s="28" t="str">
        <f t="shared" si="3"/>
        <v>B</v>
      </c>
      <c r="I38" s="36">
        <v>2</v>
      </c>
      <c r="J38"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38" s="28">
        <f t="shared" si="5"/>
        <v>82.5</v>
      </c>
      <c r="L38" s="28" t="str">
        <f t="shared" si="6"/>
        <v>B</v>
      </c>
      <c r="M38" s="28">
        <f t="shared" si="7"/>
        <v>82.5</v>
      </c>
      <c r="N38" s="28" t="str">
        <f t="shared" si="8"/>
        <v>B</v>
      </c>
      <c r="O38" s="36">
        <v>2</v>
      </c>
      <c r="P38" s="28" t="str">
        <f t="shared" si="9"/>
        <v>Sangat terampil menyajikan teori tentang masuknya agama dan kebudayaan Islam di Indonesia.</v>
      </c>
      <c r="Q38" s="39"/>
      <c r="R38" s="39" t="s">
        <v>8</v>
      </c>
      <c r="S38" s="18"/>
      <c r="T38" s="1">
        <v>82</v>
      </c>
      <c r="U38" s="1">
        <v>71</v>
      </c>
      <c r="V38" s="1">
        <v>70</v>
      </c>
      <c r="W38" s="1">
        <v>84</v>
      </c>
      <c r="X38" s="1"/>
      <c r="Y38" s="1"/>
      <c r="Z38" s="1"/>
      <c r="AA38" s="1"/>
      <c r="AB38" s="1"/>
      <c r="AC38" s="1"/>
      <c r="AD38" s="1"/>
      <c r="AE38" s="18"/>
      <c r="AF38" s="1">
        <v>80</v>
      </c>
      <c r="AG38" s="1">
        <v>85</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102288</v>
      </c>
      <c r="C39" s="19" t="s">
        <v>223</v>
      </c>
      <c r="D39" s="18"/>
      <c r="E39" s="28">
        <f t="shared" si="0"/>
        <v>86</v>
      </c>
      <c r="F39" s="28" t="str">
        <f t="shared" si="1"/>
        <v>A</v>
      </c>
      <c r="G39" s="28">
        <f t="shared" si="2"/>
        <v>86</v>
      </c>
      <c r="H39" s="28" t="str">
        <f t="shared" si="3"/>
        <v>A</v>
      </c>
      <c r="I39" s="36">
        <v>1</v>
      </c>
      <c r="J39" s="28" t="str">
        <f t="shared" si="4"/>
        <v>Memiliki kemampuan dalam menganalisis perkembangan kehidupan masyarakat pada masa kerajaan Hindu Buddha, dan teori tentang masuknya agama dan kebudayaan Islam di Indonesia, serta perkembangan kehidupan masyarakat pada masa kerajaan Islam.</v>
      </c>
      <c r="K39" s="28">
        <f t="shared" si="5"/>
        <v>85.5</v>
      </c>
      <c r="L39" s="28" t="str">
        <f t="shared" si="6"/>
        <v>A</v>
      </c>
      <c r="M39" s="28">
        <f t="shared" si="7"/>
        <v>85.5</v>
      </c>
      <c r="N39" s="28" t="str">
        <f t="shared" si="8"/>
        <v>A</v>
      </c>
      <c r="O39" s="36">
        <v>1</v>
      </c>
      <c r="P39" s="28" t="str">
        <f t="shared" si="9"/>
        <v>Sangat terampil menyajikan perkembangan kehidupan masyarakat pada masa kerajaan Islam.</v>
      </c>
      <c r="Q39" s="39"/>
      <c r="R39" s="39" t="s">
        <v>8</v>
      </c>
      <c r="S39" s="18"/>
      <c r="T39" s="1">
        <v>87</v>
      </c>
      <c r="U39" s="1">
        <v>83</v>
      </c>
      <c r="V39" s="1">
        <v>84</v>
      </c>
      <c r="W39" s="1">
        <v>89</v>
      </c>
      <c r="X39" s="1"/>
      <c r="Y39" s="1"/>
      <c r="Z39" s="1"/>
      <c r="AA39" s="1"/>
      <c r="AB39" s="1"/>
      <c r="AC39" s="1"/>
      <c r="AD39" s="1"/>
      <c r="AE39" s="18"/>
      <c r="AF39" s="1">
        <v>85</v>
      </c>
      <c r="AG39" s="1">
        <v>86</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102304</v>
      </c>
      <c r="C40" s="19" t="s">
        <v>224</v>
      </c>
      <c r="D40" s="18"/>
      <c r="E40" s="28">
        <f t="shared" si="0"/>
        <v>83</v>
      </c>
      <c r="F40" s="28" t="str">
        <f t="shared" si="1"/>
        <v>B</v>
      </c>
      <c r="G40" s="28">
        <f t="shared" si="2"/>
        <v>83</v>
      </c>
      <c r="H40" s="28" t="str">
        <f t="shared" si="3"/>
        <v>B</v>
      </c>
      <c r="I40" s="36">
        <v>2</v>
      </c>
      <c r="J40"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0" s="28">
        <f t="shared" si="5"/>
        <v>81.5</v>
      </c>
      <c r="L40" s="28" t="str">
        <f t="shared" si="6"/>
        <v>B</v>
      </c>
      <c r="M40" s="28">
        <f t="shared" si="7"/>
        <v>81.5</v>
      </c>
      <c r="N40" s="28" t="str">
        <f t="shared" si="8"/>
        <v>B</v>
      </c>
      <c r="O40" s="36">
        <v>2</v>
      </c>
      <c r="P40" s="28" t="str">
        <f t="shared" si="9"/>
        <v>Sangat terampil menyajikan teori tentang masuknya agama dan kebudayaan Islam di Indonesia.</v>
      </c>
      <c r="Q40" s="39"/>
      <c r="R40" s="39" t="s">
        <v>8</v>
      </c>
      <c r="S40" s="18"/>
      <c r="T40" s="1">
        <v>81</v>
      </c>
      <c r="U40" s="1">
        <v>76</v>
      </c>
      <c r="V40" s="1">
        <v>90</v>
      </c>
      <c r="W40" s="1">
        <v>83</v>
      </c>
      <c r="X40" s="1"/>
      <c r="Y40" s="1"/>
      <c r="Z40" s="1"/>
      <c r="AA40" s="1"/>
      <c r="AB40" s="1"/>
      <c r="AC40" s="1"/>
      <c r="AD40" s="1"/>
      <c r="AE40" s="18"/>
      <c r="AF40" s="1">
        <v>80</v>
      </c>
      <c r="AG40" s="1">
        <v>83</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102320</v>
      </c>
      <c r="C41" s="19" t="s">
        <v>225</v>
      </c>
      <c r="D41" s="18"/>
      <c r="E41" s="28">
        <f t="shared" si="0"/>
        <v>84</v>
      </c>
      <c r="F41" s="28" t="str">
        <f t="shared" si="1"/>
        <v>B</v>
      </c>
      <c r="G41" s="28">
        <f t="shared" si="2"/>
        <v>84</v>
      </c>
      <c r="H41" s="28" t="str">
        <f t="shared" si="3"/>
        <v>B</v>
      </c>
      <c r="I41" s="36">
        <v>2</v>
      </c>
      <c r="J41"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1" s="28">
        <f t="shared" si="5"/>
        <v>80.5</v>
      </c>
      <c r="L41" s="28" t="str">
        <f t="shared" si="6"/>
        <v>B</v>
      </c>
      <c r="M41" s="28">
        <f t="shared" si="7"/>
        <v>80.5</v>
      </c>
      <c r="N41" s="28" t="str">
        <f t="shared" si="8"/>
        <v>B</v>
      </c>
      <c r="O41" s="36">
        <v>2</v>
      </c>
      <c r="P41" s="28" t="str">
        <f t="shared" si="9"/>
        <v>Sangat terampil menyajikan teori tentang masuknya agama dan kebudayaan Islam di Indonesia.</v>
      </c>
      <c r="Q41" s="39"/>
      <c r="R41" s="39" t="s">
        <v>8</v>
      </c>
      <c r="S41" s="18"/>
      <c r="T41" s="1">
        <v>82</v>
      </c>
      <c r="U41" s="1">
        <v>80</v>
      </c>
      <c r="V41" s="1">
        <v>90</v>
      </c>
      <c r="W41" s="1">
        <v>84</v>
      </c>
      <c r="X41" s="1"/>
      <c r="Y41" s="1"/>
      <c r="Z41" s="1"/>
      <c r="AA41" s="1"/>
      <c r="AB41" s="1"/>
      <c r="AC41" s="1"/>
      <c r="AD41" s="1"/>
      <c r="AE41" s="18"/>
      <c r="AF41" s="1">
        <v>79</v>
      </c>
      <c r="AG41" s="1">
        <v>82</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102336</v>
      </c>
      <c r="C42" s="19" t="s">
        <v>226</v>
      </c>
      <c r="D42" s="18"/>
      <c r="E42" s="28">
        <f t="shared" si="0"/>
        <v>87</v>
      </c>
      <c r="F42" s="28" t="str">
        <f t="shared" si="1"/>
        <v>A</v>
      </c>
      <c r="G42" s="28">
        <f t="shared" si="2"/>
        <v>87</v>
      </c>
      <c r="H42" s="28" t="str">
        <f t="shared" si="3"/>
        <v>A</v>
      </c>
      <c r="I42" s="36">
        <v>1</v>
      </c>
      <c r="J42" s="28" t="str">
        <f t="shared" si="4"/>
        <v>Memiliki kemampuan dalam menganalisis perkembangan kehidupan masyarakat pada masa kerajaan Hindu Buddha, dan teori tentang masuknya agama dan kebudayaan Islam di Indonesia, serta perkembangan kehidupan masyarakat pada masa kerajaan Islam.</v>
      </c>
      <c r="K42" s="28">
        <f t="shared" si="5"/>
        <v>84</v>
      </c>
      <c r="L42" s="28" t="str">
        <f t="shared" si="6"/>
        <v>B</v>
      </c>
      <c r="M42" s="28">
        <f t="shared" si="7"/>
        <v>84</v>
      </c>
      <c r="N42" s="28" t="str">
        <f t="shared" si="8"/>
        <v>B</v>
      </c>
      <c r="O42" s="36">
        <v>2</v>
      </c>
      <c r="P42" s="28" t="str">
        <f t="shared" si="9"/>
        <v>Sangat terampil menyajikan teori tentang masuknya agama dan kebudayaan Islam di Indonesia.</v>
      </c>
      <c r="Q42" s="39"/>
      <c r="R42" s="39" t="s">
        <v>8</v>
      </c>
      <c r="S42" s="18"/>
      <c r="T42" s="1">
        <v>83</v>
      </c>
      <c r="U42" s="1">
        <v>87</v>
      </c>
      <c r="V42" s="1">
        <v>90</v>
      </c>
      <c r="W42" s="1">
        <v>87</v>
      </c>
      <c r="X42" s="1"/>
      <c r="Y42" s="1"/>
      <c r="Z42" s="1"/>
      <c r="AA42" s="1"/>
      <c r="AB42" s="1"/>
      <c r="AC42" s="1"/>
      <c r="AD42" s="1"/>
      <c r="AE42" s="18"/>
      <c r="AF42" s="1">
        <v>83</v>
      </c>
      <c r="AG42" s="1">
        <v>85</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102352</v>
      </c>
      <c r="C43" s="19" t="s">
        <v>227</v>
      </c>
      <c r="D43" s="18"/>
      <c r="E43" s="28">
        <f t="shared" si="0"/>
        <v>81</v>
      </c>
      <c r="F43" s="28" t="str">
        <f t="shared" si="1"/>
        <v>B</v>
      </c>
      <c r="G43" s="28">
        <f t="shared" si="2"/>
        <v>81</v>
      </c>
      <c r="H43" s="28" t="str">
        <f t="shared" si="3"/>
        <v>B</v>
      </c>
      <c r="I43" s="36">
        <v>2</v>
      </c>
      <c r="J43"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3" s="28">
        <f t="shared" si="5"/>
        <v>80.5</v>
      </c>
      <c r="L43" s="28" t="str">
        <f t="shared" si="6"/>
        <v>B</v>
      </c>
      <c r="M43" s="28">
        <f t="shared" si="7"/>
        <v>80.5</v>
      </c>
      <c r="N43" s="28" t="str">
        <f t="shared" si="8"/>
        <v>B</v>
      </c>
      <c r="O43" s="36">
        <v>2</v>
      </c>
      <c r="P43" s="28" t="str">
        <f t="shared" si="9"/>
        <v>Sangat terampil menyajikan teori tentang masuknya agama dan kebudayaan Islam di Indonesia.</v>
      </c>
      <c r="Q43" s="39"/>
      <c r="R43" s="39" t="s">
        <v>8</v>
      </c>
      <c r="S43" s="18"/>
      <c r="T43" s="1">
        <v>80</v>
      </c>
      <c r="U43" s="1">
        <v>81</v>
      </c>
      <c r="V43" s="1">
        <v>82</v>
      </c>
      <c r="W43" s="1">
        <v>82</v>
      </c>
      <c r="X43" s="1"/>
      <c r="Y43" s="1"/>
      <c r="Z43" s="1"/>
      <c r="AA43" s="1"/>
      <c r="AB43" s="1"/>
      <c r="AC43" s="1"/>
      <c r="AD43" s="1"/>
      <c r="AE43" s="18"/>
      <c r="AF43" s="1">
        <v>80</v>
      </c>
      <c r="AG43" s="1">
        <v>81</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102368</v>
      </c>
      <c r="C44" s="19" t="s">
        <v>228</v>
      </c>
      <c r="D44" s="18"/>
      <c r="E44" s="28">
        <f t="shared" si="0"/>
        <v>90</v>
      </c>
      <c r="F44" s="28" t="str">
        <f t="shared" si="1"/>
        <v>A</v>
      </c>
      <c r="G44" s="28">
        <f t="shared" si="2"/>
        <v>90</v>
      </c>
      <c r="H44" s="28" t="str">
        <f t="shared" si="3"/>
        <v>A</v>
      </c>
      <c r="I44" s="36">
        <v>1</v>
      </c>
      <c r="J44" s="28" t="str">
        <f t="shared" si="4"/>
        <v>Memiliki kemampuan dalam menganalisis perkembangan kehidupan masyarakat pada masa kerajaan Hindu Buddha, dan teori tentang masuknya agama dan kebudayaan Islam di Indonesia, serta perkembangan kehidupan masyarakat pada masa kerajaan Islam.</v>
      </c>
      <c r="K44" s="28">
        <f t="shared" si="5"/>
        <v>86.5</v>
      </c>
      <c r="L44" s="28" t="str">
        <f t="shared" si="6"/>
        <v>A</v>
      </c>
      <c r="M44" s="28">
        <f t="shared" si="7"/>
        <v>86.5</v>
      </c>
      <c r="N44" s="28" t="str">
        <f t="shared" si="8"/>
        <v>A</v>
      </c>
      <c r="O44" s="36">
        <v>1</v>
      </c>
      <c r="P44" s="28" t="str">
        <f t="shared" si="9"/>
        <v>Sangat terampil menyajikan perkembangan kehidupan masyarakat pada masa kerajaan Islam.</v>
      </c>
      <c r="Q44" s="39"/>
      <c r="R44" s="39" t="s">
        <v>8</v>
      </c>
      <c r="S44" s="18"/>
      <c r="T44" s="1">
        <v>88</v>
      </c>
      <c r="U44" s="1">
        <v>83</v>
      </c>
      <c r="V44" s="1">
        <v>98</v>
      </c>
      <c r="W44" s="1">
        <v>90</v>
      </c>
      <c r="X44" s="1"/>
      <c r="Y44" s="1"/>
      <c r="Z44" s="1"/>
      <c r="AA44" s="1"/>
      <c r="AB44" s="1"/>
      <c r="AC44" s="1"/>
      <c r="AD44" s="1"/>
      <c r="AE44" s="18"/>
      <c r="AF44" s="1">
        <v>86</v>
      </c>
      <c r="AG44" s="1">
        <v>87</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102384</v>
      </c>
      <c r="C45" s="19" t="s">
        <v>229</v>
      </c>
      <c r="D45" s="18"/>
      <c r="E45" s="28">
        <f t="shared" si="0"/>
        <v>83</v>
      </c>
      <c r="F45" s="28" t="str">
        <f t="shared" si="1"/>
        <v>B</v>
      </c>
      <c r="G45" s="28">
        <f t="shared" si="2"/>
        <v>83</v>
      </c>
      <c r="H45" s="28" t="str">
        <f t="shared" si="3"/>
        <v>B</v>
      </c>
      <c r="I45" s="36">
        <v>2</v>
      </c>
      <c r="J45" s="28" t="str">
        <f t="shared" si="4"/>
        <v>Memiliki kemampuan dalam menganalisis perkembangan kehidupan masyarakat pada masa kerajaan Hindu Buddha, dan teori tentang masuknya agama dan kebudayaan Islam di Indonesia, namun perlu peningkatan dalam menganalisis perkembangan kehidupan masyarakat pada masa kerajaan Islam.</v>
      </c>
      <c r="K45" s="28">
        <f t="shared" si="5"/>
        <v>79.5</v>
      </c>
      <c r="L45" s="28" t="str">
        <f t="shared" si="6"/>
        <v>B</v>
      </c>
      <c r="M45" s="28">
        <f t="shared" si="7"/>
        <v>79.5</v>
      </c>
      <c r="N45" s="28" t="str">
        <f t="shared" si="8"/>
        <v>B</v>
      </c>
      <c r="O45" s="36">
        <v>2</v>
      </c>
      <c r="P45" s="28" t="str">
        <f t="shared" si="9"/>
        <v>Sangat terampil menyajikan teori tentang masuknya agama dan kebudayaan Islam di Indonesia.</v>
      </c>
      <c r="Q45" s="39"/>
      <c r="R45" s="39" t="s">
        <v>8</v>
      </c>
      <c r="S45" s="18"/>
      <c r="T45" s="1">
        <v>80</v>
      </c>
      <c r="U45" s="1">
        <v>79</v>
      </c>
      <c r="V45" s="1">
        <v>90</v>
      </c>
      <c r="W45" s="1">
        <v>82</v>
      </c>
      <c r="X45" s="1"/>
      <c r="Y45" s="1"/>
      <c r="Z45" s="1"/>
      <c r="AA45" s="1"/>
      <c r="AB45" s="1"/>
      <c r="AC45" s="1"/>
      <c r="AD45" s="1"/>
      <c r="AE45" s="18"/>
      <c r="AF45" s="1">
        <v>79</v>
      </c>
      <c r="AG45" s="1">
        <v>80</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102400</v>
      </c>
      <c r="C46" s="19" t="s">
        <v>230</v>
      </c>
      <c r="D46" s="18"/>
      <c r="E46" s="28">
        <f t="shared" si="0"/>
        <v>86</v>
      </c>
      <c r="F46" s="28" t="str">
        <f t="shared" si="1"/>
        <v>A</v>
      </c>
      <c r="G46" s="28">
        <f t="shared" si="2"/>
        <v>86</v>
      </c>
      <c r="H46" s="28" t="str">
        <f t="shared" si="3"/>
        <v>A</v>
      </c>
      <c r="I46" s="36">
        <v>1</v>
      </c>
      <c r="J46" s="28" t="str">
        <f t="shared" si="4"/>
        <v>Memiliki kemampuan dalam menganalisis perkembangan kehidupan masyarakat pada masa kerajaan Hindu Buddha, dan teori tentang masuknya agama dan kebudayaan Islam di Indonesia, serta perkembangan kehidupan masyarakat pada masa kerajaan Islam.</v>
      </c>
      <c r="K46" s="28">
        <f t="shared" si="5"/>
        <v>85</v>
      </c>
      <c r="L46" s="28" t="str">
        <f t="shared" si="6"/>
        <v>A</v>
      </c>
      <c r="M46" s="28">
        <f t="shared" si="7"/>
        <v>85</v>
      </c>
      <c r="N46" s="28" t="str">
        <f t="shared" si="8"/>
        <v>A</v>
      </c>
      <c r="O46" s="36">
        <v>1</v>
      </c>
      <c r="P46" s="28" t="str">
        <f t="shared" si="9"/>
        <v>Sangat terampil menyajikan perkembangan kehidupan masyarakat pada masa kerajaan Islam.</v>
      </c>
      <c r="Q46" s="39"/>
      <c r="R46" s="39" t="s">
        <v>8</v>
      </c>
      <c r="S46" s="18"/>
      <c r="T46" s="1">
        <v>88</v>
      </c>
      <c r="U46" s="1">
        <v>83</v>
      </c>
      <c r="V46" s="1">
        <v>84</v>
      </c>
      <c r="W46" s="1">
        <v>90</v>
      </c>
      <c r="X46" s="1"/>
      <c r="Y46" s="1"/>
      <c r="Z46" s="1"/>
      <c r="AA46" s="1"/>
      <c r="AB46" s="1"/>
      <c r="AC46" s="1"/>
      <c r="AD46" s="1"/>
      <c r="AE46" s="18"/>
      <c r="AF46" s="1">
        <v>84</v>
      </c>
      <c r="AG46" s="1">
        <v>86</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108</v>
      </c>
      <c r="D52" s="18"/>
      <c r="E52" s="18"/>
      <c r="F52" s="18" t="s">
        <v>109</v>
      </c>
      <c r="G52" s="18"/>
      <c r="H52" s="18"/>
      <c r="I52" s="38"/>
      <c r="J52" s="30"/>
      <c r="K52" s="18">
        <f>IF(COUNTBLANK($G$11:$G$50)=40,"",MAX($G$11:$G$50))</f>
        <v>90</v>
      </c>
      <c r="L52" s="18"/>
      <c r="M52" s="18"/>
      <c r="N52" s="18"/>
      <c r="O52" s="37"/>
      <c r="P52" s="18"/>
      <c r="Q52" s="37" t="s">
        <v>110</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111</v>
      </c>
      <c r="D53" s="18"/>
      <c r="E53" s="18"/>
      <c r="F53" s="18" t="s">
        <v>112</v>
      </c>
      <c r="G53" s="18"/>
      <c r="H53" s="18"/>
      <c r="I53" s="38"/>
      <c r="J53" s="30"/>
      <c r="K53" s="18">
        <f>IF(COUNTBLANK($G$11:$G$50)=40,"",MIN($G$11:$G$50))</f>
        <v>72</v>
      </c>
      <c r="L53" s="18"/>
      <c r="M53" s="18"/>
      <c r="N53" s="18"/>
      <c r="O53" s="37"/>
      <c r="P53" s="18"/>
      <c r="Q53" s="37" t="s">
        <v>113</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114</v>
      </c>
      <c r="G54" s="18"/>
      <c r="H54" s="18"/>
      <c r="I54" s="38"/>
      <c r="J54" s="30"/>
      <c r="K54" s="18">
        <f>IF(COUNTBLANK($G$11:$G$50)=40,"",AVERAGE($G$11:$G$50))</f>
        <v>82.083333333333329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115</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116</v>
      </c>
      <c r="D56" s="18"/>
      <c r="E56" s="18"/>
      <c r="F56" s="18"/>
      <c r="G56" s="18"/>
      <c r="H56" s="18"/>
      <c r="I56" s="37"/>
      <c r="J56" s="18"/>
      <c r="K56" s="18"/>
      <c r="L56" s="18"/>
      <c r="M56" s="18"/>
      <c r="N56" s="18"/>
      <c r="O56" s="37"/>
      <c r="P56" s="18"/>
      <c r="Q56" s="37" t="s">
        <v>117</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118</v>
      </c>
      <c r="D57" s="18"/>
      <c r="E57" s="18"/>
      <c r="F57" s="18"/>
      <c r="G57" s="18"/>
      <c r="H57" s="18"/>
      <c r="I57" s="37"/>
      <c r="J57" s="18"/>
      <c r="K57" s="18"/>
      <c r="L57" s="18"/>
      <c r="M57" s="18"/>
      <c r="N57" s="18"/>
      <c r="O57" s="37"/>
      <c r="P57" s="18"/>
      <c r="Q57" s="37" t="s">
        <v>119</v>
      </c>
      <c r="R57" s="37" t="s">
        <v>120</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X-IPS 1</vt:lpstr>
      <vt:lpstr>X-IPS 2</vt:lpstr>
      <vt:lpstr>X-IPS 3</vt:lpstr>
      <vt:lpstr>X-IPS 4</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2019-07-09T02:20:00Z</dcterms:modified>
  <cp:category/>
</cp:coreProperties>
</file>