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70" yWindow="540" windowWidth="19815" windowHeight="9150" activeTab="1"/>
  </bookViews>
  <sheets>
    <sheet name="X-MIPA 1" sheetId="1" r:id="rId1"/>
    <sheet name="X-MIPA 2" sheetId="2" r:id="rId2"/>
    <sheet name="X-MIPA 3" sheetId="3" r:id="rId3"/>
  </sheets>
  <calcPr calcId="144525"/>
</workbook>
</file>

<file path=xl/calcChain.xml><?xml version="1.0" encoding="utf-8"?>
<calcChain xmlns="http://schemas.openxmlformats.org/spreadsheetml/2006/main">
  <c r="K55" i="3" l="1"/>
  <c r="P50" i="3"/>
  <c r="M50" i="3"/>
  <c r="N50" i="3" s="1"/>
  <c r="K50" i="3"/>
  <c r="L50" i="3" s="1"/>
  <c r="J50" i="3"/>
  <c r="H50" i="3"/>
  <c r="G50" i="3"/>
  <c r="F50" i="3"/>
  <c r="E50" i="3"/>
  <c r="P49" i="3"/>
  <c r="M49" i="3"/>
  <c r="N49" i="3" s="1"/>
  <c r="K49" i="3"/>
  <c r="L49" i="3" s="1"/>
  <c r="J49" i="3"/>
  <c r="H49" i="3"/>
  <c r="G49" i="3"/>
  <c r="F49" i="3"/>
  <c r="E49" i="3"/>
  <c r="P48" i="3"/>
  <c r="M48" i="3"/>
  <c r="N48" i="3" s="1"/>
  <c r="K48" i="3"/>
  <c r="L48" i="3" s="1"/>
  <c r="J48" i="3"/>
  <c r="H48" i="3"/>
  <c r="G48" i="3"/>
  <c r="F48" i="3"/>
  <c r="E48" i="3"/>
  <c r="P47" i="3"/>
  <c r="M47" i="3"/>
  <c r="N47" i="3" s="1"/>
  <c r="K47" i="3"/>
  <c r="L47" i="3" s="1"/>
  <c r="J47" i="3"/>
  <c r="H47" i="3"/>
  <c r="G47" i="3"/>
  <c r="F47" i="3"/>
  <c r="E47" i="3"/>
  <c r="P46" i="3"/>
  <c r="M46" i="3"/>
  <c r="N46" i="3" s="1"/>
  <c r="K46" i="3"/>
  <c r="L46" i="3" s="1"/>
  <c r="J46" i="3"/>
  <c r="G46" i="3"/>
  <c r="H46" i="3" s="1"/>
  <c r="E46" i="3"/>
  <c r="F46" i="3" s="1"/>
  <c r="P45" i="3"/>
  <c r="N45" i="3"/>
  <c r="M45" i="3"/>
  <c r="L45" i="3"/>
  <c r="K45" i="3"/>
  <c r="J45" i="3"/>
  <c r="G45" i="3"/>
  <c r="H45" i="3" s="1"/>
  <c r="E45" i="3"/>
  <c r="F45" i="3" s="1"/>
  <c r="P44" i="3"/>
  <c r="N44" i="3"/>
  <c r="M44" i="3"/>
  <c r="L44" i="3"/>
  <c r="K44" i="3"/>
  <c r="J44" i="3"/>
  <c r="G44" i="3"/>
  <c r="H44" i="3" s="1"/>
  <c r="E44" i="3"/>
  <c r="F44" i="3" s="1"/>
  <c r="P43" i="3"/>
  <c r="N43" i="3"/>
  <c r="M43" i="3"/>
  <c r="L43" i="3"/>
  <c r="K43" i="3"/>
  <c r="J43" i="3"/>
  <c r="G43" i="3"/>
  <c r="H43" i="3" s="1"/>
  <c r="E43" i="3"/>
  <c r="F43" i="3" s="1"/>
  <c r="P42" i="3"/>
  <c r="N42" i="3"/>
  <c r="M42" i="3"/>
  <c r="L42" i="3"/>
  <c r="K42" i="3"/>
  <c r="J42" i="3"/>
  <c r="G42" i="3"/>
  <c r="H42" i="3" s="1"/>
  <c r="E42" i="3"/>
  <c r="F42" i="3" s="1"/>
  <c r="P41" i="3"/>
  <c r="N41" i="3"/>
  <c r="M41" i="3"/>
  <c r="L41" i="3"/>
  <c r="K41" i="3"/>
  <c r="J41" i="3"/>
  <c r="G41" i="3"/>
  <c r="H41" i="3" s="1"/>
  <c r="E41" i="3"/>
  <c r="F41" i="3" s="1"/>
  <c r="P40" i="3"/>
  <c r="N40" i="3"/>
  <c r="M40" i="3"/>
  <c r="L40" i="3"/>
  <c r="K40" i="3"/>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N37" i="3"/>
  <c r="M37" i="3"/>
  <c r="L37" i="3"/>
  <c r="K37" i="3"/>
  <c r="J37" i="3"/>
  <c r="G37" i="3"/>
  <c r="H37" i="3" s="1"/>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N33" i="3"/>
  <c r="M33" i="3"/>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N30" i="3"/>
  <c r="M30" i="3"/>
  <c r="L30" i="3"/>
  <c r="K30" i="3"/>
  <c r="J30" i="3"/>
  <c r="G30" i="3"/>
  <c r="H30" i="3" s="1"/>
  <c r="E30" i="3"/>
  <c r="F30" i="3" s="1"/>
  <c r="P29" i="3"/>
  <c r="N29" i="3"/>
  <c r="M29" i="3"/>
  <c r="L29" i="3"/>
  <c r="K29" i="3"/>
  <c r="J29" i="3"/>
  <c r="G29" i="3"/>
  <c r="H29" i="3" s="1"/>
  <c r="E29" i="3"/>
  <c r="F29" i="3" s="1"/>
  <c r="P28" i="3"/>
  <c r="N28" i="3"/>
  <c r="M28" i="3"/>
  <c r="L28" i="3"/>
  <c r="K28" i="3"/>
  <c r="J28" i="3"/>
  <c r="G28" i="3"/>
  <c r="H28" i="3" s="1"/>
  <c r="E28" i="3"/>
  <c r="F28" i="3" s="1"/>
  <c r="P27" i="3"/>
  <c r="N27" i="3"/>
  <c r="M27" i="3"/>
  <c r="L27" i="3"/>
  <c r="K27" i="3"/>
  <c r="J27" i="3"/>
  <c r="G27" i="3"/>
  <c r="H27" i="3" s="1"/>
  <c r="E27" i="3"/>
  <c r="F27" i="3" s="1"/>
  <c r="P26" i="3"/>
  <c r="N26" i="3"/>
  <c r="M26" i="3"/>
  <c r="L26" i="3"/>
  <c r="K26" i="3"/>
  <c r="J26" i="3"/>
  <c r="G26" i="3"/>
  <c r="H26" i="3" s="1"/>
  <c r="E26" i="3"/>
  <c r="F26" i="3" s="1"/>
  <c r="P25" i="3"/>
  <c r="N25" i="3"/>
  <c r="M25" i="3"/>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N21" i="3"/>
  <c r="M21" i="3"/>
  <c r="L21" i="3"/>
  <c r="K21" i="3"/>
  <c r="J21" i="3"/>
  <c r="G21" i="3"/>
  <c r="H21" i="3" s="1"/>
  <c r="E21" i="3"/>
  <c r="F21" i="3" s="1"/>
  <c r="P20" i="3"/>
  <c r="N20" i="3"/>
  <c r="M20" i="3"/>
  <c r="L20" i="3"/>
  <c r="K20" i="3"/>
  <c r="J20" i="3"/>
  <c r="G20" i="3"/>
  <c r="H20" i="3" s="1"/>
  <c r="E20" i="3"/>
  <c r="F20" i="3" s="1"/>
  <c r="P19" i="3"/>
  <c r="N19" i="3"/>
  <c r="M19" i="3"/>
  <c r="L19" i="3"/>
  <c r="K19" i="3"/>
  <c r="J19" i="3"/>
  <c r="G19" i="3"/>
  <c r="H19" i="3" s="1"/>
  <c r="E19" i="3"/>
  <c r="F19" i="3" s="1"/>
  <c r="P18" i="3"/>
  <c r="N18" i="3"/>
  <c r="M18" i="3"/>
  <c r="L18" i="3"/>
  <c r="K18" i="3"/>
  <c r="J18" i="3"/>
  <c r="G18" i="3"/>
  <c r="H18" i="3" s="1"/>
  <c r="E18" i="3"/>
  <c r="F18" i="3" s="1"/>
  <c r="P17" i="3"/>
  <c r="N17" i="3"/>
  <c r="M17" i="3"/>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N14" i="3"/>
  <c r="M14" i="3"/>
  <c r="L14" i="3"/>
  <c r="K14" i="3"/>
  <c r="J14" i="3"/>
  <c r="G14" i="3"/>
  <c r="H14" i="3" s="1"/>
  <c r="E14" i="3"/>
  <c r="F14" i="3" s="1"/>
  <c r="P13" i="3"/>
  <c r="N13" i="3"/>
  <c r="M13" i="3"/>
  <c r="L13" i="3"/>
  <c r="K13" i="3"/>
  <c r="J13" i="3"/>
  <c r="G13" i="3"/>
  <c r="H13" i="3" s="1"/>
  <c r="E13" i="3"/>
  <c r="F13" i="3" s="1"/>
  <c r="P12" i="3"/>
  <c r="N12" i="3"/>
  <c r="M12" i="3"/>
  <c r="L12" i="3"/>
  <c r="K12" i="3"/>
  <c r="J12" i="3"/>
  <c r="G12" i="3"/>
  <c r="H12" i="3" s="1"/>
  <c r="E12" i="3"/>
  <c r="F12" i="3" s="1"/>
  <c r="P11" i="3"/>
  <c r="N11" i="3"/>
  <c r="M11" i="3"/>
  <c r="L11" i="3"/>
  <c r="K11" i="3"/>
  <c r="J11" i="3"/>
  <c r="G11" i="3"/>
  <c r="E11" i="3"/>
  <c r="F11" i="3" s="1"/>
  <c r="K55" i="2"/>
  <c r="P50" i="2"/>
  <c r="N50" i="2"/>
  <c r="M50" i="2"/>
  <c r="L50" i="2"/>
  <c r="K50" i="2"/>
  <c r="J50" i="2"/>
  <c r="G50" i="2"/>
  <c r="H50" i="2" s="1"/>
  <c r="E50" i="2"/>
  <c r="F50" i="2" s="1"/>
  <c r="P49" i="2"/>
  <c r="N49" i="2"/>
  <c r="M49" i="2"/>
  <c r="L49" i="2"/>
  <c r="K49" i="2"/>
  <c r="J49" i="2"/>
  <c r="G49" i="2"/>
  <c r="H49" i="2" s="1"/>
  <c r="E49" i="2"/>
  <c r="F49" i="2" s="1"/>
  <c r="P48" i="2"/>
  <c r="N48" i="2"/>
  <c r="M48" i="2"/>
  <c r="L48" i="2"/>
  <c r="K48" i="2"/>
  <c r="J48" i="2"/>
  <c r="G48" i="2"/>
  <c r="H48" i="2" s="1"/>
  <c r="E48" i="2"/>
  <c r="F48" i="2" s="1"/>
  <c r="P47" i="2"/>
  <c r="N47" i="2"/>
  <c r="M47" i="2"/>
  <c r="L47" i="2"/>
  <c r="K47" i="2"/>
  <c r="J47" i="2"/>
  <c r="G47" i="2"/>
  <c r="H47" i="2" s="1"/>
  <c r="E47" i="2"/>
  <c r="F47" i="2" s="1"/>
  <c r="P46" i="2"/>
  <c r="N46" i="2"/>
  <c r="M46" i="2"/>
  <c r="L46" i="2"/>
  <c r="K46" i="2"/>
  <c r="J46" i="2"/>
  <c r="G46" i="2"/>
  <c r="H46" i="2" s="1"/>
  <c r="E46" i="2"/>
  <c r="F46" i="2" s="1"/>
  <c r="P45" i="2"/>
  <c r="N45" i="2"/>
  <c r="M45" i="2"/>
  <c r="L45" i="2"/>
  <c r="K45" i="2"/>
  <c r="J45" i="2"/>
  <c r="G45" i="2"/>
  <c r="H45" i="2" s="1"/>
  <c r="E45" i="2"/>
  <c r="F45" i="2" s="1"/>
  <c r="P44" i="2"/>
  <c r="N44" i="2"/>
  <c r="M44" i="2"/>
  <c r="L44" i="2"/>
  <c r="K44" i="2"/>
  <c r="J44" i="2"/>
  <c r="G44" i="2"/>
  <c r="H44" i="2" s="1"/>
  <c r="E44" i="2"/>
  <c r="F44" i="2" s="1"/>
  <c r="P43" i="2"/>
  <c r="N43" i="2"/>
  <c r="M43" i="2"/>
  <c r="L43" i="2"/>
  <c r="K43" i="2"/>
  <c r="J43" i="2"/>
  <c r="G43" i="2"/>
  <c r="H43" i="2" s="1"/>
  <c r="E43" i="2"/>
  <c r="F43" i="2" s="1"/>
  <c r="P42" i="2"/>
  <c r="N42" i="2"/>
  <c r="M42" i="2"/>
  <c r="L42" i="2"/>
  <c r="K42" i="2"/>
  <c r="J42" i="2"/>
  <c r="G42" i="2"/>
  <c r="H42" i="2" s="1"/>
  <c r="E42" i="2"/>
  <c r="F42" i="2" s="1"/>
  <c r="P41" i="2"/>
  <c r="N41" i="2"/>
  <c r="M41" i="2"/>
  <c r="L41" i="2"/>
  <c r="K41" i="2"/>
  <c r="J41" i="2"/>
  <c r="G41" i="2"/>
  <c r="H41" i="2" s="1"/>
  <c r="E41" i="2"/>
  <c r="F41" i="2" s="1"/>
  <c r="P40" i="2"/>
  <c r="N40" i="2"/>
  <c r="M40" i="2"/>
  <c r="L40" i="2"/>
  <c r="K40" i="2"/>
  <c r="J40" i="2"/>
  <c r="G40" i="2"/>
  <c r="H40" i="2" s="1"/>
  <c r="E40" i="2"/>
  <c r="F40" i="2" s="1"/>
  <c r="P39" i="2"/>
  <c r="N39" i="2"/>
  <c r="M39" i="2"/>
  <c r="L39" i="2"/>
  <c r="K39" i="2"/>
  <c r="J39" i="2"/>
  <c r="G39" i="2"/>
  <c r="H39" i="2" s="1"/>
  <c r="E39" i="2"/>
  <c r="F39" i="2" s="1"/>
  <c r="P38" i="2"/>
  <c r="N38" i="2"/>
  <c r="M38" i="2"/>
  <c r="L38" i="2"/>
  <c r="K38" i="2"/>
  <c r="J38" i="2"/>
  <c r="G38" i="2"/>
  <c r="H38" i="2" s="1"/>
  <c r="E38" i="2"/>
  <c r="F38" i="2" s="1"/>
  <c r="P37" i="2"/>
  <c r="N37" i="2"/>
  <c r="M37" i="2"/>
  <c r="L37" i="2"/>
  <c r="K37" i="2"/>
  <c r="J37" i="2"/>
  <c r="G37" i="2"/>
  <c r="H37" i="2" s="1"/>
  <c r="E37" i="2"/>
  <c r="F37" i="2" s="1"/>
  <c r="P36" i="2"/>
  <c r="N36" i="2"/>
  <c r="M36" i="2"/>
  <c r="L36" i="2"/>
  <c r="K36" i="2"/>
  <c r="J36" i="2"/>
  <c r="G36" i="2"/>
  <c r="H36" i="2" s="1"/>
  <c r="E36" i="2"/>
  <c r="F36" i="2" s="1"/>
  <c r="P35" i="2"/>
  <c r="N35" i="2"/>
  <c r="M35" i="2"/>
  <c r="L35" i="2"/>
  <c r="K35" i="2"/>
  <c r="J35" i="2"/>
  <c r="G35" i="2"/>
  <c r="H35" i="2" s="1"/>
  <c r="E35" i="2"/>
  <c r="F35" i="2" s="1"/>
  <c r="P34" i="2"/>
  <c r="N34" i="2"/>
  <c r="M34" i="2"/>
  <c r="L34" i="2"/>
  <c r="K34" i="2"/>
  <c r="J34" i="2"/>
  <c r="G34" i="2"/>
  <c r="H34" i="2" s="1"/>
  <c r="E34" i="2"/>
  <c r="F34" i="2" s="1"/>
  <c r="P33" i="2"/>
  <c r="N33" i="2"/>
  <c r="M33" i="2"/>
  <c r="L33" i="2"/>
  <c r="K33" i="2"/>
  <c r="J33" i="2"/>
  <c r="G33" i="2"/>
  <c r="H33" i="2" s="1"/>
  <c r="E33" i="2"/>
  <c r="F33" i="2" s="1"/>
  <c r="P32" i="2"/>
  <c r="N32" i="2"/>
  <c r="M32" i="2"/>
  <c r="L32" i="2"/>
  <c r="K32" i="2"/>
  <c r="J32" i="2"/>
  <c r="G32" i="2"/>
  <c r="H32" i="2" s="1"/>
  <c r="E32" i="2"/>
  <c r="F32" i="2" s="1"/>
  <c r="P31" i="2"/>
  <c r="N31" i="2"/>
  <c r="M31" i="2"/>
  <c r="L31" i="2"/>
  <c r="K31" i="2"/>
  <c r="J31" i="2"/>
  <c r="G31" i="2"/>
  <c r="H31" i="2" s="1"/>
  <c r="E31" i="2"/>
  <c r="F31" i="2" s="1"/>
  <c r="P30" i="2"/>
  <c r="N30" i="2"/>
  <c r="M30" i="2"/>
  <c r="L30" i="2"/>
  <c r="K30" i="2"/>
  <c r="J30" i="2"/>
  <c r="G30" i="2"/>
  <c r="H30" i="2" s="1"/>
  <c r="E30" i="2"/>
  <c r="F30" i="2" s="1"/>
  <c r="P29" i="2"/>
  <c r="N29" i="2"/>
  <c r="M29" i="2"/>
  <c r="L29" i="2"/>
  <c r="K29" i="2"/>
  <c r="J29" i="2"/>
  <c r="G29" i="2"/>
  <c r="H29" i="2" s="1"/>
  <c r="E29" i="2"/>
  <c r="F29" i="2" s="1"/>
  <c r="P28" i="2"/>
  <c r="N28" i="2"/>
  <c r="M28" i="2"/>
  <c r="L28" i="2"/>
  <c r="K28" i="2"/>
  <c r="J28" i="2"/>
  <c r="G28" i="2"/>
  <c r="H28" i="2" s="1"/>
  <c r="E28" i="2"/>
  <c r="F28" i="2" s="1"/>
  <c r="P27" i="2"/>
  <c r="N27" i="2"/>
  <c r="M27" i="2"/>
  <c r="L27" i="2"/>
  <c r="K27" i="2"/>
  <c r="J27" i="2"/>
  <c r="G27" i="2"/>
  <c r="H27" i="2" s="1"/>
  <c r="E27" i="2"/>
  <c r="F27" i="2" s="1"/>
  <c r="P26" i="2"/>
  <c r="N26" i="2"/>
  <c r="M26" i="2"/>
  <c r="L26" i="2"/>
  <c r="K26" i="2"/>
  <c r="J26" i="2"/>
  <c r="G26" i="2"/>
  <c r="H26" i="2" s="1"/>
  <c r="E26" i="2"/>
  <c r="F26" i="2" s="1"/>
  <c r="P25" i="2"/>
  <c r="N25" i="2"/>
  <c r="M25" i="2"/>
  <c r="L25" i="2"/>
  <c r="K25" i="2"/>
  <c r="J25" i="2"/>
  <c r="G25" i="2"/>
  <c r="H25" i="2" s="1"/>
  <c r="E25" i="2"/>
  <c r="F25" i="2" s="1"/>
  <c r="P24" i="2"/>
  <c r="N24" i="2"/>
  <c r="M24" i="2"/>
  <c r="L24" i="2"/>
  <c r="K24" i="2"/>
  <c r="J24" i="2"/>
  <c r="G24" i="2"/>
  <c r="H24" i="2" s="1"/>
  <c r="E24" i="2"/>
  <c r="F24" i="2" s="1"/>
  <c r="P23" i="2"/>
  <c r="N23" i="2"/>
  <c r="M23" i="2"/>
  <c r="L23" i="2"/>
  <c r="K23" i="2"/>
  <c r="J23" i="2"/>
  <c r="G23" i="2"/>
  <c r="H23" i="2" s="1"/>
  <c r="E23" i="2"/>
  <c r="F23" i="2" s="1"/>
  <c r="P22" i="2"/>
  <c r="N22" i="2"/>
  <c r="M22" i="2"/>
  <c r="L22" i="2"/>
  <c r="K22" i="2"/>
  <c r="J22" i="2"/>
  <c r="G22" i="2"/>
  <c r="H22" i="2" s="1"/>
  <c r="E22" i="2"/>
  <c r="F22" i="2" s="1"/>
  <c r="P21" i="2"/>
  <c r="N21" i="2"/>
  <c r="M21" i="2"/>
  <c r="L21" i="2"/>
  <c r="K21" i="2"/>
  <c r="J21" i="2"/>
  <c r="G21" i="2"/>
  <c r="H21" i="2" s="1"/>
  <c r="E21" i="2"/>
  <c r="F21" i="2" s="1"/>
  <c r="P20" i="2"/>
  <c r="N20" i="2"/>
  <c r="M20" i="2"/>
  <c r="L20" i="2"/>
  <c r="K20" i="2"/>
  <c r="J20" i="2"/>
  <c r="G20" i="2"/>
  <c r="H20" i="2" s="1"/>
  <c r="E20" i="2"/>
  <c r="F20" i="2" s="1"/>
  <c r="P19" i="2"/>
  <c r="N19" i="2"/>
  <c r="M19" i="2"/>
  <c r="L19" i="2"/>
  <c r="K19" i="2"/>
  <c r="J19" i="2"/>
  <c r="G19" i="2"/>
  <c r="H19" i="2" s="1"/>
  <c r="E19" i="2"/>
  <c r="F19" i="2" s="1"/>
  <c r="P18" i="2"/>
  <c r="N18" i="2"/>
  <c r="M18" i="2"/>
  <c r="L18" i="2"/>
  <c r="K18" i="2"/>
  <c r="J18" i="2"/>
  <c r="G18" i="2"/>
  <c r="H18" i="2" s="1"/>
  <c r="E18" i="2"/>
  <c r="F18" i="2" s="1"/>
  <c r="P17" i="2"/>
  <c r="N17" i="2"/>
  <c r="M17" i="2"/>
  <c r="L17" i="2"/>
  <c r="K17" i="2"/>
  <c r="J17" i="2"/>
  <c r="G17" i="2"/>
  <c r="H17" i="2" s="1"/>
  <c r="E17" i="2"/>
  <c r="F17" i="2" s="1"/>
  <c r="P16" i="2"/>
  <c r="N16" i="2"/>
  <c r="M16" i="2"/>
  <c r="L16" i="2"/>
  <c r="K16" i="2"/>
  <c r="J16" i="2"/>
  <c r="G16" i="2"/>
  <c r="H16" i="2" s="1"/>
  <c r="E16" i="2"/>
  <c r="F16" i="2" s="1"/>
  <c r="P15" i="2"/>
  <c r="N15" i="2"/>
  <c r="M15" i="2"/>
  <c r="L15" i="2"/>
  <c r="K15" i="2"/>
  <c r="J15" i="2"/>
  <c r="G15" i="2"/>
  <c r="H15" i="2" s="1"/>
  <c r="E15" i="2"/>
  <c r="F15" i="2" s="1"/>
  <c r="P14" i="2"/>
  <c r="N14" i="2"/>
  <c r="M14" i="2"/>
  <c r="L14" i="2"/>
  <c r="K14" i="2"/>
  <c r="J14" i="2"/>
  <c r="G14" i="2"/>
  <c r="H14" i="2" s="1"/>
  <c r="E14" i="2"/>
  <c r="F14" i="2" s="1"/>
  <c r="P13" i="2"/>
  <c r="N13" i="2"/>
  <c r="M13" i="2"/>
  <c r="L13" i="2"/>
  <c r="K13" i="2"/>
  <c r="J13" i="2"/>
  <c r="G13" i="2"/>
  <c r="H13" i="2" s="1"/>
  <c r="E13" i="2"/>
  <c r="F13" i="2" s="1"/>
  <c r="P12" i="2"/>
  <c r="N12" i="2"/>
  <c r="M12" i="2"/>
  <c r="L12" i="2"/>
  <c r="K12" i="2"/>
  <c r="J12" i="2"/>
  <c r="G12" i="2"/>
  <c r="H12" i="2" s="1"/>
  <c r="E12" i="2"/>
  <c r="F12" i="2" s="1"/>
  <c r="P11" i="2"/>
  <c r="N11" i="2"/>
  <c r="M11" i="2"/>
  <c r="L11" i="2"/>
  <c r="K11" i="2"/>
  <c r="J11" i="2"/>
  <c r="G11" i="2"/>
  <c r="E11" i="2"/>
  <c r="F11" i="2" s="1"/>
  <c r="K55" i="1"/>
  <c r="P50" i="1"/>
  <c r="N50" i="1"/>
  <c r="M50" i="1"/>
  <c r="L50" i="1"/>
  <c r="K50" i="1"/>
  <c r="J50" i="1"/>
  <c r="G50" i="1"/>
  <c r="H50" i="1" s="1"/>
  <c r="E50" i="1"/>
  <c r="F50" i="1" s="1"/>
  <c r="P49" i="1"/>
  <c r="N49" i="1"/>
  <c r="M49" i="1"/>
  <c r="L49" i="1"/>
  <c r="K49" i="1"/>
  <c r="J49" i="1"/>
  <c r="G49" i="1"/>
  <c r="H49" i="1" s="1"/>
  <c r="E49" i="1"/>
  <c r="F49" i="1" s="1"/>
  <c r="P48" i="1"/>
  <c r="N48" i="1"/>
  <c r="M48" i="1"/>
  <c r="L48" i="1"/>
  <c r="K48" i="1"/>
  <c r="J48" i="1"/>
  <c r="G48" i="1"/>
  <c r="H48" i="1" s="1"/>
  <c r="E48" i="1"/>
  <c r="F48" i="1" s="1"/>
  <c r="P47" i="1"/>
  <c r="N47" i="1"/>
  <c r="M47" i="1"/>
  <c r="L47" i="1"/>
  <c r="K47" i="1"/>
  <c r="J47" i="1"/>
  <c r="G47" i="1"/>
  <c r="H47" i="1" s="1"/>
  <c r="E47" i="1"/>
  <c r="F47" i="1" s="1"/>
  <c r="P46" i="1"/>
  <c r="N46" i="1"/>
  <c r="M46" i="1"/>
  <c r="L46" i="1"/>
  <c r="K46" i="1"/>
  <c r="J46" i="1"/>
  <c r="G46" i="1"/>
  <c r="H46" i="1" s="1"/>
  <c r="E46" i="1"/>
  <c r="F46" i="1" s="1"/>
  <c r="P45" i="1"/>
  <c r="N45" i="1"/>
  <c r="M45" i="1"/>
  <c r="L45" i="1"/>
  <c r="K45" i="1"/>
  <c r="J45" i="1"/>
  <c r="G45" i="1"/>
  <c r="H45" i="1" s="1"/>
  <c r="E45" i="1"/>
  <c r="F45" i="1" s="1"/>
  <c r="P44" i="1"/>
  <c r="N44" i="1"/>
  <c r="M44" i="1"/>
  <c r="L44" i="1"/>
  <c r="K44" i="1"/>
  <c r="J44" i="1"/>
  <c r="G44" i="1"/>
  <c r="H44" i="1" s="1"/>
  <c r="E44" i="1"/>
  <c r="F44" i="1" s="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K53" i="1" s="1"/>
  <c r="F11" i="1"/>
  <c r="E11" i="1"/>
  <c r="K54" i="1" l="1"/>
  <c r="K52" i="1"/>
  <c r="K53" i="2"/>
  <c r="K54" i="2"/>
  <c r="K52" i="2"/>
  <c r="H11" i="2"/>
  <c r="K53" i="3"/>
  <c r="H11" i="3"/>
  <c r="K54" i="3"/>
  <c r="K52" i="3"/>
</calcChain>
</file>

<file path=xl/sharedStrings.xml><?xml version="1.0" encoding="utf-8"?>
<sst xmlns="http://schemas.openxmlformats.org/spreadsheetml/2006/main" count="552" uniqueCount="196">
  <si>
    <t>DAFTAR NILAI SISWA SMAN 9 SEMARANG SEMESTER GASAL TAHUN PELAJARAN 2019/2020</t>
  </si>
  <si>
    <t>Guru :</t>
  </si>
  <si>
    <t>Dra. Novi Ekawati</t>
  </si>
  <si>
    <t>Kelas X-MIPA 1</t>
  </si>
  <si>
    <t>Mapel :</t>
  </si>
  <si>
    <t>Sejarah Indonesia [ Kelompok A (Wajib) ]</t>
  </si>
  <si>
    <t>didownload 16/12/2019</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</si>
  <si>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</si>
  <si>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</si>
  <si>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</si>
  <si>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</si>
  <si>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</si>
  <si>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</si>
  <si>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</si>
  <si>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</si>
  <si>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</si>
  <si>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</si>
  <si>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</si>
  <si>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</si>
  <si>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</si>
  <si>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</si>
  <si>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</si>
  <si>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</si>
  <si>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</si>
  <si>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</si>
  <si>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</si>
  <si>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</si>
  <si>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</si>
  <si>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</si>
  <si>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</si>
  <si>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</si>
  <si>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</si>
  <si>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</si>
  <si>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</si>
  <si>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</si>
  <si>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</si>
  <si>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</si>
  <si>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</si>
  <si>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</si>
  <si>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</si>
  <si>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</si>
  <si>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</si>
  <si>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</si>
  <si>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</si>
  <si>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</si>
  <si>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</si>
  <si>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</si>
  <si>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</si>
  <si>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</si>
  <si>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</si>
  <si>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</si>
  <si>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</si>
  <si>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</si>
  <si>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</si>
  <si>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</si>
  <si>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AISYAH NURUL JANAH</t>
  </si>
  <si>
    <t>Predikat &amp; Deskripsi Pengetahuan</t>
  </si>
  <si>
    <t>ACUAN MENGISI DESKRIPSI</t>
  </si>
  <si>
    <t>ALIFIAN NARENDRA PUTRACIPTA</t>
  </si>
  <si>
    <t>Minimal</t>
  </si>
  <si>
    <t>Maximal</t>
  </si>
  <si>
    <t>Predikat</t>
  </si>
  <si>
    <t xml:space="preserve">KODE </t>
  </si>
  <si>
    <t>PENGETAHUAN (SILAHKAN DI GANTI)</t>
  </si>
  <si>
    <t>KETRERAMPILAN (SILAHKAN DI GANTI)</t>
  </si>
  <si>
    <t>ID TEORI</t>
  </si>
  <si>
    <t>ID PRAKTEK</t>
  </si>
  <si>
    <t>ALVARO FADHIL MUHAMMAD</t>
  </si>
  <si>
    <t>Memiliki kemampuan dalam memahami konsep berpikir kronologis, diakronik , sinkronik, ruang dan waktu dalam sejarah, mampu menjelaskan konsep perubahan dan keberlanjutan dalam sejarah , memahami hasil dan nilai budaya masyarakat praaksara di Indonesia.</t>
  </si>
  <si>
    <t>Sangat terampil dalam menyajikan informasi mengenai kehidupan manusia purba dan asal-usul nenek moyang bangsa Indonesia serta menyajikan nilai dan unsur budaya yang berkembang pada masa kerajaan Hindu dan Budha</t>
  </si>
  <si>
    <t>AZALEA PRAMESWARI SEKAR KINANTI PINARING GUSTI</t>
  </si>
  <si>
    <t>BRILLIANT ERLANGGA PUTRA</t>
  </si>
  <si>
    <t>Memiliki kemampuan dalam memahami konsep berpikir kronologis, diakronik , sinkronik, ruang dan waktu dalam sejarah, mampu menjelaskan konsep perubahan dan keberlanjutan dalam sejarah ,namun perlu peningkatan dalam memahami hasil dan nilai budaya masyarakat praaksara di Indonesia.</t>
  </si>
  <si>
    <t>Sangat terampil dalam menyajikan informasi mengenai kehidupan manusia purba dan asal-usul nenek moyang bangsa Indonesia namun perlu peningkatan dalam menyajikan nilai dan unsur budaya yang berkembang pada masa kerajaan Hindu dan Budha</t>
  </si>
  <si>
    <t>CELCIANA SALSABIL AZIZ MUNAZAR</t>
  </si>
  <si>
    <t>DENDY ANDRIAN NUGROHO</t>
  </si>
  <si>
    <t>Memiliki kemampuan dalam memahami konsep berpikir kronologis ,diakronik,sinkronik ruang dan waktu dalam sejarah namun perlu peningkatan dalam memahami konsep perubahan dan keberlanjutan dalam sejarah serta memahami hasil dan nilai budaya masyarakat praaksara Indonesia.</t>
  </si>
  <si>
    <t>DIMAS TEGAR SURYO WIJAYANTO</t>
  </si>
  <si>
    <t>ELSA AMALIA PUTRI</t>
  </si>
  <si>
    <t>EMA MARLIANA</t>
  </si>
  <si>
    <t>FADHWYRRAHMANDITO EDDSEL NURCAHYONO</t>
  </si>
  <si>
    <t>FELIZA OCTAVIA SHABRINA</t>
  </si>
  <si>
    <t>FIKRY ADJI SAPUTRA</t>
  </si>
  <si>
    <t>FISTI ANINDYA NITISARA</t>
  </si>
  <si>
    <t>GHATAFA NIZAL ATHALAH</t>
  </si>
  <si>
    <t>Predikat &amp; Deskripsi Keterampilan</t>
  </si>
  <si>
    <t>HANIFTYA DWI ARYA DEWANTARA</t>
  </si>
  <si>
    <t>HAYYUNINGLAM KA&amp;#039;AB</t>
  </si>
  <si>
    <t>ISNAINI AULIA PUTRI</t>
  </si>
  <si>
    <t>JOVANKA PUTRI ENRU KHAMSANABIL</t>
  </si>
  <si>
    <t>KAYLA CITRA NARINDRA</t>
  </si>
  <si>
    <t>KAYLA NURHALIZA KADIR</t>
  </si>
  <si>
    <t>LISA TRI HANDAYANI</t>
  </si>
  <si>
    <t>MAHESANI BELLA SANTIKO</t>
  </si>
  <si>
    <t>MUCHAMMAD DAFFA RIZKY TAMA</t>
  </si>
  <si>
    <t>MUHAMMAD RIZAL MURJIANTAMA</t>
  </si>
  <si>
    <t>MUTIARA SARAH NABILLA</t>
  </si>
  <si>
    <t>NABILA RASYIIDA JASMINE</t>
  </si>
  <si>
    <t>NAJWA MUTIA RAHMA</t>
  </si>
  <si>
    <t>NAPOLEON SURYA RAMADHAN</t>
  </si>
  <si>
    <t>NAURA ANDAM WIDIYO PUTERI</t>
  </si>
  <si>
    <t>OLINDA AURELIA TERTIA</t>
  </si>
  <si>
    <t>PRADYAKSA PURNADEWA JAYAWARDANA</t>
  </si>
  <si>
    <t>RADITYA OMAR ALTHAF</t>
  </si>
  <si>
    <t>RAFFI ARDHANA PUTRA</t>
  </si>
  <si>
    <t>UPIK NUR APRILIA</t>
  </si>
  <si>
    <t>ZAHRAN CALLYSTA PUTRI MIONA</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</si>
  <si>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</si>
  <si>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</si>
  <si>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</si>
  <si>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</si>
  <si>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</si>
  <si>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</si>
  <si>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</si>
  <si>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</si>
  <si>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</si>
  <si>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</si>
  <si>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</si>
  <si>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</si>
  <si>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19651130 200212 2 001</t>
  </si>
  <si>
    <t>Kelas X-MIPA 2</t>
  </si>
  <si>
    <t>ALEXANDER JALU KRISHNA BHASKARA</t>
  </si>
  <si>
    <t>ARIFRAHMAN HERDHYANTO</t>
  </si>
  <si>
    <t>ARTIKA SARI DEWI</t>
  </si>
  <si>
    <t>ARWEN SURYA ADI ANJALU</t>
  </si>
  <si>
    <t>BAGUS ADHITYA AGUSTO WARDHONO</t>
  </si>
  <si>
    <t>CALISTA ELECTRA NARESWARI</t>
  </si>
  <si>
    <t>DARRELL NAUFHAL ZHAFIF</t>
  </si>
  <si>
    <t>DENITA CAROLINA</t>
  </si>
  <si>
    <t>DIMAS NUGROHO PUTRO</t>
  </si>
  <si>
    <t>Belum memiliki kemampuan menganalisis asal usul nenek moyang bangsa Indonesia dan Proses Hindhuisasi.</t>
  </si>
  <si>
    <t>Kurang terampil dalam menyajiakan konsep perubahan berkelanjutan dan Proses Hindhuisasi.</t>
  </si>
  <si>
    <t>FAIRUZ HASNA QURRATU&amp;#039;AIN</t>
  </si>
  <si>
    <t>FANYA MAEYZHAL AZIZ</t>
  </si>
  <si>
    <t>FITRIA WULANDARI</t>
  </si>
  <si>
    <t>FIZRA MILANO LUZIKOOIJ</t>
  </si>
  <si>
    <t>GUSTIA PUTRI NORMALITA DUATY</t>
  </si>
  <si>
    <t>HANI MUTI&amp;#039;A TANJUNG</t>
  </si>
  <si>
    <t>HELGA YUSMA SHAFITA</t>
  </si>
  <si>
    <t>HIDAYAT HENANTO PRASETYO</t>
  </si>
  <si>
    <t>IFYAR AZTYARDI ANHAR</t>
  </si>
  <si>
    <t>ILHAM RAMADHAN</t>
  </si>
  <si>
    <t>LAURENTIUS LUCKY ANDRIAWAN BAGASKARA</t>
  </si>
  <si>
    <t>MARIA MAYLANA MARINTYAS</t>
  </si>
  <si>
    <t>MAYLA HASNA FADHILAH</t>
  </si>
  <si>
    <t>NABILA KHAIRUNISA</t>
  </si>
  <si>
    <t>NAILA DINAR RAMADHANI</t>
  </si>
  <si>
    <t>PELANGI LAILA SANTOSO</t>
  </si>
  <si>
    <t>RACHEL ATHANAQA QUEENA LEIF</t>
  </si>
  <si>
    <t>RAHARDIAN TRIYANTO</t>
  </si>
  <si>
    <t>RAMADHAN AGUNG SUGIARTO</t>
  </si>
  <si>
    <t>RIZKI BAGAS DARMAWAN</t>
  </si>
  <si>
    <t>ROSALIA GRESSI MEILINDA SARI</t>
  </si>
  <si>
    <t>SALSABILA PUTRI PUJIONO</t>
  </si>
  <si>
    <t>SAXSAFHIRA DHEA OCTAVIANA</t>
  </si>
  <si>
    <t>SHALLY ADITHYA NISMARABUDI</t>
  </si>
  <si>
    <t>SYA&amp;#039;BANIA RAHMALLAH NUGRAINI</t>
  </si>
  <si>
    <t>YOGI ARYA CAHYA ARJUNA</t>
  </si>
  <si>
    <t>Kelas X-MIPA 3</t>
  </si>
  <si>
    <t>ADINDA BELLA DHEA PHITALOKA</t>
  </si>
  <si>
    <t>AIMEE DINDA WIBAWAN</t>
  </si>
  <si>
    <t>ALFIAN ALI AMANULLAH</t>
  </si>
  <si>
    <t>AMEILIA PUTRI MAHARANI</t>
  </si>
  <si>
    <t>ANANDA HARSEL RAFA HADIYA</t>
  </si>
  <si>
    <t>Memiliki kemampuan dalam memahami konsep berpikir kronologis, diakronik , sinkronik, ruang dan waktu dalam sejarah, mampu menjelaskan konsep perubahan dan keberlanjutan dalam sejarah ,namun perlu peningkatan dalam memahami hasil dan nilai budaya masyarakat praaksara di Indonesia</t>
  </si>
  <si>
    <t>ANDREA ZAHRA SHAFIRA</t>
  </si>
  <si>
    <t>ATHENA ROSSA WIDIANTARI</t>
  </si>
  <si>
    <t>AZKA NAUFAL FIRDAUS</t>
  </si>
  <si>
    <t>BIMA FITRAH RISNU PUTRA</t>
  </si>
  <si>
    <t>DERA OKTAVIANA</t>
  </si>
  <si>
    <t>DERI ROSADI</t>
  </si>
  <si>
    <t>DIAN CHELSIANA</t>
  </si>
  <si>
    <t>ELGA WAHYU CATUR CAHYANI</t>
  </si>
  <si>
    <t>FAREL AMMARTIO ZAHNAFI</t>
  </si>
  <si>
    <t>FARRELL FEBRIAN NUGROHO</t>
  </si>
  <si>
    <t>FITRIANI NOVITA MAHARANI</t>
  </si>
  <si>
    <t>KUKUH K&amp;#039;SATRIA WICAKSONO</t>
  </si>
  <si>
    <t>LEIDY FIRSTALIA PATRASTY</t>
  </si>
  <si>
    <t>MEINISA SEKARNINGRUM</t>
  </si>
  <si>
    <t>MEYRA AULIA FIRDAUSA</t>
  </si>
  <si>
    <t>MUHAMMAD DAFFA ARADHANA ADRIANSYAH</t>
  </si>
  <si>
    <t>MUHAMMAD FARREL FERDIANSYAH</t>
  </si>
  <si>
    <t>MUHAMMAD MIFTAKHUL RIZQI</t>
  </si>
  <si>
    <t>MUHAMMAD RAFLY HARTANTO</t>
  </si>
  <si>
    <t>MUHAMMAD RAYHAN ARDIANSYAH</t>
  </si>
  <si>
    <t>MUTHI&amp;#039;A SEKHAR NEGARI</t>
  </si>
  <si>
    <t>NADIA KUSUMA DEWI</t>
  </si>
  <si>
    <t>NAFILA KHOIRUNNISA</t>
  </si>
  <si>
    <t>NAURA MALIHA SETIAWAN</t>
  </si>
  <si>
    <t>RADIFA SAKHA ARAVENA</t>
  </si>
  <si>
    <t>RADITA HERA RAMANIA</t>
  </si>
  <si>
    <t>REYHAN FAJAR BUDIYATMOKO</t>
  </si>
  <si>
    <t>ROIHAN HANDOKO SAKTI</t>
  </si>
  <si>
    <t>SANIA ARAVA AZHAR</t>
  </si>
  <si>
    <t>VIKY VELSA SALSABELA</t>
  </si>
  <si>
    <t>WULAN YULIA ANANTA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</si>
</sst>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0" fillId="2" borderId="2" xfId="0" applyFill="1" applyBorder="1" applyAlignment="1">
      <alignment horizontal="center"/>
    </xf>
    <xf numFmtId="0" fontId="0" fillId="6" borderId="2" xfId="0" applyFill="1" applyBorder="1" applyAlignment="1">
      <alignment horizontal="center" vertical="center"/>
    </xf>
    <xf numFmtId="0" fontId="0" fillId="2" borderId="2" xfId="0" applyFill="1" applyBorder="1" applyAlignment="1" applyProtection="1">
      <alignment horizontal="center"/>
      <protection locked="0"/>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2" fillId="7" borderId="2" xfId="0" applyFont="1" applyFill="1" applyBorder="1" applyAlignment="1">
      <alignment horizontal="center"/>
    </xf>
    <xf numFmtId="0" fontId="0" fillId="3" borderId="2" xfId="0" applyFill="1" applyBorder="1" applyAlignment="1">
      <alignment horizont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969</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216</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120669</v>
      </c>
      <c r="C11" s="19" t="s">
        <v>55</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menyajikan informasi mengenai kehidupan manusia purba dan asal-usul nenek moyang bangsa Indonesia serta menyajikan nilai dan unsur budaya yang berkembang pada masa kerajaan Hindu dan Budha</v>
      </c>
      <c r="Q11" s="39"/>
      <c r="R11" s="39" t="s">
        <v>9</v>
      </c>
      <c r="S11" s="18"/>
      <c r="T11" s="1">
        <v>85</v>
      </c>
      <c r="U11" s="1">
        <v>68</v>
      </c>
      <c r="V11" s="1">
        <v>90</v>
      </c>
      <c r="W11" s="1">
        <v>86</v>
      </c>
      <c r="X11" s="1">
        <v>83</v>
      </c>
      <c r="Y11" s="1"/>
      <c r="Z11" s="1"/>
      <c r="AA11" s="1"/>
      <c r="AB11" s="1"/>
      <c r="AC11" s="1"/>
      <c r="AD11" s="1"/>
      <c r="AE11" s="18"/>
      <c r="AF11" s="1">
        <v>85</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120685</v>
      </c>
      <c r="C12" s="19" t="s">
        <v>58</v>
      </c>
      <c r="D12" s="18"/>
      <c r="E12" s="28">
        <f t="shared" si="0"/>
        <v>78</v>
      </c>
      <c r="F12" s="28" t="str">
        <f t="shared" si="1"/>
        <v>B</v>
      </c>
      <c r="G12" s="28">
        <f t="shared" si="2"/>
        <v>78</v>
      </c>
      <c r="H12" s="28" t="str">
        <f t="shared" si="3"/>
        <v>B</v>
      </c>
      <c r="I12" s="36">
        <v>2</v>
      </c>
      <c r="J1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2" s="28">
        <f t="shared" si="5"/>
        <v>80</v>
      </c>
      <c r="L12" s="28" t="str">
        <f t="shared" si="6"/>
        <v>B</v>
      </c>
      <c r="M12" s="28">
        <f t="shared" si="7"/>
        <v>80</v>
      </c>
      <c r="N12" s="28" t="str">
        <f t="shared" si="8"/>
        <v>B</v>
      </c>
      <c r="O12" s="36">
        <v>2</v>
      </c>
      <c r="P12" s="28" t="str">
        <f t="shared" si="9"/>
        <v>Sangat terampil dalam menyajikan informasi mengenai kehidupan manusia purba dan asal-usul nenek moyang bangsa Indonesia namun perlu peningkatan dalam menyajikan nilai dan unsur budaya yang berkembang pada masa kerajaan Hindu dan Budha</v>
      </c>
      <c r="Q12" s="39"/>
      <c r="R12" s="39" t="s">
        <v>9</v>
      </c>
      <c r="S12" s="18"/>
      <c r="T12" s="1">
        <v>83</v>
      </c>
      <c r="U12" s="1">
        <v>76</v>
      </c>
      <c r="V12" s="1">
        <v>80</v>
      </c>
      <c r="W12" s="1">
        <v>79</v>
      </c>
      <c r="X12" s="1">
        <v>74</v>
      </c>
      <c r="Y12" s="1"/>
      <c r="Z12" s="1"/>
      <c r="AA12" s="1"/>
      <c r="AB12" s="1"/>
      <c r="AC12" s="1"/>
      <c r="AD12" s="1"/>
      <c r="AE12" s="18"/>
      <c r="AF12" s="1">
        <v>80</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120701</v>
      </c>
      <c r="C13" s="19" t="s">
        <v>67</v>
      </c>
      <c r="D13" s="18"/>
      <c r="E13" s="28">
        <f t="shared" si="0"/>
        <v>78</v>
      </c>
      <c r="F13" s="28" t="str">
        <f t="shared" si="1"/>
        <v>B</v>
      </c>
      <c r="G13" s="28">
        <f t="shared" si="2"/>
        <v>78</v>
      </c>
      <c r="H13" s="28" t="str">
        <f t="shared" si="3"/>
        <v>B</v>
      </c>
      <c r="I13" s="36">
        <v>2</v>
      </c>
      <c r="J1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3" s="28">
        <f t="shared" si="5"/>
        <v>80</v>
      </c>
      <c r="L13" s="28" t="str">
        <f t="shared" si="6"/>
        <v>B</v>
      </c>
      <c r="M13" s="28">
        <f t="shared" si="7"/>
        <v>80</v>
      </c>
      <c r="N13" s="28" t="str">
        <f t="shared" si="8"/>
        <v>B</v>
      </c>
      <c r="O13" s="36">
        <v>2</v>
      </c>
      <c r="P13" s="28" t="str">
        <f t="shared" si="9"/>
        <v>Sangat terampil dalam menyajikan informasi mengenai kehidupan manusia purba dan asal-usul nenek moyang bangsa Indonesia namun perlu peningkatan dalam menyajikan nilai dan unsur budaya yang berkembang pada masa kerajaan Hindu dan Budha</v>
      </c>
      <c r="Q13" s="39"/>
      <c r="R13" s="39" t="s">
        <v>9</v>
      </c>
      <c r="S13" s="18"/>
      <c r="T13" s="1">
        <v>82</v>
      </c>
      <c r="U13" s="1">
        <v>66</v>
      </c>
      <c r="V13" s="1">
        <v>84</v>
      </c>
      <c r="W13" s="1">
        <v>74</v>
      </c>
      <c r="X13" s="1">
        <v>82</v>
      </c>
      <c r="Y13" s="1"/>
      <c r="Z13" s="1"/>
      <c r="AA13" s="1"/>
      <c r="AB13" s="1"/>
      <c r="AC13" s="1"/>
      <c r="AD13" s="1"/>
      <c r="AE13" s="18"/>
      <c r="AF13" s="1">
        <v>80</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46781</v>
      </c>
      <c r="FK13" s="41">
        <v>46791</v>
      </c>
    </row>
    <row r="14" spans="1:167" x14ac:dyDescent="0.25">
      <c r="A14" s="19">
        <v>4</v>
      </c>
      <c r="B14" s="19">
        <v>120717</v>
      </c>
      <c r="C14" s="19" t="s">
        <v>70</v>
      </c>
      <c r="D14" s="18"/>
      <c r="E14" s="28">
        <f t="shared" si="0"/>
        <v>85</v>
      </c>
      <c r="F14" s="28" t="str">
        <f t="shared" si="1"/>
        <v>A</v>
      </c>
      <c r="G14" s="28">
        <f t="shared" si="2"/>
        <v>85</v>
      </c>
      <c r="H14" s="28" t="str">
        <f t="shared" si="3"/>
        <v>A</v>
      </c>
      <c r="I14" s="36">
        <v>1</v>
      </c>
      <c r="J14" s="28" t="str">
        <f t="shared" si="4"/>
        <v>Memiliki kemampuan dalam memahami konsep berpikir kronologis, diakronik , sinkronik, ruang dan waktu dalam sejarah, mampu menjelaskan konsep perubahan dan keberlanjutan dalam sejarah , memahami hasil dan nilai budaya masyarakat praaksara di Indonesia.</v>
      </c>
      <c r="K14" s="28">
        <f t="shared" si="5"/>
        <v>86</v>
      </c>
      <c r="L14" s="28" t="str">
        <f t="shared" si="6"/>
        <v>A</v>
      </c>
      <c r="M14" s="28">
        <f t="shared" si="7"/>
        <v>86</v>
      </c>
      <c r="N14" s="28" t="str">
        <f t="shared" si="8"/>
        <v>A</v>
      </c>
      <c r="O14" s="36">
        <v>1</v>
      </c>
      <c r="P14" s="28" t="str">
        <f t="shared" si="9"/>
        <v>Sangat terampil dalam menyajikan informasi mengenai kehidupan manusia purba dan asal-usul nenek moyang bangsa Indonesia serta menyajikan nilai dan unsur budaya yang berkembang pada masa kerajaan Hindu dan Budha</v>
      </c>
      <c r="Q14" s="39"/>
      <c r="R14" s="39" t="s">
        <v>9</v>
      </c>
      <c r="S14" s="18"/>
      <c r="T14" s="1">
        <v>87</v>
      </c>
      <c r="U14" s="1">
        <v>80</v>
      </c>
      <c r="V14" s="1">
        <v>90</v>
      </c>
      <c r="W14" s="1">
        <v>85</v>
      </c>
      <c r="X14" s="1">
        <v>85</v>
      </c>
      <c r="Y14" s="1"/>
      <c r="Z14" s="1"/>
      <c r="AA14" s="1"/>
      <c r="AB14" s="1"/>
      <c r="AC14" s="1"/>
      <c r="AD14" s="1"/>
      <c r="AE14" s="18"/>
      <c r="AF14" s="1">
        <v>86</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120733</v>
      </c>
      <c r="C15" s="19" t="s">
        <v>71</v>
      </c>
      <c r="D15" s="18"/>
      <c r="E15" s="28">
        <f t="shared" si="0"/>
        <v>76</v>
      </c>
      <c r="F15" s="28" t="str">
        <f t="shared" si="1"/>
        <v>B</v>
      </c>
      <c r="G15" s="28">
        <f t="shared" si="2"/>
        <v>76</v>
      </c>
      <c r="H15" s="28" t="str">
        <f t="shared" si="3"/>
        <v>B</v>
      </c>
      <c r="I15" s="36">
        <v>2</v>
      </c>
      <c r="J1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5" s="28">
        <f t="shared" si="5"/>
        <v>85</v>
      </c>
      <c r="L15" s="28" t="str">
        <f t="shared" si="6"/>
        <v>A</v>
      </c>
      <c r="M15" s="28">
        <f t="shared" si="7"/>
        <v>85</v>
      </c>
      <c r="N15" s="28" t="str">
        <f t="shared" si="8"/>
        <v>A</v>
      </c>
      <c r="O15" s="36">
        <v>1</v>
      </c>
      <c r="P15" s="28" t="str">
        <f t="shared" si="9"/>
        <v>Sangat terampil dalam menyajikan informasi mengenai kehidupan manusia purba dan asal-usul nenek moyang bangsa Indonesia serta menyajikan nilai dan unsur budaya yang berkembang pada masa kerajaan Hindu dan Budha</v>
      </c>
      <c r="Q15" s="39"/>
      <c r="R15" s="39" t="s">
        <v>9</v>
      </c>
      <c r="S15" s="18"/>
      <c r="T15" s="1">
        <v>82</v>
      </c>
      <c r="U15" s="1">
        <v>74</v>
      </c>
      <c r="V15" s="1">
        <v>83</v>
      </c>
      <c r="W15" s="1">
        <v>67</v>
      </c>
      <c r="X15" s="1">
        <v>74</v>
      </c>
      <c r="Y15" s="1"/>
      <c r="Z15" s="1"/>
      <c r="AA15" s="1"/>
      <c r="AB15" s="1"/>
      <c r="AC15" s="1"/>
      <c r="AD15" s="1"/>
      <c r="AE15" s="18"/>
      <c r="AF15" s="1">
        <v>85</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t="s">
        <v>73</v>
      </c>
      <c r="FJ15" s="41">
        <v>46782</v>
      </c>
      <c r="FK15" s="41">
        <v>46792</v>
      </c>
    </row>
    <row r="16" spans="1:167" x14ac:dyDescent="0.25">
      <c r="A16" s="19">
        <v>6</v>
      </c>
      <c r="B16" s="19">
        <v>120749</v>
      </c>
      <c r="C16" s="19" t="s">
        <v>74</v>
      </c>
      <c r="D16" s="18"/>
      <c r="E16" s="28">
        <f t="shared" si="0"/>
        <v>80</v>
      </c>
      <c r="F16" s="28" t="str">
        <f t="shared" si="1"/>
        <v>B</v>
      </c>
      <c r="G16" s="28">
        <f t="shared" si="2"/>
        <v>80</v>
      </c>
      <c r="H16" s="28" t="str">
        <f t="shared" si="3"/>
        <v>B</v>
      </c>
      <c r="I16" s="36">
        <v>2</v>
      </c>
      <c r="J1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6" s="28">
        <f t="shared" si="5"/>
        <v>82</v>
      </c>
      <c r="L16" s="28" t="str">
        <f t="shared" si="6"/>
        <v>B</v>
      </c>
      <c r="M16" s="28">
        <f t="shared" si="7"/>
        <v>82</v>
      </c>
      <c r="N16" s="28" t="str">
        <f t="shared" si="8"/>
        <v>B</v>
      </c>
      <c r="O16" s="36">
        <v>2</v>
      </c>
      <c r="P16" s="28" t="str">
        <f t="shared" si="9"/>
        <v>Sangat terampil dalam menyajikan informasi mengenai kehidupan manusia purba dan asal-usul nenek moyang bangsa Indonesia namun perlu peningkatan dalam menyajikan nilai dan unsur budaya yang berkembang pada masa kerajaan Hindu dan Budha</v>
      </c>
      <c r="Q16" s="39"/>
      <c r="R16" s="39" t="s">
        <v>9</v>
      </c>
      <c r="S16" s="18"/>
      <c r="T16" s="1">
        <v>88</v>
      </c>
      <c r="U16" s="1">
        <v>80</v>
      </c>
      <c r="V16" s="1">
        <v>86</v>
      </c>
      <c r="W16" s="1">
        <v>74</v>
      </c>
      <c r="X16" s="1">
        <v>74</v>
      </c>
      <c r="Y16" s="1"/>
      <c r="Z16" s="1"/>
      <c r="AA16" s="1"/>
      <c r="AB16" s="1"/>
      <c r="AC16" s="1"/>
      <c r="AD16" s="1"/>
      <c r="AE16" s="18"/>
      <c r="AF16" s="1">
        <v>82</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120765</v>
      </c>
      <c r="C17" s="19" t="s">
        <v>75</v>
      </c>
      <c r="D17" s="18"/>
      <c r="E17" s="28">
        <f t="shared" si="0"/>
        <v>76</v>
      </c>
      <c r="F17" s="28" t="str">
        <f t="shared" si="1"/>
        <v>B</v>
      </c>
      <c r="G17" s="28">
        <f t="shared" si="2"/>
        <v>76</v>
      </c>
      <c r="H17" s="28" t="str">
        <f t="shared" si="3"/>
        <v>B</v>
      </c>
      <c r="I17" s="36">
        <v>2</v>
      </c>
      <c r="J1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7" s="28">
        <f t="shared" si="5"/>
        <v>83</v>
      </c>
      <c r="L17" s="28" t="str">
        <f t="shared" si="6"/>
        <v>B</v>
      </c>
      <c r="M17" s="28">
        <f t="shared" si="7"/>
        <v>83</v>
      </c>
      <c r="N17" s="28" t="str">
        <f t="shared" si="8"/>
        <v>B</v>
      </c>
      <c r="O17" s="36">
        <v>2</v>
      </c>
      <c r="P17" s="28" t="str">
        <f t="shared" si="9"/>
        <v>Sangat terampil dalam menyajikan informasi mengenai kehidupan manusia purba dan asal-usul nenek moyang bangsa Indonesia namun perlu peningkatan dalam menyajikan nilai dan unsur budaya yang berkembang pada masa kerajaan Hindu dan Budha</v>
      </c>
      <c r="Q17" s="39"/>
      <c r="R17" s="39" t="s">
        <v>9</v>
      </c>
      <c r="S17" s="18"/>
      <c r="T17" s="1">
        <v>82</v>
      </c>
      <c r="U17" s="1">
        <v>65</v>
      </c>
      <c r="V17" s="1">
        <v>84</v>
      </c>
      <c r="W17" s="1">
        <v>85</v>
      </c>
      <c r="X17" s="1">
        <v>65</v>
      </c>
      <c r="Y17" s="1"/>
      <c r="Z17" s="1"/>
      <c r="AA17" s="1"/>
      <c r="AB17" s="1"/>
      <c r="AC17" s="1"/>
      <c r="AD17" s="1"/>
      <c r="AE17" s="18"/>
      <c r="AF17" s="1">
        <v>83</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c r="FJ17" s="41">
        <v>46783</v>
      </c>
      <c r="FK17" s="41">
        <v>46793</v>
      </c>
    </row>
    <row r="18" spans="1:167" x14ac:dyDescent="0.25">
      <c r="A18" s="19">
        <v>8</v>
      </c>
      <c r="B18" s="19">
        <v>120781</v>
      </c>
      <c r="C18" s="19" t="s">
        <v>77</v>
      </c>
      <c r="D18" s="18"/>
      <c r="E18" s="28">
        <f t="shared" si="0"/>
        <v>72</v>
      </c>
      <c r="F18" s="28" t="str">
        <f t="shared" si="1"/>
        <v>C</v>
      </c>
      <c r="G18" s="28">
        <f t="shared" si="2"/>
        <v>72</v>
      </c>
      <c r="H18" s="28" t="str">
        <f t="shared" si="3"/>
        <v>C</v>
      </c>
      <c r="I18" s="36">
        <v>2</v>
      </c>
      <c r="J1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8" s="28">
        <f t="shared" si="5"/>
        <v>86</v>
      </c>
      <c r="L18" s="28" t="str">
        <f t="shared" si="6"/>
        <v>A</v>
      </c>
      <c r="M18" s="28">
        <f t="shared" si="7"/>
        <v>86</v>
      </c>
      <c r="N18" s="28" t="str">
        <f t="shared" si="8"/>
        <v>A</v>
      </c>
      <c r="O18" s="36">
        <v>1</v>
      </c>
      <c r="P18" s="28" t="str">
        <f t="shared" si="9"/>
        <v>Sangat terampil dalam menyajikan informasi mengenai kehidupan manusia purba dan asal-usul nenek moyang bangsa Indonesia serta menyajikan nilai dan unsur budaya yang berkembang pada masa kerajaan Hindu dan Budha</v>
      </c>
      <c r="Q18" s="39"/>
      <c r="R18" s="39" t="s">
        <v>9</v>
      </c>
      <c r="S18" s="18"/>
      <c r="T18" s="1">
        <v>80</v>
      </c>
      <c r="U18" s="1">
        <v>60</v>
      </c>
      <c r="V18" s="1">
        <v>70</v>
      </c>
      <c r="W18" s="1">
        <v>76</v>
      </c>
      <c r="X18" s="1">
        <v>75</v>
      </c>
      <c r="Y18" s="1"/>
      <c r="Z18" s="1"/>
      <c r="AA18" s="1"/>
      <c r="AB18" s="1"/>
      <c r="AC18" s="1"/>
      <c r="AD18" s="1"/>
      <c r="AE18" s="18"/>
      <c r="AF18" s="1">
        <v>86</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120797</v>
      </c>
      <c r="C19" s="19" t="s">
        <v>78</v>
      </c>
      <c r="D19" s="18"/>
      <c r="E19" s="28">
        <f t="shared" si="0"/>
        <v>77</v>
      </c>
      <c r="F19" s="28" t="str">
        <f t="shared" si="1"/>
        <v>B</v>
      </c>
      <c r="G19" s="28">
        <f t="shared" si="2"/>
        <v>77</v>
      </c>
      <c r="H19" s="28" t="str">
        <f t="shared" si="3"/>
        <v>B</v>
      </c>
      <c r="I19" s="36">
        <v>2</v>
      </c>
      <c r="J1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9" s="28">
        <f t="shared" si="5"/>
        <v>88</v>
      </c>
      <c r="L19" s="28" t="str">
        <f t="shared" si="6"/>
        <v>A</v>
      </c>
      <c r="M19" s="28">
        <f t="shared" si="7"/>
        <v>88</v>
      </c>
      <c r="N19" s="28" t="str">
        <f t="shared" si="8"/>
        <v>A</v>
      </c>
      <c r="O19" s="36">
        <v>1</v>
      </c>
      <c r="P19" s="28" t="str">
        <f t="shared" si="9"/>
        <v>Sangat terampil dalam menyajikan informasi mengenai kehidupan manusia purba dan asal-usul nenek moyang bangsa Indonesia serta menyajikan nilai dan unsur budaya yang berkembang pada masa kerajaan Hindu dan Budha</v>
      </c>
      <c r="Q19" s="39"/>
      <c r="R19" s="39" t="s">
        <v>9</v>
      </c>
      <c r="S19" s="18"/>
      <c r="T19" s="1">
        <v>87</v>
      </c>
      <c r="U19" s="1">
        <v>70</v>
      </c>
      <c r="V19" s="1">
        <v>88</v>
      </c>
      <c r="W19" s="1">
        <v>73</v>
      </c>
      <c r="X19" s="1">
        <v>69</v>
      </c>
      <c r="Y19" s="1"/>
      <c r="Z19" s="1"/>
      <c r="AA19" s="1"/>
      <c r="AB19" s="1"/>
      <c r="AC19" s="1"/>
      <c r="AD19" s="1"/>
      <c r="AE19" s="18"/>
      <c r="AF19" s="1">
        <v>88</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46784</v>
      </c>
      <c r="FK19" s="41">
        <v>46794</v>
      </c>
    </row>
    <row r="20" spans="1:167" x14ac:dyDescent="0.25">
      <c r="A20" s="19">
        <v>10</v>
      </c>
      <c r="B20" s="19">
        <v>120813</v>
      </c>
      <c r="C20" s="19" t="s">
        <v>79</v>
      </c>
      <c r="D20" s="18"/>
      <c r="E20" s="28">
        <f t="shared" si="0"/>
        <v>76</v>
      </c>
      <c r="F20" s="28" t="str">
        <f t="shared" si="1"/>
        <v>B</v>
      </c>
      <c r="G20" s="28">
        <f t="shared" si="2"/>
        <v>76</v>
      </c>
      <c r="H20" s="28" t="str">
        <f t="shared" si="3"/>
        <v>B</v>
      </c>
      <c r="I20" s="36">
        <v>2</v>
      </c>
      <c r="J2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0" s="28">
        <f t="shared" si="5"/>
        <v>86</v>
      </c>
      <c r="L20" s="28" t="str">
        <f t="shared" si="6"/>
        <v>A</v>
      </c>
      <c r="M20" s="28">
        <f t="shared" si="7"/>
        <v>86</v>
      </c>
      <c r="N20" s="28" t="str">
        <f t="shared" si="8"/>
        <v>A</v>
      </c>
      <c r="O20" s="36">
        <v>1</v>
      </c>
      <c r="P20" s="28" t="str">
        <f t="shared" si="9"/>
        <v>Sangat terampil dalam menyajikan informasi mengenai kehidupan manusia purba dan asal-usul nenek moyang bangsa Indonesia serta menyajikan nilai dan unsur budaya yang berkembang pada masa kerajaan Hindu dan Budha</v>
      </c>
      <c r="Q20" s="39"/>
      <c r="R20" s="39" t="s">
        <v>9</v>
      </c>
      <c r="S20" s="18"/>
      <c r="T20" s="1">
        <v>82</v>
      </c>
      <c r="U20" s="1">
        <v>70</v>
      </c>
      <c r="V20" s="1">
        <v>84</v>
      </c>
      <c r="W20" s="1">
        <v>71</v>
      </c>
      <c r="X20" s="1">
        <v>71</v>
      </c>
      <c r="Y20" s="1"/>
      <c r="Z20" s="1"/>
      <c r="AA20" s="1"/>
      <c r="AB20" s="1"/>
      <c r="AC20" s="1"/>
      <c r="AD20" s="1"/>
      <c r="AE20" s="18"/>
      <c r="AF20" s="1">
        <v>86</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120829</v>
      </c>
      <c r="C21" s="19" t="s">
        <v>80</v>
      </c>
      <c r="D21" s="18"/>
      <c r="E21" s="28">
        <f t="shared" si="0"/>
        <v>74</v>
      </c>
      <c r="F21" s="28" t="str">
        <f t="shared" si="1"/>
        <v>C</v>
      </c>
      <c r="G21" s="28">
        <f t="shared" si="2"/>
        <v>74</v>
      </c>
      <c r="H21" s="28" t="str">
        <f t="shared" si="3"/>
        <v>C</v>
      </c>
      <c r="I21" s="36">
        <v>2</v>
      </c>
      <c r="J2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1" s="28">
        <f t="shared" si="5"/>
        <v>80</v>
      </c>
      <c r="L21" s="28" t="str">
        <f t="shared" si="6"/>
        <v>B</v>
      </c>
      <c r="M21" s="28">
        <f t="shared" si="7"/>
        <v>80</v>
      </c>
      <c r="N21" s="28" t="str">
        <f t="shared" si="8"/>
        <v>B</v>
      </c>
      <c r="O21" s="36">
        <v>2</v>
      </c>
      <c r="P21" s="28" t="str">
        <f t="shared" si="9"/>
        <v>Sangat terampil dalam menyajikan informasi mengenai kehidupan manusia purba dan asal-usul nenek moyang bangsa Indonesia namun perlu peningkatan dalam menyajikan nilai dan unsur budaya yang berkembang pada masa kerajaan Hindu dan Budha</v>
      </c>
      <c r="Q21" s="39"/>
      <c r="R21" s="39" t="s">
        <v>9</v>
      </c>
      <c r="S21" s="18"/>
      <c r="T21" s="1">
        <v>80</v>
      </c>
      <c r="U21" s="1">
        <v>60</v>
      </c>
      <c r="V21" s="1">
        <v>83</v>
      </c>
      <c r="W21" s="1">
        <v>77</v>
      </c>
      <c r="X21" s="1">
        <v>68</v>
      </c>
      <c r="Y21" s="1"/>
      <c r="Z21" s="1"/>
      <c r="AA21" s="1"/>
      <c r="AB21" s="1"/>
      <c r="AC21" s="1"/>
      <c r="AD21" s="1"/>
      <c r="AE21" s="18"/>
      <c r="AF21" s="1">
        <v>80</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46785</v>
      </c>
      <c r="FK21" s="41">
        <v>46795</v>
      </c>
    </row>
    <row r="22" spans="1:167" x14ac:dyDescent="0.25">
      <c r="A22" s="19">
        <v>12</v>
      </c>
      <c r="B22" s="19">
        <v>120845</v>
      </c>
      <c r="C22" s="19" t="s">
        <v>81</v>
      </c>
      <c r="D22" s="18"/>
      <c r="E22" s="28">
        <f t="shared" si="0"/>
        <v>77</v>
      </c>
      <c r="F22" s="28" t="str">
        <f t="shared" si="1"/>
        <v>B</v>
      </c>
      <c r="G22" s="28">
        <f t="shared" si="2"/>
        <v>77</v>
      </c>
      <c r="H22" s="28" t="str">
        <f t="shared" si="3"/>
        <v>B</v>
      </c>
      <c r="I22" s="36">
        <v>2</v>
      </c>
      <c r="J2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2" s="28">
        <f t="shared" si="5"/>
        <v>87</v>
      </c>
      <c r="L22" s="28" t="str">
        <f t="shared" si="6"/>
        <v>A</v>
      </c>
      <c r="M22" s="28">
        <f t="shared" si="7"/>
        <v>87</v>
      </c>
      <c r="N22" s="28" t="str">
        <f t="shared" si="8"/>
        <v>A</v>
      </c>
      <c r="O22" s="36">
        <v>1</v>
      </c>
      <c r="P22" s="28" t="str">
        <f t="shared" si="9"/>
        <v>Sangat terampil dalam menyajikan informasi mengenai kehidupan manusia purba dan asal-usul nenek moyang bangsa Indonesia serta menyajikan nilai dan unsur budaya yang berkembang pada masa kerajaan Hindu dan Budha</v>
      </c>
      <c r="Q22" s="39"/>
      <c r="R22" s="39" t="s">
        <v>9</v>
      </c>
      <c r="S22" s="18"/>
      <c r="T22" s="1">
        <v>87</v>
      </c>
      <c r="U22" s="1">
        <v>74</v>
      </c>
      <c r="V22" s="1">
        <v>83</v>
      </c>
      <c r="W22" s="1">
        <v>73</v>
      </c>
      <c r="X22" s="1">
        <v>66</v>
      </c>
      <c r="Y22" s="1"/>
      <c r="Z22" s="1"/>
      <c r="AA22" s="1"/>
      <c r="AB22" s="1"/>
      <c r="AC22" s="1"/>
      <c r="AD22" s="1"/>
      <c r="AE22" s="18"/>
      <c r="AF22" s="1">
        <v>87</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120861</v>
      </c>
      <c r="C23" s="19" t="s">
        <v>82</v>
      </c>
      <c r="D23" s="18"/>
      <c r="E23" s="28">
        <f t="shared" si="0"/>
        <v>75</v>
      </c>
      <c r="F23" s="28" t="str">
        <f t="shared" si="1"/>
        <v>C</v>
      </c>
      <c r="G23" s="28">
        <f t="shared" si="2"/>
        <v>75</v>
      </c>
      <c r="H23" s="28" t="str">
        <f t="shared" si="3"/>
        <v>C</v>
      </c>
      <c r="I23" s="36">
        <v>2</v>
      </c>
      <c r="J2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3" s="28">
        <f t="shared" si="5"/>
        <v>80</v>
      </c>
      <c r="L23" s="28" t="str">
        <f t="shared" si="6"/>
        <v>B</v>
      </c>
      <c r="M23" s="28">
        <f t="shared" si="7"/>
        <v>80</v>
      </c>
      <c r="N23" s="28" t="str">
        <f t="shared" si="8"/>
        <v>B</v>
      </c>
      <c r="O23" s="36">
        <v>2</v>
      </c>
      <c r="P23" s="28" t="str">
        <f t="shared" si="9"/>
        <v>Sangat terampil dalam menyajikan informasi mengenai kehidupan manusia purba dan asal-usul nenek moyang bangsa Indonesia namun perlu peningkatan dalam menyajikan nilai dan unsur budaya yang berkembang pada masa kerajaan Hindu dan Budha</v>
      </c>
      <c r="Q23" s="39"/>
      <c r="R23" s="39" t="s">
        <v>9</v>
      </c>
      <c r="S23" s="18"/>
      <c r="T23" s="1">
        <v>82</v>
      </c>
      <c r="U23" s="1">
        <v>70</v>
      </c>
      <c r="V23" s="1">
        <v>82</v>
      </c>
      <c r="W23" s="1">
        <v>75</v>
      </c>
      <c r="X23" s="1">
        <v>68</v>
      </c>
      <c r="Y23" s="1"/>
      <c r="Z23" s="1"/>
      <c r="AA23" s="1"/>
      <c r="AB23" s="1"/>
      <c r="AC23" s="1"/>
      <c r="AD23" s="1"/>
      <c r="AE23" s="18"/>
      <c r="AF23" s="1">
        <v>80</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46786</v>
      </c>
      <c r="FK23" s="41">
        <v>46796</v>
      </c>
    </row>
    <row r="24" spans="1:167" x14ac:dyDescent="0.25">
      <c r="A24" s="19">
        <v>14</v>
      </c>
      <c r="B24" s="19">
        <v>120877</v>
      </c>
      <c r="C24" s="19" t="s">
        <v>83</v>
      </c>
      <c r="D24" s="18"/>
      <c r="E24" s="28">
        <f t="shared" si="0"/>
        <v>77</v>
      </c>
      <c r="F24" s="28" t="str">
        <f t="shared" si="1"/>
        <v>B</v>
      </c>
      <c r="G24" s="28">
        <f t="shared" si="2"/>
        <v>77</v>
      </c>
      <c r="H24" s="28" t="str">
        <f t="shared" si="3"/>
        <v>B</v>
      </c>
      <c r="I24" s="36">
        <v>2</v>
      </c>
      <c r="J2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4" s="28">
        <f t="shared" si="5"/>
        <v>82</v>
      </c>
      <c r="L24" s="28" t="str">
        <f t="shared" si="6"/>
        <v>B</v>
      </c>
      <c r="M24" s="28">
        <f t="shared" si="7"/>
        <v>82</v>
      </c>
      <c r="N24" s="28" t="str">
        <f t="shared" si="8"/>
        <v>B</v>
      </c>
      <c r="O24" s="36">
        <v>2</v>
      </c>
      <c r="P24" s="28" t="str">
        <f t="shared" si="9"/>
        <v>Sangat terampil dalam menyajikan informasi mengenai kehidupan manusia purba dan asal-usul nenek moyang bangsa Indonesia namun perlu peningkatan dalam menyajikan nilai dan unsur budaya yang berkembang pada masa kerajaan Hindu dan Budha</v>
      </c>
      <c r="Q24" s="39"/>
      <c r="R24" s="39" t="s">
        <v>9</v>
      </c>
      <c r="S24" s="18"/>
      <c r="T24" s="1">
        <v>88</v>
      </c>
      <c r="U24" s="1">
        <v>84</v>
      </c>
      <c r="V24" s="1">
        <v>85</v>
      </c>
      <c r="W24" s="1">
        <v>67</v>
      </c>
      <c r="X24" s="1">
        <v>60</v>
      </c>
      <c r="Y24" s="1"/>
      <c r="Z24" s="1"/>
      <c r="AA24" s="1"/>
      <c r="AB24" s="1"/>
      <c r="AC24" s="1"/>
      <c r="AD24" s="1"/>
      <c r="AE24" s="18"/>
      <c r="AF24" s="1">
        <v>82</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120893</v>
      </c>
      <c r="C25" s="19" t="s">
        <v>84</v>
      </c>
      <c r="D25" s="18"/>
      <c r="E25" s="28">
        <f t="shared" si="0"/>
        <v>72</v>
      </c>
      <c r="F25" s="28" t="str">
        <f t="shared" si="1"/>
        <v>C</v>
      </c>
      <c r="G25" s="28">
        <f t="shared" si="2"/>
        <v>72</v>
      </c>
      <c r="H25" s="28" t="str">
        <f t="shared" si="3"/>
        <v>C</v>
      </c>
      <c r="I25" s="36">
        <v>2</v>
      </c>
      <c r="J2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5" s="28">
        <f t="shared" si="5"/>
        <v>82</v>
      </c>
      <c r="L25" s="28" t="str">
        <f t="shared" si="6"/>
        <v>B</v>
      </c>
      <c r="M25" s="28">
        <f t="shared" si="7"/>
        <v>82</v>
      </c>
      <c r="N25" s="28" t="str">
        <f t="shared" si="8"/>
        <v>B</v>
      </c>
      <c r="O25" s="36">
        <v>2</v>
      </c>
      <c r="P25" s="28" t="str">
        <f t="shared" si="9"/>
        <v>Sangat terampil dalam menyajikan informasi mengenai kehidupan manusia purba dan asal-usul nenek moyang bangsa Indonesia namun perlu peningkatan dalam menyajikan nilai dan unsur budaya yang berkembang pada masa kerajaan Hindu dan Budha</v>
      </c>
      <c r="Q25" s="39"/>
      <c r="R25" s="39" t="s">
        <v>9</v>
      </c>
      <c r="S25" s="18"/>
      <c r="T25" s="1">
        <v>75</v>
      </c>
      <c r="U25" s="1">
        <v>70</v>
      </c>
      <c r="V25" s="1">
        <v>82</v>
      </c>
      <c r="W25" s="1">
        <v>60</v>
      </c>
      <c r="X25" s="1">
        <v>74</v>
      </c>
      <c r="Y25" s="1"/>
      <c r="Z25" s="1"/>
      <c r="AA25" s="1"/>
      <c r="AB25" s="1"/>
      <c r="AC25" s="1"/>
      <c r="AD25" s="1"/>
      <c r="AE25" s="18"/>
      <c r="AF25" s="1">
        <v>82</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85</v>
      </c>
      <c r="FD25" s="68"/>
      <c r="FE25" s="68"/>
      <c r="FG25" s="42">
        <v>7</v>
      </c>
      <c r="FH25" s="43"/>
      <c r="FI25" s="43"/>
      <c r="FJ25" s="41">
        <v>46787</v>
      </c>
      <c r="FK25" s="41">
        <v>46797</v>
      </c>
    </row>
    <row r="26" spans="1:167" x14ac:dyDescent="0.25">
      <c r="A26" s="19">
        <v>16</v>
      </c>
      <c r="B26" s="19">
        <v>120909</v>
      </c>
      <c r="C26" s="19" t="s">
        <v>86</v>
      </c>
      <c r="D26" s="18"/>
      <c r="E26" s="28">
        <f t="shared" si="0"/>
        <v>73</v>
      </c>
      <c r="F26" s="28" t="str">
        <f t="shared" si="1"/>
        <v>C</v>
      </c>
      <c r="G26" s="28">
        <f t="shared" si="2"/>
        <v>73</v>
      </c>
      <c r="H26" s="28" t="str">
        <f t="shared" si="3"/>
        <v>C</v>
      </c>
      <c r="I26" s="36">
        <v>2</v>
      </c>
      <c r="J2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6" s="28">
        <f t="shared" si="5"/>
        <v>85</v>
      </c>
      <c r="L26" s="28" t="str">
        <f t="shared" si="6"/>
        <v>A</v>
      </c>
      <c r="M26" s="28">
        <f t="shared" si="7"/>
        <v>85</v>
      </c>
      <c r="N26" s="28" t="str">
        <f t="shared" si="8"/>
        <v>A</v>
      </c>
      <c r="O26" s="36">
        <v>1</v>
      </c>
      <c r="P26" s="28" t="str">
        <f t="shared" si="9"/>
        <v>Sangat terampil dalam menyajikan informasi mengenai kehidupan manusia purba dan asal-usul nenek moyang bangsa Indonesia serta menyajikan nilai dan unsur budaya yang berkembang pada masa kerajaan Hindu dan Budha</v>
      </c>
      <c r="Q26" s="39"/>
      <c r="R26" s="39" t="s">
        <v>9</v>
      </c>
      <c r="S26" s="18"/>
      <c r="T26" s="1">
        <v>84</v>
      </c>
      <c r="U26" s="1">
        <v>62</v>
      </c>
      <c r="V26" s="1">
        <v>88</v>
      </c>
      <c r="W26" s="1">
        <v>63</v>
      </c>
      <c r="X26" s="1">
        <v>66</v>
      </c>
      <c r="Y26" s="1"/>
      <c r="Z26" s="1"/>
      <c r="AA26" s="1"/>
      <c r="AB26" s="1"/>
      <c r="AC26" s="1"/>
      <c r="AD26" s="1"/>
      <c r="AE26" s="18"/>
      <c r="AF26" s="1">
        <v>85</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120925</v>
      </c>
      <c r="C27" s="19" t="s">
        <v>87</v>
      </c>
      <c r="D27" s="18"/>
      <c r="E27" s="28">
        <f t="shared" si="0"/>
        <v>76</v>
      </c>
      <c r="F27" s="28" t="str">
        <f t="shared" si="1"/>
        <v>B</v>
      </c>
      <c r="G27" s="28">
        <f t="shared" si="2"/>
        <v>76</v>
      </c>
      <c r="H27" s="28" t="str">
        <f t="shared" si="3"/>
        <v>B</v>
      </c>
      <c r="I27" s="36">
        <v>2</v>
      </c>
      <c r="J2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7" s="28">
        <f t="shared" si="5"/>
        <v>82</v>
      </c>
      <c r="L27" s="28" t="str">
        <f t="shared" si="6"/>
        <v>B</v>
      </c>
      <c r="M27" s="28">
        <f t="shared" si="7"/>
        <v>82</v>
      </c>
      <c r="N27" s="28" t="str">
        <f t="shared" si="8"/>
        <v>B</v>
      </c>
      <c r="O27" s="36">
        <v>2</v>
      </c>
      <c r="P27" s="28" t="str">
        <f t="shared" si="9"/>
        <v>Sangat terampil dalam menyajikan informasi mengenai kehidupan manusia purba dan asal-usul nenek moyang bangsa Indonesia namun perlu peningkatan dalam menyajikan nilai dan unsur budaya yang berkembang pada masa kerajaan Hindu dan Budha</v>
      </c>
      <c r="Q27" s="39"/>
      <c r="R27" s="39" t="s">
        <v>9</v>
      </c>
      <c r="S27" s="18"/>
      <c r="T27" s="1">
        <v>85</v>
      </c>
      <c r="U27" s="1">
        <v>72</v>
      </c>
      <c r="V27" s="1">
        <v>85</v>
      </c>
      <c r="W27" s="1">
        <v>77</v>
      </c>
      <c r="X27" s="1">
        <v>60</v>
      </c>
      <c r="Y27" s="1"/>
      <c r="Z27" s="1"/>
      <c r="AA27" s="1"/>
      <c r="AB27" s="1"/>
      <c r="AC27" s="1"/>
      <c r="AD27" s="1"/>
      <c r="AE27" s="18"/>
      <c r="AF27" s="1">
        <v>82</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46788</v>
      </c>
      <c r="FK27" s="41">
        <v>46798</v>
      </c>
    </row>
    <row r="28" spans="1:167" x14ac:dyDescent="0.25">
      <c r="A28" s="19">
        <v>18</v>
      </c>
      <c r="B28" s="19">
        <v>120941</v>
      </c>
      <c r="C28" s="19" t="s">
        <v>88</v>
      </c>
      <c r="D28" s="18"/>
      <c r="E28" s="28">
        <f t="shared" si="0"/>
        <v>73</v>
      </c>
      <c r="F28" s="28" t="str">
        <f t="shared" si="1"/>
        <v>C</v>
      </c>
      <c r="G28" s="28">
        <f t="shared" si="2"/>
        <v>73</v>
      </c>
      <c r="H28" s="28" t="str">
        <f t="shared" si="3"/>
        <v>C</v>
      </c>
      <c r="I28" s="36">
        <v>2</v>
      </c>
      <c r="J2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8" s="28">
        <f t="shared" si="5"/>
        <v>85</v>
      </c>
      <c r="L28" s="28" t="str">
        <f t="shared" si="6"/>
        <v>A</v>
      </c>
      <c r="M28" s="28">
        <f t="shared" si="7"/>
        <v>85</v>
      </c>
      <c r="N28" s="28" t="str">
        <f t="shared" si="8"/>
        <v>A</v>
      </c>
      <c r="O28" s="36">
        <v>1</v>
      </c>
      <c r="P28" s="28" t="str">
        <f t="shared" si="9"/>
        <v>Sangat terampil dalam menyajikan informasi mengenai kehidupan manusia purba dan asal-usul nenek moyang bangsa Indonesia serta menyajikan nilai dan unsur budaya yang berkembang pada masa kerajaan Hindu dan Budha</v>
      </c>
      <c r="Q28" s="39"/>
      <c r="R28" s="39" t="s">
        <v>9</v>
      </c>
      <c r="S28" s="18"/>
      <c r="T28" s="1">
        <v>85</v>
      </c>
      <c r="U28" s="1">
        <v>62</v>
      </c>
      <c r="V28" s="1">
        <v>88</v>
      </c>
      <c r="W28" s="1">
        <v>71</v>
      </c>
      <c r="X28" s="1">
        <v>60</v>
      </c>
      <c r="Y28" s="1"/>
      <c r="Z28" s="1"/>
      <c r="AA28" s="1"/>
      <c r="AB28" s="1"/>
      <c r="AC28" s="1"/>
      <c r="AD28" s="1"/>
      <c r="AE28" s="18"/>
      <c r="AF28" s="1">
        <v>85</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120957</v>
      </c>
      <c r="C29" s="19" t="s">
        <v>89</v>
      </c>
      <c r="D29" s="18"/>
      <c r="E29" s="28">
        <f t="shared" si="0"/>
        <v>81</v>
      </c>
      <c r="F29" s="28" t="str">
        <f t="shared" si="1"/>
        <v>B</v>
      </c>
      <c r="G29" s="28">
        <f t="shared" si="2"/>
        <v>81</v>
      </c>
      <c r="H29" s="28" t="str">
        <f t="shared" si="3"/>
        <v>B</v>
      </c>
      <c r="I29" s="36">
        <v>2</v>
      </c>
      <c r="J2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9" s="28">
        <f t="shared" si="5"/>
        <v>88</v>
      </c>
      <c r="L29" s="28" t="str">
        <f t="shared" si="6"/>
        <v>A</v>
      </c>
      <c r="M29" s="28">
        <f t="shared" si="7"/>
        <v>88</v>
      </c>
      <c r="N29" s="28" t="str">
        <f t="shared" si="8"/>
        <v>A</v>
      </c>
      <c r="O29" s="36">
        <v>1</v>
      </c>
      <c r="P29" s="28" t="str">
        <f t="shared" si="9"/>
        <v>Sangat terampil dalam menyajikan informasi mengenai kehidupan manusia purba dan asal-usul nenek moyang bangsa Indonesia serta menyajikan nilai dan unsur budaya yang berkembang pada masa kerajaan Hindu dan Budha</v>
      </c>
      <c r="Q29" s="39"/>
      <c r="R29" s="39" t="s">
        <v>9</v>
      </c>
      <c r="S29" s="18"/>
      <c r="T29" s="1">
        <v>86</v>
      </c>
      <c r="U29" s="1">
        <v>72</v>
      </c>
      <c r="V29" s="1">
        <v>87</v>
      </c>
      <c r="W29" s="1">
        <v>86</v>
      </c>
      <c r="X29" s="1">
        <v>73</v>
      </c>
      <c r="Y29" s="1"/>
      <c r="Z29" s="1"/>
      <c r="AA29" s="1"/>
      <c r="AB29" s="1"/>
      <c r="AC29" s="1"/>
      <c r="AD29" s="1"/>
      <c r="AE29" s="18"/>
      <c r="AF29" s="1">
        <v>88</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46789</v>
      </c>
      <c r="FK29" s="41">
        <v>46799</v>
      </c>
    </row>
    <row r="30" spans="1:167" x14ac:dyDescent="0.25">
      <c r="A30" s="19">
        <v>20</v>
      </c>
      <c r="B30" s="19">
        <v>120973</v>
      </c>
      <c r="C30" s="19" t="s">
        <v>90</v>
      </c>
      <c r="D30" s="18"/>
      <c r="E30" s="28">
        <f t="shared" si="0"/>
        <v>75</v>
      </c>
      <c r="F30" s="28" t="str">
        <f t="shared" si="1"/>
        <v>C</v>
      </c>
      <c r="G30" s="28">
        <f t="shared" si="2"/>
        <v>75</v>
      </c>
      <c r="H30" s="28" t="str">
        <f t="shared" si="3"/>
        <v>C</v>
      </c>
      <c r="I30" s="36">
        <v>2</v>
      </c>
      <c r="J3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0" s="28">
        <f t="shared" si="5"/>
        <v>87</v>
      </c>
      <c r="L30" s="28" t="str">
        <f t="shared" si="6"/>
        <v>A</v>
      </c>
      <c r="M30" s="28">
        <f t="shared" si="7"/>
        <v>87</v>
      </c>
      <c r="N30" s="28" t="str">
        <f t="shared" si="8"/>
        <v>A</v>
      </c>
      <c r="O30" s="36">
        <v>1</v>
      </c>
      <c r="P30" s="28" t="str">
        <f t="shared" si="9"/>
        <v>Sangat terampil dalam menyajikan informasi mengenai kehidupan manusia purba dan asal-usul nenek moyang bangsa Indonesia serta menyajikan nilai dan unsur budaya yang berkembang pada masa kerajaan Hindu dan Budha</v>
      </c>
      <c r="Q30" s="39"/>
      <c r="R30" s="39" t="s">
        <v>9</v>
      </c>
      <c r="S30" s="18"/>
      <c r="T30" s="1">
        <v>88</v>
      </c>
      <c r="U30" s="1">
        <v>64</v>
      </c>
      <c r="V30" s="1">
        <v>82</v>
      </c>
      <c r="W30" s="1">
        <v>71</v>
      </c>
      <c r="X30" s="1">
        <v>70</v>
      </c>
      <c r="Y30" s="1"/>
      <c r="Z30" s="1"/>
      <c r="AA30" s="1"/>
      <c r="AB30" s="1"/>
      <c r="AC30" s="1"/>
      <c r="AD30" s="1"/>
      <c r="AE30" s="18"/>
      <c r="AF30" s="1">
        <v>87</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120989</v>
      </c>
      <c r="C31" s="19" t="s">
        <v>91</v>
      </c>
      <c r="D31" s="18"/>
      <c r="E31" s="28">
        <f t="shared" si="0"/>
        <v>76</v>
      </c>
      <c r="F31" s="28" t="str">
        <f t="shared" si="1"/>
        <v>B</v>
      </c>
      <c r="G31" s="28">
        <f t="shared" si="2"/>
        <v>76</v>
      </c>
      <c r="H31" s="28" t="str">
        <f t="shared" si="3"/>
        <v>B</v>
      </c>
      <c r="I31" s="36">
        <v>2</v>
      </c>
      <c r="J3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1" s="28">
        <f t="shared" si="5"/>
        <v>85</v>
      </c>
      <c r="L31" s="28" t="str">
        <f t="shared" si="6"/>
        <v>A</v>
      </c>
      <c r="M31" s="28">
        <f t="shared" si="7"/>
        <v>85</v>
      </c>
      <c r="N31" s="28" t="str">
        <f t="shared" si="8"/>
        <v>A</v>
      </c>
      <c r="O31" s="36">
        <v>1</v>
      </c>
      <c r="P31" s="28" t="str">
        <f t="shared" si="9"/>
        <v>Sangat terampil dalam menyajikan informasi mengenai kehidupan manusia purba dan asal-usul nenek moyang bangsa Indonesia serta menyajikan nilai dan unsur budaya yang berkembang pada masa kerajaan Hindu dan Budha</v>
      </c>
      <c r="Q31" s="39"/>
      <c r="R31" s="39" t="s">
        <v>9</v>
      </c>
      <c r="S31" s="18"/>
      <c r="T31" s="1">
        <v>88</v>
      </c>
      <c r="U31" s="1">
        <v>68</v>
      </c>
      <c r="V31" s="1">
        <v>80</v>
      </c>
      <c r="W31" s="1">
        <v>83</v>
      </c>
      <c r="X31" s="1">
        <v>60</v>
      </c>
      <c r="Y31" s="1"/>
      <c r="Z31" s="1"/>
      <c r="AA31" s="1"/>
      <c r="AB31" s="1"/>
      <c r="AC31" s="1"/>
      <c r="AD31" s="1"/>
      <c r="AE31" s="18"/>
      <c r="AF31" s="1">
        <v>85</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46790</v>
      </c>
      <c r="FK31" s="41">
        <v>46800</v>
      </c>
    </row>
    <row r="32" spans="1:167" x14ac:dyDescent="0.25">
      <c r="A32" s="19">
        <v>22</v>
      </c>
      <c r="B32" s="19">
        <v>121005</v>
      </c>
      <c r="C32" s="19" t="s">
        <v>92</v>
      </c>
      <c r="D32" s="18"/>
      <c r="E32" s="28">
        <f t="shared" si="0"/>
        <v>85</v>
      </c>
      <c r="F32" s="28" t="str">
        <f t="shared" si="1"/>
        <v>A</v>
      </c>
      <c r="G32" s="28">
        <f t="shared" si="2"/>
        <v>85</v>
      </c>
      <c r="H32" s="28" t="str">
        <f t="shared" si="3"/>
        <v>A</v>
      </c>
      <c r="I32" s="36">
        <v>1</v>
      </c>
      <c r="J32" s="28" t="str">
        <f t="shared" si="4"/>
        <v>Memiliki kemampuan dalam memahami konsep berpikir kronologis, diakronik , sinkronik, ruang dan waktu dalam sejarah, mampu menjelaskan konsep perubahan dan keberlanjutan dalam sejarah , memahami hasil dan nilai budaya masyarakat praaksara di Indonesia.</v>
      </c>
      <c r="K32" s="28">
        <f t="shared" si="5"/>
        <v>85</v>
      </c>
      <c r="L32" s="28" t="str">
        <f t="shared" si="6"/>
        <v>A</v>
      </c>
      <c r="M32" s="28">
        <f t="shared" si="7"/>
        <v>85</v>
      </c>
      <c r="N32" s="28" t="str">
        <f t="shared" si="8"/>
        <v>A</v>
      </c>
      <c r="O32" s="36">
        <v>1</v>
      </c>
      <c r="P32" s="28" t="str">
        <f t="shared" si="9"/>
        <v>Sangat terampil dalam menyajikan informasi mengenai kehidupan manusia purba dan asal-usul nenek moyang bangsa Indonesia serta menyajikan nilai dan unsur budaya yang berkembang pada masa kerajaan Hindu dan Budha</v>
      </c>
      <c r="Q32" s="39"/>
      <c r="R32" s="39" t="s">
        <v>9</v>
      </c>
      <c r="S32" s="18"/>
      <c r="T32" s="1">
        <v>84</v>
      </c>
      <c r="U32" s="1">
        <v>82</v>
      </c>
      <c r="V32" s="1">
        <v>84</v>
      </c>
      <c r="W32" s="1">
        <v>88</v>
      </c>
      <c r="X32" s="1">
        <v>85</v>
      </c>
      <c r="Y32" s="1"/>
      <c r="Z32" s="1"/>
      <c r="AA32" s="1"/>
      <c r="AB32" s="1"/>
      <c r="AC32" s="1"/>
      <c r="AD32" s="1"/>
      <c r="AE32" s="18"/>
      <c r="AF32" s="1">
        <v>85</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121021</v>
      </c>
      <c r="C33" s="19" t="s">
        <v>93</v>
      </c>
      <c r="D33" s="18"/>
      <c r="E33" s="28">
        <f t="shared" si="0"/>
        <v>80</v>
      </c>
      <c r="F33" s="28" t="str">
        <f t="shared" si="1"/>
        <v>B</v>
      </c>
      <c r="G33" s="28">
        <f t="shared" si="2"/>
        <v>80</v>
      </c>
      <c r="H33" s="28" t="str">
        <f t="shared" si="3"/>
        <v>B</v>
      </c>
      <c r="I33" s="36">
        <v>2</v>
      </c>
      <c r="J3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3" s="28">
        <f t="shared" si="5"/>
        <v>86</v>
      </c>
      <c r="L33" s="28" t="str">
        <f t="shared" si="6"/>
        <v>A</v>
      </c>
      <c r="M33" s="28">
        <f t="shared" si="7"/>
        <v>86</v>
      </c>
      <c r="N33" s="28" t="str">
        <f t="shared" si="8"/>
        <v>A</v>
      </c>
      <c r="O33" s="36">
        <v>1</v>
      </c>
      <c r="P33" s="28" t="str">
        <f t="shared" si="9"/>
        <v>Sangat terampil dalam menyajikan informasi mengenai kehidupan manusia purba dan asal-usul nenek moyang bangsa Indonesia serta menyajikan nilai dan unsur budaya yang berkembang pada masa kerajaan Hindu dan Budha</v>
      </c>
      <c r="Q33" s="39"/>
      <c r="R33" s="39" t="s">
        <v>9</v>
      </c>
      <c r="S33" s="18"/>
      <c r="T33" s="1">
        <v>87</v>
      </c>
      <c r="U33" s="1">
        <v>65</v>
      </c>
      <c r="V33" s="1">
        <v>90</v>
      </c>
      <c r="W33" s="1">
        <v>84</v>
      </c>
      <c r="X33" s="1">
        <v>74</v>
      </c>
      <c r="Y33" s="1"/>
      <c r="Z33" s="1"/>
      <c r="AA33" s="1"/>
      <c r="AB33" s="1"/>
      <c r="AC33" s="1"/>
      <c r="AD33" s="1"/>
      <c r="AE33" s="18"/>
      <c r="AF33" s="1">
        <v>86</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121037</v>
      </c>
      <c r="C34" s="19" t="s">
        <v>94</v>
      </c>
      <c r="D34" s="18"/>
      <c r="E34" s="28">
        <f t="shared" si="0"/>
        <v>76</v>
      </c>
      <c r="F34" s="28" t="str">
        <f t="shared" si="1"/>
        <v>B</v>
      </c>
      <c r="G34" s="28">
        <f t="shared" si="2"/>
        <v>76</v>
      </c>
      <c r="H34" s="28" t="str">
        <f t="shared" si="3"/>
        <v>B</v>
      </c>
      <c r="I34" s="36">
        <v>2</v>
      </c>
      <c r="J3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4" s="28">
        <f t="shared" si="5"/>
        <v>80</v>
      </c>
      <c r="L34" s="28" t="str">
        <f t="shared" si="6"/>
        <v>B</v>
      </c>
      <c r="M34" s="28">
        <f t="shared" si="7"/>
        <v>80</v>
      </c>
      <c r="N34" s="28" t="str">
        <f t="shared" si="8"/>
        <v>B</v>
      </c>
      <c r="O34" s="36">
        <v>2</v>
      </c>
      <c r="P34" s="28" t="str">
        <f t="shared" si="9"/>
        <v>Sangat terampil dalam menyajikan informasi mengenai kehidupan manusia purba dan asal-usul nenek moyang bangsa Indonesia namun perlu peningkatan dalam menyajikan nilai dan unsur budaya yang berkembang pada masa kerajaan Hindu dan Budha</v>
      </c>
      <c r="Q34" s="39"/>
      <c r="R34" s="39" t="s">
        <v>9</v>
      </c>
      <c r="S34" s="18"/>
      <c r="T34" s="1">
        <v>80</v>
      </c>
      <c r="U34" s="1">
        <v>68</v>
      </c>
      <c r="V34" s="1">
        <v>80</v>
      </c>
      <c r="W34" s="1">
        <v>81</v>
      </c>
      <c r="X34" s="1">
        <v>71</v>
      </c>
      <c r="Y34" s="1"/>
      <c r="Z34" s="1"/>
      <c r="AA34" s="1"/>
      <c r="AB34" s="1"/>
      <c r="AC34" s="1"/>
      <c r="AD34" s="1"/>
      <c r="AE34" s="18"/>
      <c r="AF34" s="1">
        <v>80</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121053</v>
      </c>
      <c r="C35" s="19" t="s">
        <v>95</v>
      </c>
      <c r="D35" s="18"/>
      <c r="E35" s="28">
        <f t="shared" si="0"/>
        <v>79</v>
      </c>
      <c r="F35" s="28" t="str">
        <f t="shared" si="1"/>
        <v>B</v>
      </c>
      <c r="G35" s="28">
        <f t="shared" si="2"/>
        <v>79</v>
      </c>
      <c r="H35" s="28" t="str">
        <f t="shared" si="3"/>
        <v>B</v>
      </c>
      <c r="I35" s="36">
        <v>2</v>
      </c>
      <c r="J3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5" s="28">
        <f t="shared" si="5"/>
        <v>87</v>
      </c>
      <c r="L35" s="28" t="str">
        <f t="shared" si="6"/>
        <v>A</v>
      </c>
      <c r="M35" s="28">
        <f t="shared" si="7"/>
        <v>87</v>
      </c>
      <c r="N35" s="28" t="str">
        <f t="shared" si="8"/>
        <v>A</v>
      </c>
      <c r="O35" s="36">
        <v>1</v>
      </c>
      <c r="P35" s="28" t="str">
        <f t="shared" si="9"/>
        <v>Sangat terampil dalam menyajikan informasi mengenai kehidupan manusia purba dan asal-usul nenek moyang bangsa Indonesia serta menyajikan nilai dan unsur budaya yang berkembang pada masa kerajaan Hindu dan Budha</v>
      </c>
      <c r="Q35" s="39"/>
      <c r="R35" s="39" t="s">
        <v>9</v>
      </c>
      <c r="S35" s="18"/>
      <c r="T35" s="1">
        <v>83</v>
      </c>
      <c r="U35" s="1">
        <v>68</v>
      </c>
      <c r="V35" s="1">
        <v>82</v>
      </c>
      <c r="W35" s="1">
        <v>79</v>
      </c>
      <c r="X35" s="1">
        <v>83</v>
      </c>
      <c r="Y35" s="1"/>
      <c r="Z35" s="1"/>
      <c r="AA35" s="1"/>
      <c r="AB35" s="1"/>
      <c r="AC35" s="1"/>
      <c r="AD35" s="1"/>
      <c r="AE35" s="18"/>
      <c r="AF35" s="1">
        <v>87</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121069</v>
      </c>
      <c r="C36" s="19" t="s">
        <v>96</v>
      </c>
      <c r="D36" s="18"/>
      <c r="E36" s="28">
        <f t="shared" si="0"/>
        <v>86</v>
      </c>
      <c r="F36" s="28" t="str">
        <f t="shared" si="1"/>
        <v>A</v>
      </c>
      <c r="G36" s="28">
        <f t="shared" si="2"/>
        <v>86</v>
      </c>
      <c r="H36" s="28" t="str">
        <f t="shared" si="3"/>
        <v>A</v>
      </c>
      <c r="I36" s="36">
        <v>1</v>
      </c>
      <c r="J36" s="28" t="str">
        <f t="shared" si="4"/>
        <v>Memiliki kemampuan dalam memahami konsep berpikir kronologis, diakronik , sinkronik, ruang dan waktu dalam sejarah, mampu menjelaskan konsep perubahan dan keberlanjutan dalam sejarah , memahami hasil dan nilai budaya masyarakat praaksara di Indonesia.</v>
      </c>
      <c r="K36" s="28">
        <f t="shared" si="5"/>
        <v>88</v>
      </c>
      <c r="L36" s="28" t="str">
        <f t="shared" si="6"/>
        <v>A</v>
      </c>
      <c r="M36" s="28">
        <f t="shared" si="7"/>
        <v>88</v>
      </c>
      <c r="N36" s="28" t="str">
        <f t="shared" si="8"/>
        <v>A</v>
      </c>
      <c r="O36" s="36">
        <v>1</v>
      </c>
      <c r="P36" s="28" t="str">
        <f t="shared" si="9"/>
        <v>Sangat terampil dalam menyajikan informasi mengenai kehidupan manusia purba dan asal-usul nenek moyang bangsa Indonesia serta menyajikan nilai dan unsur budaya yang berkembang pada masa kerajaan Hindu dan Budha</v>
      </c>
      <c r="Q36" s="39"/>
      <c r="R36" s="39" t="s">
        <v>9</v>
      </c>
      <c r="S36" s="18"/>
      <c r="T36" s="1">
        <v>87</v>
      </c>
      <c r="U36" s="1">
        <v>82</v>
      </c>
      <c r="V36" s="1">
        <v>85</v>
      </c>
      <c r="W36" s="1">
        <v>88</v>
      </c>
      <c r="X36" s="1">
        <v>89</v>
      </c>
      <c r="Y36" s="1"/>
      <c r="Z36" s="1"/>
      <c r="AA36" s="1"/>
      <c r="AB36" s="1"/>
      <c r="AC36" s="1"/>
      <c r="AD36" s="1"/>
      <c r="AE36" s="18"/>
      <c r="AF36" s="1">
        <v>88</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121085</v>
      </c>
      <c r="C37" s="19" t="s">
        <v>97</v>
      </c>
      <c r="D37" s="18"/>
      <c r="E37" s="28">
        <f t="shared" si="0"/>
        <v>78</v>
      </c>
      <c r="F37" s="28" t="str">
        <f t="shared" si="1"/>
        <v>B</v>
      </c>
      <c r="G37" s="28">
        <f t="shared" si="2"/>
        <v>78</v>
      </c>
      <c r="H37" s="28" t="str">
        <f t="shared" si="3"/>
        <v>B</v>
      </c>
      <c r="I37" s="36">
        <v>2</v>
      </c>
      <c r="J3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7" s="28">
        <f t="shared" si="5"/>
        <v>87</v>
      </c>
      <c r="L37" s="28" t="str">
        <f t="shared" si="6"/>
        <v>A</v>
      </c>
      <c r="M37" s="28">
        <f t="shared" si="7"/>
        <v>87</v>
      </c>
      <c r="N37" s="28" t="str">
        <f t="shared" si="8"/>
        <v>A</v>
      </c>
      <c r="O37" s="36">
        <v>1</v>
      </c>
      <c r="P37" s="28" t="str">
        <f t="shared" si="9"/>
        <v>Sangat terampil dalam menyajikan informasi mengenai kehidupan manusia purba dan asal-usul nenek moyang bangsa Indonesia serta menyajikan nilai dan unsur budaya yang berkembang pada masa kerajaan Hindu dan Budha</v>
      </c>
      <c r="Q37" s="39"/>
      <c r="R37" s="39" t="s">
        <v>9</v>
      </c>
      <c r="S37" s="18"/>
      <c r="T37" s="1">
        <v>87</v>
      </c>
      <c r="U37" s="1">
        <v>72</v>
      </c>
      <c r="V37" s="1">
        <v>87</v>
      </c>
      <c r="W37" s="1">
        <v>74</v>
      </c>
      <c r="X37" s="1">
        <v>68</v>
      </c>
      <c r="Y37" s="1"/>
      <c r="Z37" s="1"/>
      <c r="AA37" s="1"/>
      <c r="AB37" s="1"/>
      <c r="AC37" s="1"/>
      <c r="AD37" s="1"/>
      <c r="AE37" s="18"/>
      <c r="AF37" s="1">
        <v>87</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121101</v>
      </c>
      <c r="C38" s="19" t="s">
        <v>98</v>
      </c>
      <c r="D38" s="18"/>
      <c r="E38" s="28">
        <f t="shared" si="0"/>
        <v>90</v>
      </c>
      <c r="F38" s="28" t="str">
        <f t="shared" si="1"/>
        <v>A</v>
      </c>
      <c r="G38" s="28">
        <f t="shared" si="2"/>
        <v>90</v>
      </c>
      <c r="H38" s="28" t="str">
        <f t="shared" si="3"/>
        <v>A</v>
      </c>
      <c r="I38" s="36">
        <v>1</v>
      </c>
      <c r="J38" s="28" t="str">
        <f t="shared" si="4"/>
        <v>Memiliki kemampuan dalam memahami konsep berpikir kronologis, diakronik , sinkronik, ruang dan waktu dalam sejarah, mampu menjelaskan konsep perubahan dan keberlanjutan dalam sejarah , memahami hasil dan nilai budaya masyarakat praaksara di Indonesia.</v>
      </c>
      <c r="K38" s="28">
        <f t="shared" si="5"/>
        <v>90</v>
      </c>
      <c r="L38" s="28" t="str">
        <f t="shared" si="6"/>
        <v>A</v>
      </c>
      <c r="M38" s="28">
        <f t="shared" si="7"/>
        <v>90</v>
      </c>
      <c r="N38" s="28" t="str">
        <f t="shared" si="8"/>
        <v>A</v>
      </c>
      <c r="O38" s="36">
        <v>1</v>
      </c>
      <c r="P38" s="28" t="str">
        <f t="shared" si="9"/>
        <v>Sangat terampil dalam menyajikan informasi mengenai kehidupan manusia purba dan asal-usul nenek moyang bangsa Indonesia serta menyajikan nilai dan unsur budaya yang berkembang pada masa kerajaan Hindu dan Budha</v>
      </c>
      <c r="Q38" s="39"/>
      <c r="R38" s="39" t="s">
        <v>9</v>
      </c>
      <c r="S38" s="18"/>
      <c r="T38" s="1">
        <v>88</v>
      </c>
      <c r="U38" s="1">
        <v>90</v>
      </c>
      <c r="V38" s="1">
        <v>90</v>
      </c>
      <c r="W38" s="1">
        <v>88</v>
      </c>
      <c r="X38" s="1">
        <v>92</v>
      </c>
      <c r="Y38" s="1"/>
      <c r="Z38" s="1"/>
      <c r="AA38" s="1"/>
      <c r="AB38" s="1"/>
      <c r="AC38" s="1"/>
      <c r="AD38" s="1"/>
      <c r="AE38" s="18"/>
      <c r="AF38" s="1">
        <v>90</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121117</v>
      </c>
      <c r="C39" s="19" t="s">
        <v>99</v>
      </c>
      <c r="D39" s="18"/>
      <c r="E39" s="28">
        <f t="shared" si="0"/>
        <v>70</v>
      </c>
      <c r="F39" s="28" t="str">
        <f t="shared" si="1"/>
        <v>C</v>
      </c>
      <c r="G39" s="28">
        <f t="shared" si="2"/>
        <v>70</v>
      </c>
      <c r="H39" s="28" t="str">
        <f t="shared" si="3"/>
        <v>C</v>
      </c>
      <c r="I39" s="36">
        <v>2</v>
      </c>
      <c r="J3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9" s="28">
        <f t="shared" si="5"/>
        <v>80</v>
      </c>
      <c r="L39" s="28" t="str">
        <f t="shared" si="6"/>
        <v>B</v>
      </c>
      <c r="M39" s="28">
        <f t="shared" si="7"/>
        <v>80</v>
      </c>
      <c r="N39" s="28" t="str">
        <f t="shared" si="8"/>
        <v>B</v>
      </c>
      <c r="O39" s="36">
        <v>2</v>
      </c>
      <c r="P39" s="28" t="str">
        <f t="shared" si="9"/>
        <v>Sangat terampil dalam menyajikan informasi mengenai kehidupan manusia purba dan asal-usul nenek moyang bangsa Indonesia namun perlu peningkatan dalam menyajikan nilai dan unsur budaya yang berkembang pada masa kerajaan Hindu dan Budha</v>
      </c>
      <c r="Q39" s="39"/>
      <c r="R39" s="39" t="s">
        <v>9</v>
      </c>
      <c r="S39" s="18"/>
      <c r="T39" s="1">
        <v>80</v>
      </c>
      <c r="U39" s="1">
        <v>70</v>
      </c>
      <c r="V39" s="1">
        <v>78</v>
      </c>
      <c r="W39" s="1">
        <v>60</v>
      </c>
      <c r="X39" s="1">
        <v>60</v>
      </c>
      <c r="Y39" s="1"/>
      <c r="Z39" s="1"/>
      <c r="AA39" s="1"/>
      <c r="AB39" s="1"/>
      <c r="AC39" s="1"/>
      <c r="AD39" s="1"/>
      <c r="AE39" s="18"/>
      <c r="AF39" s="1">
        <v>80</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121133</v>
      </c>
      <c r="C40" s="19" t="s">
        <v>100</v>
      </c>
      <c r="D40" s="18"/>
      <c r="E40" s="28">
        <f t="shared" si="0"/>
        <v>80</v>
      </c>
      <c r="F40" s="28" t="str">
        <f t="shared" si="1"/>
        <v>B</v>
      </c>
      <c r="G40" s="28">
        <f t="shared" si="2"/>
        <v>80</v>
      </c>
      <c r="H40" s="28" t="str">
        <f t="shared" si="3"/>
        <v>B</v>
      </c>
      <c r="I40" s="36">
        <v>2</v>
      </c>
      <c r="J4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0" s="28">
        <f t="shared" si="5"/>
        <v>88</v>
      </c>
      <c r="L40" s="28" t="str">
        <f t="shared" si="6"/>
        <v>A</v>
      </c>
      <c r="M40" s="28">
        <f t="shared" si="7"/>
        <v>88</v>
      </c>
      <c r="N40" s="28" t="str">
        <f t="shared" si="8"/>
        <v>A</v>
      </c>
      <c r="O40" s="36">
        <v>1</v>
      </c>
      <c r="P40" s="28" t="str">
        <f t="shared" si="9"/>
        <v>Sangat terampil dalam menyajikan informasi mengenai kehidupan manusia purba dan asal-usul nenek moyang bangsa Indonesia serta menyajikan nilai dan unsur budaya yang berkembang pada masa kerajaan Hindu dan Budha</v>
      </c>
      <c r="Q40" s="39"/>
      <c r="R40" s="39" t="s">
        <v>9</v>
      </c>
      <c r="S40" s="18"/>
      <c r="T40" s="1">
        <v>88</v>
      </c>
      <c r="U40" s="1">
        <v>68</v>
      </c>
      <c r="V40" s="1">
        <v>90</v>
      </c>
      <c r="W40" s="1">
        <v>81</v>
      </c>
      <c r="X40" s="1">
        <v>73</v>
      </c>
      <c r="Y40" s="1"/>
      <c r="Z40" s="1"/>
      <c r="AA40" s="1"/>
      <c r="AB40" s="1"/>
      <c r="AC40" s="1"/>
      <c r="AD40" s="1"/>
      <c r="AE40" s="18"/>
      <c r="AF40" s="1">
        <v>88</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121149</v>
      </c>
      <c r="C41" s="19" t="s">
        <v>101</v>
      </c>
      <c r="D41" s="18"/>
      <c r="E41" s="28">
        <f t="shared" si="0"/>
        <v>82</v>
      </c>
      <c r="F41" s="28" t="str">
        <f t="shared" si="1"/>
        <v>B</v>
      </c>
      <c r="G41" s="28">
        <f t="shared" si="2"/>
        <v>82</v>
      </c>
      <c r="H41" s="28" t="str">
        <f t="shared" si="3"/>
        <v>B</v>
      </c>
      <c r="I41" s="36">
        <v>2</v>
      </c>
      <c r="J4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1" s="28">
        <f t="shared" si="5"/>
        <v>82</v>
      </c>
      <c r="L41" s="28" t="str">
        <f t="shared" si="6"/>
        <v>B</v>
      </c>
      <c r="M41" s="28">
        <f t="shared" si="7"/>
        <v>82</v>
      </c>
      <c r="N41" s="28" t="str">
        <f t="shared" si="8"/>
        <v>B</v>
      </c>
      <c r="O41" s="36">
        <v>2</v>
      </c>
      <c r="P41" s="28" t="str">
        <f t="shared" si="9"/>
        <v>Sangat terampil dalam menyajikan informasi mengenai kehidupan manusia purba dan asal-usul nenek moyang bangsa Indonesia namun perlu peningkatan dalam menyajikan nilai dan unsur budaya yang berkembang pada masa kerajaan Hindu dan Budha</v>
      </c>
      <c r="Q41" s="39"/>
      <c r="R41" s="39" t="s">
        <v>9</v>
      </c>
      <c r="S41" s="18"/>
      <c r="T41" s="1">
        <v>83</v>
      </c>
      <c r="U41" s="1">
        <v>76</v>
      </c>
      <c r="V41" s="1">
        <v>90</v>
      </c>
      <c r="W41" s="1">
        <v>85</v>
      </c>
      <c r="X41" s="1">
        <v>75</v>
      </c>
      <c r="Y41" s="1"/>
      <c r="Z41" s="1"/>
      <c r="AA41" s="1"/>
      <c r="AB41" s="1"/>
      <c r="AC41" s="1"/>
      <c r="AD41" s="1"/>
      <c r="AE41" s="18"/>
      <c r="AF41" s="1">
        <v>82</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121165</v>
      </c>
      <c r="C42" s="19" t="s">
        <v>102</v>
      </c>
      <c r="D42" s="18"/>
      <c r="E42" s="28">
        <f t="shared" si="0"/>
        <v>77</v>
      </c>
      <c r="F42" s="28" t="str">
        <f t="shared" si="1"/>
        <v>B</v>
      </c>
      <c r="G42" s="28">
        <f t="shared" si="2"/>
        <v>77</v>
      </c>
      <c r="H42" s="28" t="str">
        <f t="shared" si="3"/>
        <v>B</v>
      </c>
      <c r="I42" s="36">
        <v>2</v>
      </c>
      <c r="J4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2" s="28">
        <f t="shared" si="5"/>
        <v>80</v>
      </c>
      <c r="L42" s="28" t="str">
        <f t="shared" si="6"/>
        <v>B</v>
      </c>
      <c r="M42" s="28">
        <f t="shared" si="7"/>
        <v>80</v>
      </c>
      <c r="N42" s="28" t="str">
        <f t="shared" si="8"/>
        <v>B</v>
      </c>
      <c r="O42" s="36">
        <v>2</v>
      </c>
      <c r="P42" s="28" t="str">
        <f t="shared" si="9"/>
        <v>Sangat terampil dalam menyajikan informasi mengenai kehidupan manusia purba dan asal-usul nenek moyang bangsa Indonesia namun perlu peningkatan dalam menyajikan nilai dan unsur budaya yang berkembang pada masa kerajaan Hindu dan Budha</v>
      </c>
      <c r="Q42" s="39"/>
      <c r="R42" s="39" t="s">
        <v>9</v>
      </c>
      <c r="S42" s="18"/>
      <c r="T42" s="1">
        <v>80</v>
      </c>
      <c r="U42" s="1">
        <v>70</v>
      </c>
      <c r="V42" s="1">
        <v>83</v>
      </c>
      <c r="W42" s="1">
        <v>72</v>
      </c>
      <c r="X42" s="1">
        <v>80</v>
      </c>
      <c r="Y42" s="1"/>
      <c r="Z42" s="1"/>
      <c r="AA42" s="1"/>
      <c r="AB42" s="1"/>
      <c r="AC42" s="1"/>
      <c r="AD42" s="1"/>
      <c r="AE42" s="18"/>
      <c r="AF42" s="1">
        <v>80</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121181</v>
      </c>
      <c r="C43" s="19" t="s">
        <v>103</v>
      </c>
      <c r="D43" s="18"/>
      <c r="E43" s="28">
        <f t="shared" si="0"/>
        <v>71</v>
      </c>
      <c r="F43" s="28" t="str">
        <f t="shared" si="1"/>
        <v>C</v>
      </c>
      <c r="G43" s="28">
        <f t="shared" si="2"/>
        <v>71</v>
      </c>
      <c r="H43" s="28" t="str">
        <f t="shared" si="3"/>
        <v>C</v>
      </c>
      <c r="I43" s="36">
        <v>2</v>
      </c>
      <c r="J4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3" s="28">
        <f t="shared" si="5"/>
        <v>80</v>
      </c>
      <c r="L43" s="28" t="str">
        <f t="shared" si="6"/>
        <v>B</v>
      </c>
      <c r="M43" s="28">
        <f t="shared" si="7"/>
        <v>80</v>
      </c>
      <c r="N43" s="28" t="str">
        <f t="shared" si="8"/>
        <v>B</v>
      </c>
      <c r="O43" s="36">
        <v>2</v>
      </c>
      <c r="P43" s="28" t="str">
        <f t="shared" si="9"/>
        <v>Sangat terampil dalam menyajikan informasi mengenai kehidupan manusia purba dan asal-usul nenek moyang bangsa Indonesia namun perlu peningkatan dalam menyajikan nilai dan unsur budaya yang berkembang pada masa kerajaan Hindu dan Budha</v>
      </c>
      <c r="Q43" s="39"/>
      <c r="R43" s="39" t="s">
        <v>9</v>
      </c>
      <c r="S43" s="18"/>
      <c r="T43" s="1">
        <v>85</v>
      </c>
      <c r="U43" s="1">
        <v>60</v>
      </c>
      <c r="V43" s="1">
        <v>78</v>
      </c>
      <c r="W43" s="1">
        <v>62</v>
      </c>
      <c r="X43" s="1">
        <v>70</v>
      </c>
      <c r="Y43" s="1"/>
      <c r="Z43" s="1"/>
      <c r="AA43" s="1"/>
      <c r="AB43" s="1"/>
      <c r="AC43" s="1"/>
      <c r="AD43" s="1"/>
      <c r="AE43" s="18"/>
      <c r="AF43" s="1">
        <v>80</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121197</v>
      </c>
      <c r="C44" s="19" t="s">
        <v>104</v>
      </c>
      <c r="D44" s="18"/>
      <c r="E44" s="28">
        <f t="shared" si="0"/>
        <v>79</v>
      </c>
      <c r="F44" s="28" t="str">
        <f t="shared" si="1"/>
        <v>B</v>
      </c>
      <c r="G44" s="28">
        <f t="shared" si="2"/>
        <v>79</v>
      </c>
      <c r="H44" s="28" t="str">
        <f t="shared" si="3"/>
        <v>B</v>
      </c>
      <c r="I44" s="36">
        <v>2</v>
      </c>
      <c r="J4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4" s="28">
        <f t="shared" si="5"/>
        <v>84</v>
      </c>
      <c r="L44" s="28" t="str">
        <f t="shared" si="6"/>
        <v>B</v>
      </c>
      <c r="M44" s="28">
        <f t="shared" si="7"/>
        <v>84</v>
      </c>
      <c r="N44" s="28" t="str">
        <f t="shared" si="8"/>
        <v>B</v>
      </c>
      <c r="O44" s="36">
        <v>2</v>
      </c>
      <c r="P44" s="28" t="str">
        <f t="shared" si="9"/>
        <v>Sangat terampil dalam menyajikan informasi mengenai kehidupan manusia purba dan asal-usul nenek moyang bangsa Indonesia namun perlu peningkatan dalam menyajikan nilai dan unsur budaya yang berkembang pada masa kerajaan Hindu dan Budha</v>
      </c>
      <c r="Q44" s="39"/>
      <c r="R44" s="39" t="s">
        <v>9</v>
      </c>
      <c r="S44" s="18"/>
      <c r="T44" s="1">
        <v>87</v>
      </c>
      <c r="U44" s="1">
        <v>64</v>
      </c>
      <c r="V44" s="1">
        <v>85</v>
      </c>
      <c r="W44" s="1">
        <v>89</v>
      </c>
      <c r="X44" s="1">
        <v>72</v>
      </c>
      <c r="Y44" s="1"/>
      <c r="Z44" s="1"/>
      <c r="AA44" s="1"/>
      <c r="AB44" s="1"/>
      <c r="AC44" s="1"/>
      <c r="AD44" s="1"/>
      <c r="AE44" s="18"/>
      <c r="AF44" s="1">
        <v>84</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121213</v>
      </c>
      <c r="C45" s="19" t="s">
        <v>105</v>
      </c>
      <c r="D45" s="18"/>
      <c r="E45" s="28">
        <f t="shared" si="0"/>
        <v>85</v>
      </c>
      <c r="F45" s="28" t="str">
        <f t="shared" si="1"/>
        <v>A</v>
      </c>
      <c r="G45" s="28">
        <f t="shared" si="2"/>
        <v>85</v>
      </c>
      <c r="H45" s="28" t="str">
        <f t="shared" si="3"/>
        <v>A</v>
      </c>
      <c r="I45" s="36">
        <v>1</v>
      </c>
      <c r="J45" s="28" t="str">
        <f t="shared" si="4"/>
        <v>Memiliki kemampuan dalam memahami konsep berpikir kronologis, diakronik , sinkronik, ruang dan waktu dalam sejarah, mampu menjelaskan konsep perubahan dan keberlanjutan dalam sejarah , memahami hasil dan nilai budaya masyarakat praaksara di Indonesia.</v>
      </c>
      <c r="K45" s="28">
        <f t="shared" si="5"/>
        <v>86</v>
      </c>
      <c r="L45" s="28" t="str">
        <f t="shared" si="6"/>
        <v>A</v>
      </c>
      <c r="M45" s="28">
        <f t="shared" si="7"/>
        <v>86</v>
      </c>
      <c r="N45" s="28" t="str">
        <f t="shared" si="8"/>
        <v>A</v>
      </c>
      <c r="O45" s="36">
        <v>1</v>
      </c>
      <c r="P45" s="28" t="str">
        <f t="shared" si="9"/>
        <v>Sangat terampil dalam menyajikan informasi mengenai kehidupan manusia purba dan asal-usul nenek moyang bangsa Indonesia serta menyajikan nilai dan unsur budaya yang berkembang pada masa kerajaan Hindu dan Budha</v>
      </c>
      <c r="Q45" s="39"/>
      <c r="R45" s="39" t="s">
        <v>9</v>
      </c>
      <c r="S45" s="18"/>
      <c r="T45" s="1">
        <v>87</v>
      </c>
      <c r="U45" s="1">
        <v>76</v>
      </c>
      <c r="V45" s="1">
        <v>90</v>
      </c>
      <c r="W45" s="1">
        <v>83</v>
      </c>
      <c r="X45" s="1">
        <v>88</v>
      </c>
      <c r="Y45" s="1"/>
      <c r="Z45" s="1"/>
      <c r="AA45" s="1"/>
      <c r="AB45" s="1"/>
      <c r="AC45" s="1"/>
      <c r="AD45" s="1"/>
      <c r="AE45" s="18"/>
      <c r="AF45" s="1">
        <v>86</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121229</v>
      </c>
      <c r="C46" s="19" t="s">
        <v>106</v>
      </c>
      <c r="D46" s="18"/>
      <c r="E46" s="28">
        <f t="shared" si="0"/>
        <v>78</v>
      </c>
      <c r="F46" s="28" t="str">
        <f t="shared" si="1"/>
        <v>B</v>
      </c>
      <c r="G46" s="28">
        <f t="shared" si="2"/>
        <v>78</v>
      </c>
      <c r="H46" s="28" t="str">
        <f t="shared" si="3"/>
        <v>B</v>
      </c>
      <c r="I46" s="36">
        <v>2</v>
      </c>
      <c r="J4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6" s="28">
        <f t="shared" si="5"/>
        <v>85</v>
      </c>
      <c r="L46" s="28" t="str">
        <f t="shared" si="6"/>
        <v>A</v>
      </c>
      <c r="M46" s="28">
        <f t="shared" si="7"/>
        <v>85</v>
      </c>
      <c r="N46" s="28" t="str">
        <f t="shared" si="8"/>
        <v>A</v>
      </c>
      <c r="O46" s="36">
        <v>1</v>
      </c>
      <c r="P46" s="28" t="str">
        <f t="shared" si="9"/>
        <v>Sangat terampil dalam menyajikan informasi mengenai kehidupan manusia purba dan asal-usul nenek moyang bangsa Indonesia serta menyajikan nilai dan unsur budaya yang berkembang pada masa kerajaan Hindu dan Budha</v>
      </c>
      <c r="Q46" s="39"/>
      <c r="R46" s="39" t="s">
        <v>9</v>
      </c>
      <c r="S46" s="18"/>
      <c r="T46" s="1">
        <v>82</v>
      </c>
      <c r="U46" s="1">
        <v>68</v>
      </c>
      <c r="V46" s="1">
        <v>83</v>
      </c>
      <c r="W46" s="1">
        <v>82</v>
      </c>
      <c r="X46" s="1">
        <v>74</v>
      </c>
      <c r="Y46" s="1"/>
      <c r="Z46" s="1"/>
      <c r="AA46" s="1"/>
      <c r="AB46" s="1"/>
      <c r="AC46" s="1"/>
      <c r="AD46" s="1"/>
      <c r="AE46" s="18"/>
      <c r="AF46" s="1">
        <v>85</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107</v>
      </c>
      <c r="D52" s="18"/>
      <c r="E52" s="18"/>
      <c r="F52" s="18" t="s">
        <v>108</v>
      </c>
      <c r="G52" s="18"/>
      <c r="H52" s="18"/>
      <c r="I52" s="38"/>
      <c r="J52" s="30"/>
      <c r="K52" s="18">
        <f>IF(COUNTBLANK($G$11:$G$50)=40,"",MAX($G$11:$G$50))</f>
        <v>90</v>
      </c>
      <c r="L52" s="18"/>
      <c r="M52" s="18"/>
      <c r="N52" s="18"/>
      <c r="O52" s="37"/>
      <c r="P52" s="18"/>
      <c r="Q52" s="37" t="s">
        <v>109</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110</v>
      </c>
      <c r="D53" s="18"/>
      <c r="E53" s="18"/>
      <c r="F53" s="18" t="s">
        <v>111</v>
      </c>
      <c r="G53" s="18"/>
      <c r="H53" s="18"/>
      <c r="I53" s="38"/>
      <c r="J53" s="30"/>
      <c r="K53" s="18">
        <f>IF(COUNTBLANK($G$11:$G$50)=40,"",MIN($G$11:$G$50))</f>
        <v>70</v>
      </c>
      <c r="L53" s="18"/>
      <c r="M53" s="18"/>
      <c r="N53" s="18"/>
      <c r="O53" s="37"/>
      <c r="P53" s="18"/>
      <c r="Q53" s="37" t="s">
        <v>112</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113</v>
      </c>
      <c r="G54" s="18"/>
      <c r="H54" s="18"/>
      <c r="I54" s="38"/>
      <c r="J54" s="30"/>
      <c r="K54" s="18">
        <f>IF(COUNTBLANK($G$11:$G$50)=40,"",AVERAGE($G$11:$G$50))</f>
        <v>77.916666666666671</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114</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115</v>
      </c>
      <c r="D56" s="18"/>
      <c r="E56" s="18"/>
      <c r="F56" s="18"/>
      <c r="G56" s="18"/>
      <c r="H56" s="18"/>
      <c r="I56" s="37"/>
      <c r="J56" s="18"/>
      <c r="K56" s="18"/>
      <c r="L56" s="18"/>
      <c r="M56" s="18"/>
      <c r="N56" s="18"/>
      <c r="O56" s="37"/>
      <c r="P56" s="18"/>
      <c r="Q56" s="37" t="s">
        <v>116</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117</v>
      </c>
      <c r="D57" s="18"/>
      <c r="E57" s="18"/>
      <c r="F57" s="18"/>
      <c r="G57" s="18"/>
      <c r="H57" s="18"/>
      <c r="I57" s="37"/>
      <c r="J57" s="18"/>
      <c r="K57" s="18"/>
      <c r="L57" s="18"/>
      <c r="M57" s="18"/>
      <c r="N57" s="18"/>
      <c r="O57" s="37"/>
      <c r="P57" s="18"/>
      <c r="Q57" s="37" t="s">
        <v>118</v>
      </c>
      <c r="R57" s="37" t="s">
        <v>119</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E11" activePane="bottomRight" state="frozen"/>
      <selection pane="topRight"/>
      <selection pane="bottomLeft"/>
      <selection pane="bottomRight" activeCell="V12" sqref="V12"/>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6.5703125" customWidth="1"/>
    <col min="10" max="10" width="14" customWidth="1"/>
    <col min="11" max="14" width="7.7109375" customWidth="1"/>
    <col min="15" max="15" width="11.7109375" customWidth="1"/>
    <col min="16" max="16" width="14" customWidth="1"/>
    <col min="17" max="17" width="7.7109375" hidden="1" customWidth="1"/>
    <col min="18" max="18" width="4.5703125" customWidth="1"/>
    <col min="20" max="25" width="7.140625" customWidth="1"/>
    <col min="26" max="31" width="7.140625" hidden="1"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969</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120</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217</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121245</v>
      </c>
      <c r="C11" s="19" t="s">
        <v>121</v>
      </c>
      <c r="D11" s="18"/>
      <c r="E11" s="28">
        <f t="shared" ref="E11:E50" si="0">IF((COUNTA(T11:AC11)&gt;0),(ROUND((AVERAGE(T11:AC11)),0)),"")</f>
        <v>76</v>
      </c>
      <c r="F11" s="28" t="str">
        <f t="shared" ref="F11:F50" si="1">IF(AND(ISNUMBER(E11),E11&gt;=1),IF(E11&lt;=$FD$13,$FE$13,IF(E11&lt;=$FD$14,$FE$14,IF(E11&lt;=$FD$15,$FE$15,IF(E11&lt;=$FD$16,$FE$16,)))), "")</f>
        <v>B</v>
      </c>
      <c r="G11" s="28">
        <f t="shared" ref="G11:G50" si="2">IF((COUNTA(T11:AD11)&gt;0),(ROUND((AVERAGE(T11:AD11)),0)),"")</f>
        <v>76</v>
      </c>
      <c r="H11" s="28" t="str">
        <f t="shared" ref="H11:H50" si="3">IF(AND(ISNUMBER(G11),G11&gt;=1),IF(G11&lt;=$FD$13,$FE$13,IF(G11&lt;=$FD$14,$FE$14,IF(G11&lt;=$FD$15,$FE$15,IF(G11&lt;=$FD$16,$FE$16,)))), "")</f>
        <v>B</v>
      </c>
      <c r="I11" s="36">
        <v>2</v>
      </c>
      <c r="J11" s="28" t="str">
        <f t="shared" ref="J11:J50" si="4">IF(I11=$FG$13,$FH$13,IF(I11=$FG$15,$FH$15,IF(I11=$FG$17,$FH$17,IF(I11=$FG$19,$FH$19,IF(I11=$FG$21,$FH$21,IF(I11=$FG$23,$FH$23,IF(I11=$FG$25,$FH$25,IF(I11=$FG$27,$FH$27,IF(I11=$FG$29,$FH$29,IF(I11=$FG$31,$FH$31,""))))))))))</f>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1" s="28">
        <f t="shared" ref="K11:K50" si="5">IF((COUNTA(AF11:AO11)&gt;0),AVERAGE(AF11:AO11),"")</f>
        <v>84</v>
      </c>
      <c r="L11" s="28" t="str">
        <f t="shared" ref="L11:L50" si="6">IF(AND(ISNUMBER(K11),K11&gt;=1), IF(K11&lt;=$FD$27,$FE$27,IF(K11&lt;=$FD$28,$FE$28,IF(K11&lt;=$FD$29,$FE$29,IF(K11&lt;=$FD$30,$FE$30,)))), "")</f>
        <v>B</v>
      </c>
      <c r="M11" s="28">
        <f t="shared" ref="M11:M50" si="7">IF((COUNTA(AF11:AO11)&gt;0),AVERAGE(AF11:AO11),"")</f>
        <v>84</v>
      </c>
      <c r="N11" s="28" t="str">
        <f t="shared" ref="N11:N50" si="8">IF(AND(ISNUMBER(M11),M11&gt;=1), IF(M11&lt;=$FD$27,$FE$27,IF(M11&lt;=$FD$28,$FE$28,IF(M11&lt;=$FD$29,$FE$29,IF(M11&lt;=$FD$30,$FE$30,)))), "")</f>
        <v>B</v>
      </c>
      <c r="O11" s="36">
        <v>1</v>
      </c>
      <c r="P11" s="28" t="str">
        <f t="shared" ref="P11:P50" si="9">IF(O11=$FG$13,$FI$13,IF(O11=$FG$15,$FI$15,IF(O11=$FG$17,$FI$17,IF(O11=$FG$19,$FI$19,IF(O11=$FG$21,$FI$21,IF(O11=$FG$23,$FI$23,IF(O11=$FG$25,$FI$25,IF(O11=$FG$27,$FI$27,IF(O11=$FG$29,$FI$29,IF(O11=$FG$31,$FI$31,""))))))))))</f>
        <v>Sangat terampil dalam menyajikan informasi mengenai kehidupan manusia purba dan asal-usul nenek moyang bangsa Indonesia serta menyajikan nilai dan unsur budaya yang berkembang pada masa kerajaan Hindu dan Budha</v>
      </c>
      <c r="Q11" s="39"/>
      <c r="R11" s="39" t="s">
        <v>9</v>
      </c>
      <c r="S11" s="18"/>
      <c r="T11" s="1">
        <v>86</v>
      </c>
      <c r="U11" s="1">
        <v>70</v>
      </c>
      <c r="V11" s="1">
        <v>86</v>
      </c>
      <c r="W11" s="1">
        <v>68</v>
      </c>
      <c r="X11" s="1">
        <v>68</v>
      </c>
      <c r="Y11" s="1"/>
      <c r="Z11" s="1"/>
      <c r="AA11" s="1"/>
      <c r="AB11" s="1"/>
      <c r="AC11" s="1"/>
      <c r="AD11" s="1"/>
      <c r="AE11" s="18"/>
      <c r="AF11" s="1">
        <v>84</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121261</v>
      </c>
      <c r="C12" s="19" t="s">
        <v>122</v>
      </c>
      <c r="D12" s="18"/>
      <c r="E12" s="28">
        <f t="shared" si="0"/>
        <v>65</v>
      </c>
      <c r="F12" s="28" t="str">
        <f t="shared" si="1"/>
        <v>D</v>
      </c>
      <c r="G12" s="28">
        <f t="shared" si="2"/>
        <v>65</v>
      </c>
      <c r="H12" s="28" t="str">
        <f t="shared" si="3"/>
        <v>D</v>
      </c>
      <c r="I12" s="36">
        <v>4</v>
      </c>
      <c r="J12" s="28" t="str">
        <f t="shared" si="4"/>
        <v>Belum memiliki kemampuan menganalisis asal usul nenek moyang bangsa Indonesia dan Proses Hindhuisasi.</v>
      </c>
      <c r="K12" s="28">
        <f t="shared" si="5"/>
        <v>70</v>
      </c>
      <c r="L12" s="28" t="str">
        <f t="shared" si="6"/>
        <v>C</v>
      </c>
      <c r="M12" s="28">
        <f t="shared" si="7"/>
        <v>70</v>
      </c>
      <c r="N12" s="28" t="str">
        <f t="shared" si="8"/>
        <v>C</v>
      </c>
      <c r="O12" s="36">
        <v>4</v>
      </c>
      <c r="P12" s="28" t="str">
        <f t="shared" si="9"/>
        <v>Kurang terampil dalam menyajiakan konsep perubahan berkelanjutan dan Proses Hindhuisasi.</v>
      </c>
      <c r="Q12" s="39"/>
      <c r="R12" s="39" t="s">
        <v>9</v>
      </c>
      <c r="S12" s="18"/>
      <c r="T12" s="1">
        <v>75</v>
      </c>
      <c r="U12" s="1">
        <v>55</v>
      </c>
      <c r="V12" s="1">
        <v>65</v>
      </c>
      <c r="W12" s="1">
        <v>65</v>
      </c>
      <c r="X12" s="1">
        <v>65</v>
      </c>
      <c r="Y12" s="1"/>
      <c r="Z12" s="1"/>
      <c r="AA12" s="1"/>
      <c r="AB12" s="1"/>
      <c r="AC12" s="1"/>
      <c r="AD12" s="1"/>
      <c r="AE12" s="18"/>
      <c r="AF12" s="1">
        <v>70</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121277</v>
      </c>
      <c r="C13" s="19" t="s">
        <v>123</v>
      </c>
      <c r="D13" s="18"/>
      <c r="E13" s="28">
        <f t="shared" si="0"/>
        <v>88</v>
      </c>
      <c r="F13" s="28" t="str">
        <f t="shared" si="1"/>
        <v>A</v>
      </c>
      <c r="G13" s="28">
        <f t="shared" si="2"/>
        <v>88</v>
      </c>
      <c r="H13" s="28" t="str">
        <f t="shared" si="3"/>
        <v>A</v>
      </c>
      <c r="I13" s="36">
        <v>1</v>
      </c>
      <c r="J13" s="28" t="str">
        <f t="shared" si="4"/>
        <v>Memiliki kemampuan dalam memahami konsep berpikir kronologis, diakronik , sinkronik, ruang dan waktu dalam sejarah, mampu menjelaskan konsep perubahan dan keberlanjutan dalam sejarah , memahami hasil dan nilai budaya masyarakat praaksara di Indonesia.</v>
      </c>
      <c r="K13" s="28">
        <f t="shared" si="5"/>
        <v>90</v>
      </c>
      <c r="L13" s="28" t="str">
        <f t="shared" si="6"/>
        <v>A</v>
      </c>
      <c r="M13" s="28">
        <f t="shared" si="7"/>
        <v>90</v>
      </c>
      <c r="N13" s="28" t="str">
        <f t="shared" si="8"/>
        <v>A</v>
      </c>
      <c r="O13" s="36">
        <v>1</v>
      </c>
      <c r="P13" s="28" t="str">
        <f t="shared" si="9"/>
        <v>Sangat terampil dalam menyajikan informasi mengenai kehidupan manusia purba dan asal-usul nenek moyang bangsa Indonesia serta menyajikan nilai dan unsur budaya yang berkembang pada masa kerajaan Hindu dan Budha</v>
      </c>
      <c r="Q13" s="39"/>
      <c r="R13" s="39" t="s">
        <v>9</v>
      </c>
      <c r="S13" s="18"/>
      <c r="T13" s="1">
        <v>90</v>
      </c>
      <c r="U13" s="1">
        <v>82</v>
      </c>
      <c r="V13" s="1">
        <v>85</v>
      </c>
      <c r="W13" s="1">
        <v>88</v>
      </c>
      <c r="X13" s="1">
        <v>95</v>
      </c>
      <c r="Y13" s="1"/>
      <c r="Z13" s="1"/>
      <c r="AA13" s="1"/>
      <c r="AB13" s="1"/>
      <c r="AC13" s="1"/>
      <c r="AD13" s="1"/>
      <c r="AE13" s="18"/>
      <c r="AF13" s="1">
        <v>90</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46801</v>
      </c>
      <c r="FK13" s="41">
        <v>46811</v>
      </c>
    </row>
    <row r="14" spans="1:167" x14ac:dyDescent="0.25">
      <c r="A14" s="19">
        <v>4</v>
      </c>
      <c r="B14" s="19">
        <v>121293</v>
      </c>
      <c r="C14" s="19" t="s">
        <v>124</v>
      </c>
      <c r="D14" s="18"/>
      <c r="E14" s="28">
        <f t="shared" si="0"/>
        <v>82</v>
      </c>
      <c r="F14" s="28" t="str">
        <f t="shared" si="1"/>
        <v>B</v>
      </c>
      <c r="G14" s="28">
        <f t="shared" si="2"/>
        <v>82</v>
      </c>
      <c r="H14" s="28" t="str">
        <f t="shared" si="3"/>
        <v>B</v>
      </c>
      <c r="I14" s="36">
        <v>2</v>
      </c>
      <c r="J1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4" s="28">
        <f t="shared" si="5"/>
        <v>80</v>
      </c>
      <c r="L14" s="28" t="str">
        <f t="shared" si="6"/>
        <v>B</v>
      </c>
      <c r="M14" s="28">
        <f t="shared" si="7"/>
        <v>80</v>
      </c>
      <c r="N14" s="28" t="str">
        <f t="shared" si="8"/>
        <v>B</v>
      </c>
      <c r="O14" s="36">
        <v>3</v>
      </c>
      <c r="P14" s="28" t="str">
        <f t="shared" si="9"/>
        <v>Sangat terampil dalam menyajikan informasi mengenai kehidupan manusia purba dan asal-usul nenek moyang bangsa Indonesia namun perlu peningkatan dalam menyajikan nilai dan unsur budaya yang berkembang pada masa kerajaan Hindu dan Budha</v>
      </c>
      <c r="Q14" s="39"/>
      <c r="R14" s="39" t="s">
        <v>9</v>
      </c>
      <c r="S14" s="18"/>
      <c r="T14" s="1">
        <v>84</v>
      </c>
      <c r="U14" s="1">
        <v>70</v>
      </c>
      <c r="V14" s="1">
        <v>83</v>
      </c>
      <c r="W14" s="1">
        <v>84</v>
      </c>
      <c r="X14" s="1">
        <v>87</v>
      </c>
      <c r="Y14" s="1"/>
      <c r="Z14" s="1"/>
      <c r="AA14" s="1"/>
      <c r="AB14" s="1"/>
      <c r="AC14" s="1"/>
      <c r="AD14" s="1"/>
      <c r="AE14" s="18"/>
      <c r="AF14" s="1">
        <v>80</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129131</v>
      </c>
      <c r="C15" s="19" t="s">
        <v>125</v>
      </c>
      <c r="D15" s="18"/>
      <c r="E15" s="28">
        <f t="shared" si="0"/>
        <v>80</v>
      </c>
      <c r="F15" s="28" t="str">
        <f t="shared" si="1"/>
        <v>B</v>
      </c>
      <c r="G15" s="28">
        <f t="shared" si="2"/>
        <v>80</v>
      </c>
      <c r="H15" s="28" t="str">
        <f t="shared" si="3"/>
        <v>B</v>
      </c>
      <c r="I15" s="36">
        <v>2</v>
      </c>
      <c r="J1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5" s="28">
        <f t="shared" si="5"/>
        <v>87</v>
      </c>
      <c r="L15" s="28" t="str">
        <f t="shared" si="6"/>
        <v>A</v>
      </c>
      <c r="M15" s="28">
        <f t="shared" si="7"/>
        <v>87</v>
      </c>
      <c r="N15" s="28" t="str">
        <f t="shared" si="8"/>
        <v>A</v>
      </c>
      <c r="O15" s="36">
        <v>1</v>
      </c>
      <c r="P15" s="28" t="str">
        <f t="shared" si="9"/>
        <v>Sangat terampil dalam menyajikan informasi mengenai kehidupan manusia purba dan asal-usul nenek moyang bangsa Indonesia serta menyajikan nilai dan unsur budaya yang berkembang pada masa kerajaan Hindu dan Budha</v>
      </c>
      <c r="Q15" s="39"/>
      <c r="R15" s="39" t="s">
        <v>9</v>
      </c>
      <c r="S15" s="18"/>
      <c r="T15" s="1">
        <v>85</v>
      </c>
      <c r="U15" s="1">
        <v>64</v>
      </c>
      <c r="V15" s="1">
        <v>86</v>
      </c>
      <c r="W15" s="1">
        <v>77</v>
      </c>
      <c r="X15" s="1">
        <v>90</v>
      </c>
      <c r="Y15" s="1"/>
      <c r="Z15" s="1"/>
      <c r="AA15" s="1"/>
      <c r="AB15" s="1"/>
      <c r="AC15" s="1"/>
      <c r="AD15" s="1"/>
      <c r="AE15" s="18"/>
      <c r="AF15" s="1">
        <v>87</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72</v>
      </c>
      <c r="FI15" s="43"/>
      <c r="FJ15" s="41">
        <v>46802</v>
      </c>
      <c r="FK15" s="41">
        <v>46812</v>
      </c>
    </row>
    <row r="16" spans="1:167" x14ac:dyDescent="0.25">
      <c r="A16" s="19">
        <v>6</v>
      </c>
      <c r="B16" s="19">
        <v>121309</v>
      </c>
      <c r="C16" s="19" t="s">
        <v>126</v>
      </c>
      <c r="D16" s="18"/>
      <c r="E16" s="28">
        <f t="shared" si="0"/>
        <v>76</v>
      </c>
      <c r="F16" s="28" t="str">
        <f t="shared" si="1"/>
        <v>B</v>
      </c>
      <c r="G16" s="28">
        <f t="shared" si="2"/>
        <v>76</v>
      </c>
      <c r="H16" s="28" t="str">
        <f t="shared" si="3"/>
        <v>B</v>
      </c>
      <c r="I16" s="36">
        <v>2</v>
      </c>
      <c r="J1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6" s="28">
        <f t="shared" si="5"/>
        <v>87</v>
      </c>
      <c r="L16" s="28" t="str">
        <f t="shared" si="6"/>
        <v>A</v>
      </c>
      <c r="M16" s="28">
        <f t="shared" si="7"/>
        <v>87</v>
      </c>
      <c r="N16" s="28" t="str">
        <f t="shared" si="8"/>
        <v>A</v>
      </c>
      <c r="O16" s="36">
        <v>1</v>
      </c>
      <c r="P16" s="28" t="str">
        <f t="shared" si="9"/>
        <v>Sangat terampil dalam menyajikan informasi mengenai kehidupan manusia purba dan asal-usul nenek moyang bangsa Indonesia serta menyajikan nilai dan unsur budaya yang berkembang pada masa kerajaan Hindu dan Budha</v>
      </c>
      <c r="Q16" s="39"/>
      <c r="R16" s="39" t="s">
        <v>9</v>
      </c>
      <c r="S16" s="18"/>
      <c r="T16" s="1">
        <v>85</v>
      </c>
      <c r="U16" s="1">
        <v>64</v>
      </c>
      <c r="V16" s="1">
        <v>85</v>
      </c>
      <c r="W16" s="1">
        <v>67</v>
      </c>
      <c r="X16" s="1">
        <v>78</v>
      </c>
      <c r="Y16" s="1"/>
      <c r="Z16" s="1"/>
      <c r="AA16" s="1"/>
      <c r="AB16" s="1"/>
      <c r="AC16" s="1"/>
      <c r="AD16" s="1"/>
      <c r="AE16" s="18"/>
      <c r="AF16" s="1">
        <v>87</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121325</v>
      </c>
      <c r="C17" s="19" t="s">
        <v>127</v>
      </c>
      <c r="D17" s="18"/>
      <c r="E17" s="28">
        <f t="shared" si="0"/>
        <v>82</v>
      </c>
      <c r="F17" s="28" t="str">
        <f t="shared" si="1"/>
        <v>B</v>
      </c>
      <c r="G17" s="28">
        <f t="shared" si="2"/>
        <v>82</v>
      </c>
      <c r="H17" s="28" t="str">
        <f t="shared" si="3"/>
        <v>B</v>
      </c>
      <c r="I17" s="36">
        <v>2</v>
      </c>
      <c r="J1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7" s="28">
        <f t="shared" si="5"/>
        <v>85</v>
      </c>
      <c r="L17" s="28" t="str">
        <f t="shared" si="6"/>
        <v>A</v>
      </c>
      <c r="M17" s="28">
        <f t="shared" si="7"/>
        <v>85</v>
      </c>
      <c r="N17" s="28" t="str">
        <f t="shared" si="8"/>
        <v>A</v>
      </c>
      <c r="O17" s="36">
        <v>3</v>
      </c>
      <c r="P17" s="28" t="str">
        <f t="shared" si="9"/>
        <v>Sangat terampil dalam menyajikan informasi mengenai kehidupan manusia purba dan asal-usul nenek moyang bangsa Indonesia namun perlu peningkatan dalam menyajikan nilai dan unsur budaya yang berkembang pada masa kerajaan Hindu dan Budha</v>
      </c>
      <c r="Q17" s="39"/>
      <c r="R17" s="39" t="s">
        <v>9</v>
      </c>
      <c r="S17" s="18"/>
      <c r="T17" s="1">
        <v>86</v>
      </c>
      <c r="U17" s="1">
        <v>64</v>
      </c>
      <c r="V17" s="1">
        <v>88</v>
      </c>
      <c r="W17" s="1">
        <v>88</v>
      </c>
      <c r="X17" s="1">
        <v>86</v>
      </c>
      <c r="Y17" s="1"/>
      <c r="Z17" s="1"/>
      <c r="AA17" s="1"/>
      <c r="AB17" s="1"/>
      <c r="AC17" s="1"/>
      <c r="AD17" s="1"/>
      <c r="AE17" s="18"/>
      <c r="AF17" s="1">
        <v>85</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73</v>
      </c>
      <c r="FJ17" s="41">
        <v>46803</v>
      </c>
      <c r="FK17" s="41">
        <v>46813</v>
      </c>
    </row>
    <row r="18" spans="1:167" x14ac:dyDescent="0.25">
      <c r="A18" s="19">
        <v>8</v>
      </c>
      <c r="B18" s="19">
        <v>121341</v>
      </c>
      <c r="C18" s="19" t="s">
        <v>128</v>
      </c>
      <c r="D18" s="18"/>
      <c r="E18" s="28">
        <f t="shared" si="0"/>
        <v>80</v>
      </c>
      <c r="F18" s="28" t="str">
        <f t="shared" si="1"/>
        <v>B</v>
      </c>
      <c r="G18" s="28">
        <f t="shared" si="2"/>
        <v>80</v>
      </c>
      <c r="H18" s="28" t="str">
        <f t="shared" si="3"/>
        <v>B</v>
      </c>
      <c r="I18" s="36">
        <v>2</v>
      </c>
      <c r="J1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8" s="28">
        <f t="shared" si="5"/>
        <v>86</v>
      </c>
      <c r="L18" s="28" t="str">
        <f t="shared" si="6"/>
        <v>A</v>
      </c>
      <c r="M18" s="28">
        <f t="shared" si="7"/>
        <v>86</v>
      </c>
      <c r="N18" s="28" t="str">
        <f t="shared" si="8"/>
        <v>A</v>
      </c>
      <c r="O18" s="36">
        <v>3</v>
      </c>
      <c r="P18" s="28" t="str">
        <f t="shared" si="9"/>
        <v>Sangat terampil dalam menyajikan informasi mengenai kehidupan manusia purba dan asal-usul nenek moyang bangsa Indonesia namun perlu peningkatan dalam menyajikan nilai dan unsur budaya yang berkembang pada masa kerajaan Hindu dan Budha</v>
      </c>
      <c r="Q18" s="39"/>
      <c r="R18" s="39" t="s">
        <v>9</v>
      </c>
      <c r="S18" s="18"/>
      <c r="T18" s="1">
        <v>82</v>
      </c>
      <c r="U18" s="1">
        <v>60</v>
      </c>
      <c r="V18" s="1">
        <v>90</v>
      </c>
      <c r="W18" s="1">
        <v>79</v>
      </c>
      <c r="X18" s="1">
        <v>89</v>
      </c>
      <c r="Y18" s="1"/>
      <c r="Z18" s="1"/>
      <c r="AA18" s="1"/>
      <c r="AB18" s="1"/>
      <c r="AC18" s="1"/>
      <c r="AD18" s="1"/>
      <c r="AE18" s="18"/>
      <c r="AF18" s="1">
        <v>86</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121357</v>
      </c>
      <c r="C19" s="19" t="s">
        <v>129</v>
      </c>
      <c r="D19" s="18"/>
      <c r="E19" s="28">
        <f t="shared" si="0"/>
        <v>84</v>
      </c>
      <c r="F19" s="28" t="str">
        <f t="shared" si="1"/>
        <v>B</v>
      </c>
      <c r="G19" s="28">
        <f t="shared" si="2"/>
        <v>84</v>
      </c>
      <c r="H19" s="28" t="str">
        <f t="shared" si="3"/>
        <v>B</v>
      </c>
      <c r="I19" s="36">
        <v>2</v>
      </c>
      <c r="J1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9" s="28">
        <f t="shared" si="5"/>
        <v>85</v>
      </c>
      <c r="L19" s="28" t="str">
        <f t="shared" si="6"/>
        <v>A</v>
      </c>
      <c r="M19" s="28">
        <f t="shared" si="7"/>
        <v>85</v>
      </c>
      <c r="N19" s="28" t="str">
        <f t="shared" si="8"/>
        <v>A</v>
      </c>
      <c r="O19" s="36">
        <v>1</v>
      </c>
      <c r="P19" s="28" t="str">
        <f t="shared" si="9"/>
        <v>Sangat terampil dalam menyajikan informasi mengenai kehidupan manusia purba dan asal-usul nenek moyang bangsa Indonesia serta menyajikan nilai dan unsur budaya yang berkembang pada masa kerajaan Hindu dan Budha</v>
      </c>
      <c r="Q19" s="39"/>
      <c r="R19" s="39" t="s">
        <v>9</v>
      </c>
      <c r="S19" s="18"/>
      <c r="T19" s="1">
        <v>80</v>
      </c>
      <c r="U19" s="1">
        <v>78</v>
      </c>
      <c r="V19" s="1">
        <v>85</v>
      </c>
      <c r="W19" s="1">
        <v>91</v>
      </c>
      <c r="X19" s="1">
        <v>88</v>
      </c>
      <c r="Y19" s="1"/>
      <c r="Z19" s="1"/>
      <c r="AA19" s="1"/>
      <c r="AB19" s="1"/>
      <c r="AC19" s="1"/>
      <c r="AD19" s="1"/>
      <c r="AE19" s="18"/>
      <c r="AF19" s="1">
        <v>85</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t="s">
        <v>130</v>
      </c>
      <c r="FI19" s="43" t="s">
        <v>131</v>
      </c>
      <c r="FJ19" s="41">
        <v>46804</v>
      </c>
      <c r="FK19" s="41">
        <v>46814</v>
      </c>
    </row>
    <row r="20" spans="1:167" x14ac:dyDescent="0.25">
      <c r="A20" s="19">
        <v>10</v>
      </c>
      <c r="B20" s="19">
        <v>121373</v>
      </c>
      <c r="C20" s="19" t="s">
        <v>132</v>
      </c>
      <c r="D20" s="18"/>
      <c r="E20" s="28">
        <f t="shared" si="0"/>
        <v>79</v>
      </c>
      <c r="F20" s="28" t="str">
        <f t="shared" si="1"/>
        <v>B</v>
      </c>
      <c r="G20" s="28">
        <f t="shared" si="2"/>
        <v>79</v>
      </c>
      <c r="H20" s="28" t="str">
        <f t="shared" si="3"/>
        <v>B</v>
      </c>
      <c r="I20" s="36">
        <v>2</v>
      </c>
      <c r="J2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0" s="28">
        <f t="shared" si="5"/>
        <v>90</v>
      </c>
      <c r="L20" s="28" t="str">
        <f t="shared" si="6"/>
        <v>A</v>
      </c>
      <c r="M20" s="28">
        <f t="shared" si="7"/>
        <v>90</v>
      </c>
      <c r="N20" s="28" t="str">
        <f t="shared" si="8"/>
        <v>A</v>
      </c>
      <c r="O20" s="36">
        <v>1</v>
      </c>
      <c r="P20" s="28" t="str">
        <f t="shared" si="9"/>
        <v>Sangat terampil dalam menyajikan informasi mengenai kehidupan manusia purba dan asal-usul nenek moyang bangsa Indonesia serta menyajikan nilai dan unsur budaya yang berkembang pada masa kerajaan Hindu dan Budha</v>
      </c>
      <c r="Q20" s="39"/>
      <c r="R20" s="39" t="s">
        <v>9</v>
      </c>
      <c r="S20" s="18"/>
      <c r="T20" s="1">
        <v>86</v>
      </c>
      <c r="U20" s="1">
        <v>70</v>
      </c>
      <c r="V20" s="1">
        <v>84</v>
      </c>
      <c r="W20" s="1">
        <v>70</v>
      </c>
      <c r="X20" s="1">
        <v>85</v>
      </c>
      <c r="Y20" s="1"/>
      <c r="Z20" s="1"/>
      <c r="AA20" s="1"/>
      <c r="AB20" s="1"/>
      <c r="AC20" s="1"/>
      <c r="AD20" s="1"/>
      <c r="AE20" s="18"/>
      <c r="AF20" s="1">
        <v>90</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121389</v>
      </c>
      <c r="C21" s="19" t="s">
        <v>133</v>
      </c>
      <c r="D21" s="18"/>
      <c r="E21" s="28">
        <f t="shared" si="0"/>
        <v>76</v>
      </c>
      <c r="F21" s="28" t="str">
        <f t="shared" si="1"/>
        <v>B</v>
      </c>
      <c r="G21" s="28">
        <f t="shared" si="2"/>
        <v>76</v>
      </c>
      <c r="H21" s="28" t="str">
        <f t="shared" si="3"/>
        <v>B</v>
      </c>
      <c r="I21" s="36">
        <v>2</v>
      </c>
      <c r="J2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1" s="28">
        <f t="shared" si="5"/>
        <v>85</v>
      </c>
      <c r="L21" s="28" t="str">
        <f t="shared" si="6"/>
        <v>A</v>
      </c>
      <c r="M21" s="28">
        <f t="shared" si="7"/>
        <v>85</v>
      </c>
      <c r="N21" s="28" t="str">
        <f t="shared" si="8"/>
        <v>A</v>
      </c>
      <c r="O21" s="36">
        <v>3</v>
      </c>
      <c r="P21" s="28" t="str">
        <f t="shared" si="9"/>
        <v>Sangat terampil dalam menyajikan informasi mengenai kehidupan manusia purba dan asal-usul nenek moyang bangsa Indonesia namun perlu peningkatan dalam menyajikan nilai dan unsur budaya yang berkembang pada masa kerajaan Hindu dan Budha</v>
      </c>
      <c r="Q21" s="39"/>
      <c r="R21" s="39" t="s">
        <v>9</v>
      </c>
      <c r="S21" s="18"/>
      <c r="T21" s="1">
        <v>86</v>
      </c>
      <c r="U21" s="1">
        <v>62</v>
      </c>
      <c r="V21" s="1">
        <v>85</v>
      </c>
      <c r="W21" s="1">
        <v>65</v>
      </c>
      <c r="X21" s="1">
        <v>81</v>
      </c>
      <c r="Y21" s="1"/>
      <c r="Z21" s="1"/>
      <c r="AA21" s="1"/>
      <c r="AB21" s="1"/>
      <c r="AC21" s="1"/>
      <c r="AD21" s="1"/>
      <c r="AE21" s="18"/>
      <c r="AF21" s="1">
        <v>85</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46805</v>
      </c>
      <c r="FK21" s="41">
        <v>46815</v>
      </c>
    </row>
    <row r="22" spans="1:167" x14ac:dyDescent="0.25">
      <c r="A22" s="19">
        <v>12</v>
      </c>
      <c r="B22" s="19">
        <v>121405</v>
      </c>
      <c r="C22" s="19" t="s">
        <v>134</v>
      </c>
      <c r="D22" s="18"/>
      <c r="E22" s="28">
        <f t="shared" si="0"/>
        <v>81</v>
      </c>
      <c r="F22" s="28" t="str">
        <f t="shared" si="1"/>
        <v>B</v>
      </c>
      <c r="G22" s="28">
        <f t="shared" si="2"/>
        <v>81</v>
      </c>
      <c r="H22" s="28" t="str">
        <f t="shared" si="3"/>
        <v>B</v>
      </c>
      <c r="I22" s="36">
        <v>2</v>
      </c>
      <c r="J2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2" s="28">
        <f t="shared" si="5"/>
        <v>86</v>
      </c>
      <c r="L22" s="28" t="str">
        <f t="shared" si="6"/>
        <v>A</v>
      </c>
      <c r="M22" s="28">
        <f t="shared" si="7"/>
        <v>86</v>
      </c>
      <c r="N22" s="28" t="str">
        <f t="shared" si="8"/>
        <v>A</v>
      </c>
      <c r="O22" s="36">
        <v>3</v>
      </c>
      <c r="P22" s="28" t="str">
        <f t="shared" si="9"/>
        <v>Sangat terampil dalam menyajikan informasi mengenai kehidupan manusia purba dan asal-usul nenek moyang bangsa Indonesia namun perlu peningkatan dalam menyajikan nilai dan unsur budaya yang berkembang pada masa kerajaan Hindu dan Budha</v>
      </c>
      <c r="Q22" s="39"/>
      <c r="R22" s="39" t="s">
        <v>9</v>
      </c>
      <c r="S22" s="18"/>
      <c r="T22" s="1">
        <v>85</v>
      </c>
      <c r="U22" s="1">
        <v>66</v>
      </c>
      <c r="V22" s="1">
        <v>90</v>
      </c>
      <c r="W22" s="1">
        <v>80</v>
      </c>
      <c r="X22" s="1">
        <v>85</v>
      </c>
      <c r="Y22" s="1"/>
      <c r="Z22" s="1"/>
      <c r="AA22" s="1"/>
      <c r="AB22" s="1"/>
      <c r="AC22" s="1"/>
      <c r="AD22" s="1"/>
      <c r="AE22" s="18"/>
      <c r="AF22" s="1">
        <v>86</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121421</v>
      </c>
      <c r="C23" s="19" t="s">
        <v>135</v>
      </c>
      <c r="D23" s="18"/>
      <c r="E23" s="28">
        <f t="shared" si="0"/>
        <v>76</v>
      </c>
      <c r="F23" s="28" t="str">
        <f t="shared" si="1"/>
        <v>B</v>
      </c>
      <c r="G23" s="28">
        <f t="shared" si="2"/>
        <v>76</v>
      </c>
      <c r="H23" s="28" t="str">
        <f t="shared" si="3"/>
        <v>B</v>
      </c>
      <c r="I23" s="36">
        <v>2</v>
      </c>
      <c r="J2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3" s="28">
        <f t="shared" si="5"/>
        <v>84</v>
      </c>
      <c r="L23" s="28" t="str">
        <f t="shared" si="6"/>
        <v>B</v>
      </c>
      <c r="M23" s="28">
        <f t="shared" si="7"/>
        <v>84</v>
      </c>
      <c r="N23" s="28" t="str">
        <f t="shared" si="8"/>
        <v>B</v>
      </c>
      <c r="O23" s="36">
        <v>3</v>
      </c>
      <c r="P23" s="28" t="str">
        <f t="shared" si="9"/>
        <v>Sangat terampil dalam menyajikan informasi mengenai kehidupan manusia purba dan asal-usul nenek moyang bangsa Indonesia namun perlu peningkatan dalam menyajikan nilai dan unsur budaya yang berkembang pada masa kerajaan Hindu dan Budha</v>
      </c>
      <c r="Q23" s="39"/>
      <c r="R23" s="39" t="s">
        <v>9</v>
      </c>
      <c r="S23" s="18"/>
      <c r="T23" s="1">
        <v>88</v>
      </c>
      <c r="U23" s="1">
        <v>78</v>
      </c>
      <c r="V23" s="1">
        <v>50</v>
      </c>
      <c r="W23" s="1">
        <v>79</v>
      </c>
      <c r="X23" s="1">
        <v>84</v>
      </c>
      <c r="Y23" s="1"/>
      <c r="Z23" s="1"/>
      <c r="AA23" s="1"/>
      <c r="AB23" s="1"/>
      <c r="AC23" s="1"/>
      <c r="AD23" s="1"/>
      <c r="AE23" s="18"/>
      <c r="AF23" s="1">
        <v>84</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46806</v>
      </c>
      <c r="FK23" s="41">
        <v>46816</v>
      </c>
    </row>
    <row r="24" spans="1:167" x14ac:dyDescent="0.25">
      <c r="A24" s="19">
        <v>14</v>
      </c>
      <c r="B24" s="19">
        <v>121437</v>
      </c>
      <c r="C24" s="19" t="s">
        <v>136</v>
      </c>
      <c r="D24" s="18"/>
      <c r="E24" s="28">
        <f t="shared" si="0"/>
        <v>81</v>
      </c>
      <c r="F24" s="28" t="str">
        <f t="shared" si="1"/>
        <v>B</v>
      </c>
      <c r="G24" s="28">
        <f t="shared" si="2"/>
        <v>81</v>
      </c>
      <c r="H24" s="28" t="str">
        <f t="shared" si="3"/>
        <v>B</v>
      </c>
      <c r="I24" s="36">
        <v>2</v>
      </c>
      <c r="J2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4" s="28">
        <f t="shared" si="5"/>
        <v>83</v>
      </c>
      <c r="L24" s="28" t="str">
        <f t="shared" si="6"/>
        <v>B</v>
      </c>
      <c r="M24" s="28">
        <f t="shared" si="7"/>
        <v>83</v>
      </c>
      <c r="N24" s="28" t="str">
        <f t="shared" si="8"/>
        <v>B</v>
      </c>
      <c r="O24" s="36">
        <v>1</v>
      </c>
      <c r="P24" s="28" t="str">
        <f t="shared" si="9"/>
        <v>Sangat terampil dalam menyajikan informasi mengenai kehidupan manusia purba dan asal-usul nenek moyang bangsa Indonesia serta menyajikan nilai dan unsur budaya yang berkembang pada masa kerajaan Hindu dan Budha</v>
      </c>
      <c r="Q24" s="39"/>
      <c r="R24" s="39" t="s">
        <v>9</v>
      </c>
      <c r="S24" s="18"/>
      <c r="T24" s="1">
        <v>85</v>
      </c>
      <c r="U24" s="1">
        <v>68</v>
      </c>
      <c r="V24" s="1">
        <v>90</v>
      </c>
      <c r="W24" s="1">
        <v>80</v>
      </c>
      <c r="X24" s="1">
        <v>84</v>
      </c>
      <c r="Y24" s="1"/>
      <c r="Z24" s="1"/>
      <c r="AA24" s="1"/>
      <c r="AB24" s="1"/>
      <c r="AC24" s="1"/>
      <c r="AD24" s="1"/>
      <c r="AE24" s="18"/>
      <c r="AF24" s="1">
        <v>83</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121453</v>
      </c>
      <c r="C25" s="19" t="s">
        <v>137</v>
      </c>
      <c r="D25" s="18"/>
      <c r="E25" s="28">
        <f t="shared" si="0"/>
        <v>81</v>
      </c>
      <c r="F25" s="28" t="str">
        <f t="shared" si="1"/>
        <v>B</v>
      </c>
      <c r="G25" s="28">
        <f t="shared" si="2"/>
        <v>81</v>
      </c>
      <c r="H25" s="28" t="str">
        <f t="shared" si="3"/>
        <v>B</v>
      </c>
      <c r="I25" s="36">
        <v>2</v>
      </c>
      <c r="J2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5" s="28">
        <f t="shared" si="5"/>
        <v>88</v>
      </c>
      <c r="L25" s="28" t="str">
        <f t="shared" si="6"/>
        <v>A</v>
      </c>
      <c r="M25" s="28">
        <f t="shared" si="7"/>
        <v>88</v>
      </c>
      <c r="N25" s="28" t="str">
        <f t="shared" si="8"/>
        <v>A</v>
      </c>
      <c r="O25" s="36">
        <v>1</v>
      </c>
      <c r="P25" s="28" t="str">
        <f t="shared" si="9"/>
        <v>Sangat terampil dalam menyajikan informasi mengenai kehidupan manusia purba dan asal-usul nenek moyang bangsa Indonesia serta menyajikan nilai dan unsur budaya yang berkembang pada masa kerajaan Hindu dan Budha</v>
      </c>
      <c r="Q25" s="39"/>
      <c r="R25" s="39" t="s">
        <v>9</v>
      </c>
      <c r="S25" s="18"/>
      <c r="T25" s="1">
        <v>85</v>
      </c>
      <c r="U25" s="1">
        <v>70</v>
      </c>
      <c r="V25" s="1">
        <v>87</v>
      </c>
      <c r="W25" s="1">
        <v>85</v>
      </c>
      <c r="X25" s="1">
        <v>80</v>
      </c>
      <c r="Y25" s="1"/>
      <c r="Z25" s="1"/>
      <c r="AA25" s="1"/>
      <c r="AB25" s="1"/>
      <c r="AC25" s="1"/>
      <c r="AD25" s="1"/>
      <c r="AE25" s="18"/>
      <c r="AF25" s="1">
        <v>88</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85</v>
      </c>
      <c r="FD25" s="68"/>
      <c r="FE25" s="68"/>
      <c r="FG25" s="42">
        <v>7</v>
      </c>
      <c r="FH25" s="43"/>
      <c r="FI25" s="43"/>
      <c r="FJ25" s="41">
        <v>46807</v>
      </c>
      <c r="FK25" s="41">
        <v>46817</v>
      </c>
    </row>
    <row r="26" spans="1:167" x14ac:dyDescent="0.25">
      <c r="A26" s="19">
        <v>16</v>
      </c>
      <c r="B26" s="19">
        <v>121469</v>
      </c>
      <c r="C26" s="19" t="s">
        <v>138</v>
      </c>
      <c r="D26" s="18"/>
      <c r="E26" s="28">
        <f t="shared" si="0"/>
        <v>77</v>
      </c>
      <c r="F26" s="28" t="str">
        <f t="shared" si="1"/>
        <v>B</v>
      </c>
      <c r="G26" s="28">
        <f t="shared" si="2"/>
        <v>77</v>
      </c>
      <c r="H26" s="28" t="str">
        <f t="shared" si="3"/>
        <v>B</v>
      </c>
      <c r="I26" s="36">
        <v>2</v>
      </c>
      <c r="J2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6" s="28">
        <f t="shared" si="5"/>
        <v>87</v>
      </c>
      <c r="L26" s="28" t="str">
        <f t="shared" si="6"/>
        <v>A</v>
      </c>
      <c r="M26" s="28">
        <f t="shared" si="7"/>
        <v>87</v>
      </c>
      <c r="N26" s="28" t="str">
        <f t="shared" si="8"/>
        <v>A</v>
      </c>
      <c r="O26" s="36">
        <v>1</v>
      </c>
      <c r="P26" s="28" t="str">
        <f t="shared" si="9"/>
        <v>Sangat terampil dalam menyajikan informasi mengenai kehidupan manusia purba dan asal-usul nenek moyang bangsa Indonesia serta menyajikan nilai dan unsur budaya yang berkembang pada masa kerajaan Hindu dan Budha</v>
      </c>
      <c r="Q26" s="39"/>
      <c r="R26" s="39" t="s">
        <v>9</v>
      </c>
      <c r="S26" s="18"/>
      <c r="T26" s="1">
        <v>85</v>
      </c>
      <c r="U26" s="1">
        <v>66</v>
      </c>
      <c r="V26" s="1">
        <v>88</v>
      </c>
      <c r="W26" s="1">
        <v>73</v>
      </c>
      <c r="X26" s="1">
        <v>75</v>
      </c>
      <c r="Y26" s="1"/>
      <c r="Z26" s="1"/>
      <c r="AA26" s="1"/>
      <c r="AB26" s="1"/>
      <c r="AC26" s="1"/>
      <c r="AD26" s="1"/>
      <c r="AE26" s="18"/>
      <c r="AF26" s="1">
        <v>87</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121485</v>
      </c>
      <c r="C27" s="19" t="s">
        <v>139</v>
      </c>
      <c r="D27" s="18"/>
      <c r="E27" s="28">
        <f t="shared" si="0"/>
        <v>84</v>
      </c>
      <c r="F27" s="28" t="str">
        <f t="shared" si="1"/>
        <v>B</v>
      </c>
      <c r="G27" s="28">
        <f t="shared" si="2"/>
        <v>84</v>
      </c>
      <c r="H27" s="28" t="str">
        <f t="shared" si="3"/>
        <v>B</v>
      </c>
      <c r="I27" s="36">
        <v>2</v>
      </c>
      <c r="J2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7" s="28">
        <f t="shared" si="5"/>
        <v>83</v>
      </c>
      <c r="L27" s="28" t="str">
        <f t="shared" si="6"/>
        <v>B</v>
      </c>
      <c r="M27" s="28">
        <f t="shared" si="7"/>
        <v>83</v>
      </c>
      <c r="N27" s="28" t="str">
        <f t="shared" si="8"/>
        <v>B</v>
      </c>
      <c r="O27" s="36">
        <v>3</v>
      </c>
      <c r="P27" s="28" t="str">
        <f t="shared" si="9"/>
        <v>Sangat terampil dalam menyajikan informasi mengenai kehidupan manusia purba dan asal-usul nenek moyang bangsa Indonesia namun perlu peningkatan dalam menyajikan nilai dan unsur budaya yang berkembang pada masa kerajaan Hindu dan Budha</v>
      </c>
      <c r="Q27" s="39"/>
      <c r="R27" s="39" t="s">
        <v>9</v>
      </c>
      <c r="S27" s="18"/>
      <c r="T27" s="1">
        <v>85</v>
      </c>
      <c r="U27" s="1">
        <v>64</v>
      </c>
      <c r="V27" s="1">
        <v>90</v>
      </c>
      <c r="W27" s="1">
        <v>91</v>
      </c>
      <c r="X27" s="1">
        <v>92</v>
      </c>
      <c r="Y27" s="1"/>
      <c r="Z27" s="1"/>
      <c r="AA27" s="1"/>
      <c r="AB27" s="1"/>
      <c r="AC27" s="1"/>
      <c r="AD27" s="1"/>
      <c r="AE27" s="18"/>
      <c r="AF27" s="1">
        <v>83</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46808</v>
      </c>
      <c r="FK27" s="41">
        <v>46818</v>
      </c>
    </row>
    <row r="28" spans="1:167" x14ac:dyDescent="0.25">
      <c r="A28" s="19">
        <v>18</v>
      </c>
      <c r="B28" s="19">
        <v>121501</v>
      </c>
      <c r="C28" s="19" t="s">
        <v>140</v>
      </c>
      <c r="D28" s="18"/>
      <c r="E28" s="28">
        <f t="shared" si="0"/>
        <v>83</v>
      </c>
      <c r="F28" s="28" t="str">
        <f t="shared" si="1"/>
        <v>B</v>
      </c>
      <c r="G28" s="28">
        <f t="shared" si="2"/>
        <v>83</v>
      </c>
      <c r="H28" s="28" t="str">
        <f t="shared" si="3"/>
        <v>B</v>
      </c>
      <c r="I28" s="36">
        <v>2</v>
      </c>
      <c r="J2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8" s="28">
        <f t="shared" si="5"/>
        <v>80</v>
      </c>
      <c r="L28" s="28" t="str">
        <f t="shared" si="6"/>
        <v>B</v>
      </c>
      <c r="M28" s="28">
        <f t="shared" si="7"/>
        <v>80</v>
      </c>
      <c r="N28" s="28" t="str">
        <f t="shared" si="8"/>
        <v>B</v>
      </c>
      <c r="O28" s="36">
        <v>3</v>
      </c>
      <c r="P28" s="28" t="str">
        <f t="shared" si="9"/>
        <v>Sangat terampil dalam menyajikan informasi mengenai kehidupan manusia purba dan asal-usul nenek moyang bangsa Indonesia namun perlu peningkatan dalam menyajikan nilai dan unsur budaya yang berkembang pada masa kerajaan Hindu dan Budha</v>
      </c>
      <c r="Q28" s="39"/>
      <c r="R28" s="39" t="s">
        <v>9</v>
      </c>
      <c r="S28" s="18"/>
      <c r="T28" s="1">
        <v>84</v>
      </c>
      <c r="U28" s="1">
        <v>80</v>
      </c>
      <c r="V28" s="1">
        <v>82</v>
      </c>
      <c r="W28" s="1">
        <v>78</v>
      </c>
      <c r="X28" s="1">
        <v>89</v>
      </c>
      <c r="Y28" s="1"/>
      <c r="Z28" s="1"/>
      <c r="AA28" s="1"/>
      <c r="AB28" s="1"/>
      <c r="AC28" s="1"/>
      <c r="AD28" s="1"/>
      <c r="AE28" s="18"/>
      <c r="AF28" s="1">
        <v>80</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121517</v>
      </c>
      <c r="C29" s="19" t="s">
        <v>141</v>
      </c>
      <c r="D29" s="18"/>
      <c r="E29" s="28">
        <f t="shared" si="0"/>
        <v>79</v>
      </c>
      <c r="F29" s="28" t="str">
        <f t="shared" si="1"/>
        <v>B</v>
      </c>
      <c r="G29" s="28">
        <f t="shared" si="2"/>
        <v>79</v>
      </c>
      <c r="H29" s="28" t="str">
        <f t="shared" si="3"/>
        <v>B</v>
      </c>
      <c r="I29" s="36">
        <v>2</v>
      </c>
      <c r="J2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9" s="28">
        <f t="shared" si="5"/>
        <v>80</v>
      </c>
      <c r="L29" s="28" t="str">
        <f t="shared" si="6"/>
        <v>B</v>
      </c>
      <c r="M29" s="28">
        <f t="shared" si="7"/>
        <v>80</v>
      </c>
      <c r="N29" s="28" t="str">
        <f t="shared" si="8"/>
        <v>B</v>
      </c>
      <c r="O29" s="36">
        <v>3</v>
      </c>
      <c r="P29" s="28" t="str">
        <f t="shared" si="9"/>
        <v>Sangat terampil dalam menyajikan informasi mengenai kehidupan manusia purba dan asal-usul nenek moyang bangsa Indonesia namun perlu peningkatan dalam menyajikan nilai dan unsur budaya yang berkembang pada masa kerajaan Hindu dan Budha</v>
      </c>
      <c r="Q29" s="39"/>
      <c r="R29" s="39" t="s">
        <v>9</v>
      </c>
      <c r="S29" s="18"/>
      <c r="T29" s="1">
        <v>86</v>
      </c>
      <c r="U29" s="1">
        <v>66</v>
      </c>
      <c r="V29" s="1">
        <v>86</v>
      </c>
      <c r="W29" s="1">
        <v>82</v>
      </c>
      <c r="X29" s="1">
        <v>74</v>
      </c>
      <c r="Y29" s="1"/>
      <c r="Z29" s="1"/>
      <c r="AA29" s="1"/>
      <c r="AB29" s="1"/>
      <c r="AC29" s="1"/>
      <c r="AD29" s="1"/>
      <c r="AE29" s="18"/>
      <c r="AF29" s="1">
        <v>80</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46809</v>
      </c>
      <c r="FK29" s="41">
        <v>46819</v>
      </c>
    </row>
    <row r="30" spans="1:167" x14ac:dyDescent="0.25">
      <c r="A30" s="19">
        <v>20</v>
      </c>
      <c r="B30" s="19">
        <v>121533</v>
      </c>
      <c r="C30" s="19" t="s">
        <v>142</v>
      </c>
      <c r="D30" s="18"/>
      <c r="E30" s="28">
        <f t="shared" si="0"/>
        <v>83</v>
      </c>
      <c r="F30" s="28" t="str">
        <f t="shared" si="1"/>
        <v>B</v>
      </c>
      <c r="G30" s="28">
        <f t="shared" si="2"/>
        <v>83</v>
      </c>
      <c r="H30" s="28" t="str">
        <f t="shared" si="3"/>
        <v>B</v>
      </c>
      <c r="I30" s="36">
        <v>2</v>
      </c>
      <c r="J3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0" s="28">
        <f t="shared" si="5"/>
        <v>85</v>
      </c>
      <c r="L30" s="28" t="str">
        <f t="shared" si="6"/>
        <v>A</v>
      </c>
      <c r="M30" s="28">
        <f t="shared" si="7"/>
        <v>85</v>
      </c>
      <c r="N30" s="28" t="str">
        <f t="shared" si="8"/>
        <v>A</v>
      </c>
      <c r="O30" s="36">
        <v>1</v>
      </c>
      <c r="P30" s="28" t="str">
        <f t="shared" si="9"/>
        <v>Sangat terampil dalam menyajikan informasi mengenai kehidupan manusia purba dan asal-usul nenek moyang bangsa Indonesia serta menyajikan nilai dan unsur budaya yang berkembang pada masa kerajaan Hindu dan Budha</v>
      </c>
      <c r="Q30" s="39"/>
      <c r="R30" s="39" t="s">
        <v>9</v>
      </c>
      <c r="S30" s="18"/>
      <c r="T30" s="1">
        <v>87</v>
      </c>
      <c r="U30" s="1">
        <v>76</v>
      </c>
      <c r="V30" s="1">
        <v>85</v>
      </c>
      <c r="W30" s="1">
        <v>78</v>
      </c>
      <c r="X30" s="1">
        <v>90</v>
      </c>
      <c r="Y30" s="1"/>
      <c r="Z30" s="1"/>
      <c r="AA30" s="1"/>
      <c r="AB30" s="1"/>
      <c r="AC30" s="1"/>
      <c r="AD30" s="1"/>
      <c r="AE30" s="18"/>
      <c r="AF30" s="1">
        <v>85</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121549</v>
      </c>
      <c r="C31" s="19" t="s">
        <v>143</v>
      </c>
      <c r="D31" s="18"/>
      <c r="E31" s="28">
        <f t="shared" si="0"/>
        <v>80</v>
      </c>
      <c r="F31" s="28" t="str">
        <f t="shared" si="1"/>
        <v>B</v>
      </c>
      <c r="G31" s="28">
        <f t="shared" si="2"/>
        <v>80</v>
      </c>
      <c r="H31" s="28" t="str">
        <f t="shared" si="3"/>
        <v>B</v>
      </c>
      <c r="I31" s="36">
        <v>2</v>
      </c>
      <c r="J3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1" s="28">
        <f t="shared" si="5"/>
        <v>90</v>
      </c>
      <c r="L31" s="28" t="str">
        <f t="shared" si="6"/>
        <v>A</v>
      </c>
      <c r="M31" s="28">
        <f t="shared" si="7"/>
        <v>90</v>
      </c>
      <c r="N31" s="28" t="str">
        <f t="shared" si="8"/>
        <v>A</v>
      </c>
      <c r="O31" s="36">
        <v>1</v>
      </c>
      <c r="P31" s="28" t="str">
        <f t="shared" si="9"/>
        <v>Sangat terampil dalam menyajikan informasi mengenai kehidupan manusia purba dan asal-usul nenek moyang bangsa Indonesia serta menyajikan nilai dan unsur budaya yang berkembang pada masa kerajaan Hindu dan Budha</v>
      </c>
      <c r="Q31" s="39"/>
      <c r="R31" s="39" t="s">
        <v>9</v>
      </c>
      <c r="S31" s="18"/>
      <c r="T31" s="1">
        <v>88</v>
      </c>
      <c r="U31" s="1">
        <v>60</v>
      </c>
      <c r="V31" s="1">
        <v>88</v>
      </c>
      <c r="W31" s="1">
        <v>89</v>
      </c>
      <c r="X31" s="1">
        <v>77</v>
      </c>
      <c r="Y31" s="1"/>
      <c r="Z31" s="1"/>
      <c r="AA31" s="1"/>
      <c r="AB31" s="1"/>
      <c r="AC31" s="1"/>
      <c r="AD31" s="1"/>
      <c r="AE31" s="18"/>
      <c r="AF31" s="1">
        <v>90</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46810</v>
      </c>
      <c r="FK31" s="41">
        <v>46820</v>
      </c>
    </row>
    <row r="32" spans="1:167" x14ac:dyDescent="0.25">
      <c r="A32" s="19">
        <v>22</v>
      </c>
      <c r="B32" s="19">
        <v>121565</v>
      </c>
      <c r="C32" s="19" t="s">
        <v>144</v>
      </c>
      <c r="D32" s="18"/>
      <c r="E32" s="28">
        <f t="shared" si="0"/>
        <v>83</v>
      </c>
      <c r="F32" s="28" t="str">
        <f t="shared" si="1"/>
        <v>B</v>
      </c>
      <c r="G32" s="28">
        <f t="shared" si="2"/>
        <v>83</v>
      </c>
      <c r="H32" s="28" t="str">
        <f t="shared" si="3"/>
        <v>B</v>
      </c>
      <c r="I32" s="36">
        <v>2</v>
      </c>
      <c r="J3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2" s="28">
        <f t="shared" si="5"/>
        <v>84</v>
      </c>
      <c r="L32" s="28" t="str">
        <f t="shared" si="6"/>
        <v>B</v>
      </c>
      <c r="M32" s="28">
        <f t="shared" si="7"/>
        <v>84</v>
      </c>
      <c r="N32" s="28" t="str">
        <f t="shared" si="8"/>
        <v>B</v>
      </c>
      <c r="O32" s="36">
        <v>3</v>
      </c>
      <c r="P32" s="28" t="str">
        <f t="shared" si="9"/>
        <v>Sangat terampil dalam menyajikan informasi mengenai kehidupan manusia purba dan asal-usul nenek moyang bangsa Indonesia namun perlu peningkatan dalam menyajikan nilai dan unsur budaya yang berkembang pada masa kerajaan Hindu dan Budha</v>
      </c>
      <c r="Q32" s="39"/>
      <c r="R32" s="39" t="s">
        <v>9</v>
      </c>
      <c r="S32" s="18"/>
      <c r="T32" s="1">
        <v>86</v>
      </c>
      <c r="U32" s="1">
        <v>68</v>
      </c>
      <c r="V32" s="1">
        <v>85</v>
      </c>
      <c r="W32" s="1">
        <v>91</v>
      </c>
      <c r="X32" s="1">
        <v>83</v>
      </c>
      <c r="Y32" s="1"/>
      <c r="Z32" s="1"/>
      <c r="AA32" s="1"/>
      <c r="AB32" s="1"/>
      <c r="AC32" s="1"/>
      <c r="AD32" s="1"/>
      <c r="AE32" s="18"/>
      <c r="AF32" s="1">
        <v>84</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121597</v>
      </c>
      <c r="C33" s="19" t="s">
        <v>145</v>
      </c>
      <c r="D33" s="18"/>
      <c r="E33" s="28">
        <f t="shared" si="0"/>
        <v>77</v>
      </c>
      <c r="F33" s="28" t="str">
        <f t="shared" si="1"/>
        <v>B</v>
      </c>
      <c r="G33" s="28">
        <f t="shared" si="2"/>
        <v>77</v>
      </c>
      <c r="H33" s="28" t="str">
        <f t="shared" si="3"/>
        <v>B</v>
      </c>
      <c r="I33" s="36">
        <v>2</v>
      </c>
      <c r="J3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3" s="28">
        <f t="shared" si="5"/>
        <v>80</v>
      </c>
      <c r="L33" s="28" t="str">
        <f t="shared" si="6"/>
        <v>B</v>
      </c>
      <c r="M33" s="28">
        <f t="shared" si="7"/>
        <v>80</v>
      </c>
      <c r="N33" s="28" t="str">
        <f t="shared" si="8"/>
        <v>B</v>
      </c>
      <c r="O33" s="36">
        <v>3</v>
      </c>
      <c r="P33" s="28" t="str">
        <f t="shared" si="9"/>
        <v>Sangat terampil dalam menyajikan informasi mengenai kehidupan manusia purba dan asal-usul nenek moyang bangsa Indonesia namun perlu peningkatan dalam menyajikan nilai dan unsur budaya yang berkembang pada masa kerajaan Hindu dan Budha</v>
      </c>
      <c r="Q33" s="39"/>
      <c r="R33" s="39" t="s">
        <v>9</v>
      </c>
      <c r="S33" s="18"/>
      <c r="T33" s="1">
        <v>80</v>
      </c>
      <c r="U33" s="1">
        <v>70</v>
      </c>
      <c r="V33" s="1">
        <v>80</v>
      </c>
      <c r="W33" s="1">
        <v>76</v>
      </c>
      <c r="X33" s="1">
        <v>77</v>
      </c>
      <c r="Y33" s="1"/>
      <c r="Z33" s="1"/>
      <c r="AA33" s="1"/>
      <c r="AB33" s="1"/>
      <c r="AC33" s="1"/>
      <c r="AD33" s="1"/>
      <c r="AE33" s="18"/>
      <c r="AF33" s="1">
        <v>80</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121613</v>
      </c>
      <c r="C34" s="19" t="s">
        <v>146</v>
      </c>
      <c r="D34" s="18"/>
      <c r="E34" s="28">
        <f t="shared" si="0"/>
        <v>77</v>
      </c>
      <c r="F34" s="28" t="str">
        <f t="shared" si="1"/>
        <v>B</v>
      </c>
      <c r="G34" s="28">
        <f t="shared" si="2"/>
        <v>77</v>
      </c>
      <c r="H34" s="28" t="str">
        <f t="shared" si="3"/>
        <v>B</v>
      </c>
      <c r="I34" s="36">
        <v>2</v>
      </c>
      <c r="J3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4" s="28">
        <f t="shared" si="5"/>
        <v>80</v>
      </c>
      <c r="L34" s="28" t="str">
        <f t="shared" si="6"/>
        <v>B</v>
      </c>
      <c r="M34" s="28">
        <f t="shared" si="7"/>
        <v>80</v>
      </c>
      <c r="N34" s="28" t="str">
        <f t="shared" si="8"/>
        <v>B</v>
      </c>
      <c r="O34" s="36">
        <v>1</v>
      </c>
      <c r="P34" s="28" t="str">
        <f t="shared" si="9"/>
        <v>Sangat terampil dalam menyajikan informasi mengenai kehidupan manusia purba dan asal-usul nenek moyang bangsa Indonesia serta menyajikan nilai dan unsur budaya yang berkembang pada masa kerajaan Hindu dan Budha</v>
      </c>
      <c r="Q34" s="39"/>
      <c r="R34" s="39" t="s">
        <v>9</v>
      </c>
      <c r="S34" s="18"/>
      <c r="T34" s="1">
        <v>83</v>
      </c>
      <c r="U34" s="1">
        <v>70</v>
      </c>
      <c r="V34" s="1">
        <v>88</v>
      </c>
      <c r="W34" s="1">
        <v>78</v>
      </c>
      <c r="X34" s="1">
        <v>68</v>
      </c>
      <c r="Y34" s="1"/>
      <c r="Z34" s="1"/>
      <c r="AA34" s="1"/>
      <c r="AB34" s="1"/>
      <c r="AC34" s="1"/>
      <c r="AD34" s="1"/>
      <c r="AE34" s="18"/>
      <c r="AF34" s="1">
        <v>80</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121629</v>
      </c>
      <c r="C35" s="19" t="s">
        <v>147</v>
      </c>
      <c r="D35" s="18"/>
      <c r="E35" s="28">
        <f t="shared" si="0"/>
        <v>72</v>
      </c>
      <c r="F35" s="28" t="str">
        <f t="shared" si="1"/>
        <v>C</v>
      </c>
      <c r="G35" s="28">
        <f t="shared" si="2"/>
        <v>72</v>
      </c>
      <c r="H35" s="28" t="str">
        <f t="shared" si="3"/>
        <v>C</v>
      </c>
      <c r="I35" s="36">
        <v>3</v>
      </c>
      <c r="J35" s="28" t="str">
        <f t="shared" si="4"/>
        <v>Memiliki kemampuan dalam memahami konsep berpikir kronologis ,diakronik,sinkronik ruang dan waktu dalam sejarah namun perlu peningkatan dalam memahami konsep perubahan dan keberlanjutan dalam sejarah serta memahami hasil dan nilai budaya masyarakat praaksara Indonesia.</v>
      </c>
      <c r="K35" s="28">
        <f t="shared" si="5"/>
        <v>86</v>
      </c>
      <c r="L35" s="28" t="str">
        <f t="shared" si="6"/>
        <v>A</v>
      </c>
      <c r="M35" s="28">
        <f t="shared" si="7"/>
        <v>86</v>
      </c>
      <c r="N35" s="28" t="str">
        <f t="shared" si="8"/>
        <v>A</v>
      </c>
      <c r="O35" s="36">
        <v>1</v>
      </c>
      <c r="P35" s="28" t="str">
        <f t="shared" si="9"/>
        <v>Sangat terampil dalam menyajikan informasi mengenai kehidupan manusia purba dan asal-usul nenek moyang bangsa Indonesia serta menyajikan nilai dan unsur budaya yang berkembang pada masa kerajaan Hindu dan Budha</v>
      </c>
      <c r="Q35" s="39"/>
      <c r="R35" s="39" t="s">
        <v>9</v>
      </c>
      <c r="S35" s="18"/>
      <c r="T35" s="1">
        <v>78</v>
      </c>
      <c r="U35" s="1">
        <v>70</v>
      </c>
      <c r="V35" s="1">
        <v>80</v>
      </c>
      <c r="W35" s="1">
        <v>61</v>
      </c>
      <c r="X35" s="1">
        <v>73</v>
      </c>
      <c r="Y35" s="1"/>
      <c r="Z35" s="1"/>
      <c r="AA35" s="1"/>
      <c r="AB35" s="1"/>
      <c r="AC35" s="1"/>
      <c r="AD35" s="1"/>
      <c r="AE35" s="18"/>
      <c r="AF35" s="1">
        <v>86</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121645</v>
      </c>
      <c r="C36" s="19" t="s">
        <v>148</v>
      </c>
      <c r="D36" s="18"/>
      <c r="E36" s="28">
        <f t="shared" si="0"/>
        <v>71</v>
      </c>
      <c r="F36" s="28" t="str">
        <f t="shared" si="1"/>
        <v>C</v>
      </c>
      <c r="G36" s="28">
        <f t="shared" si="2"/>
        <v>71</v>
      </c>
      <c r="H36" s="28" t="str">
        <f t="shared" si="3"/>
        <v>C</v>
      </c>
      <c r="I36" s="36">
        <v>3</v>
      </c>
      <c r="J36" s="28" t="str">
        <f t="shared" si="4"/>
        <v>Memiliki kemampuan dalam memahami konsep berpikir kronologis ,diakronik,sinkronik ruang dan waktu dalam sejarah namun perlu peningkatan dalam memahami konsep perubahan dan keberlanjutan dalam sejarah serta memahami hasil dan nilai budaya masyarakat praaksara Indonesia.</v>
      </c>
      <c r="K36" s="28">
        <f t="shared" si="5"/>
        <v>70</v>
      </c>
      <c r="L36" s="28" t="str">
        <f t="shared" si="6"/>
        <v>C</v>
      </c>
      <c r="M36" s="28">
        <f t="shared" si="7"/>
        <v>70</v>
      </c>
      <c r="N36" s="28" t="str">
        <f t="shared" si="8"/>
        <v>C</v>
      </c>
      <c r="O36" s="36">
        <v>3</v>
      </c>
      <c r="P36" s="28" t="str">
        <f t="shared" si="9"/>
        <v>Sangat terampil dalam menyajikan informasi mengenai kehidupan manusia purba dan asal-usul nenek moyang bangsa Indonesia namun perlu peningkatan dalam menyajikan nilai dan unsur budaya yang berkembang pada masa kerajaan Hindu dan Budha</v>
      </c>
      <c r="Q36" s="39"/>
      <c r="R36" s="39" t="s">
        <v>9</v>
      </c>
      <c r="S36" s="18"/>
      <c r="T36" s="1">
        <v>87</v>
      </c>
      <c r="U36" s="1">
        <v>64</v>
      </c>
      <c r="V36" s="1">
        <v>80</v>
      </c>
      <c r="W36" s="1">
        <v>62</v>
      </c>
      <c r="X36" s="1">
        <v>60</v>
      </c>
      <c r="Y36" s="1"/>
      <c r="Z36" s="1"/>
      <c r="AA36" s="1"/>
      <c r="AB36" s="1"/>
      <c r="AC36" s="1"/>
      <c r="AD36" s="1"/>
      <c r="AE36" s="18"/>
      <c r="AF36" s="1">
        <v>70</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121661</v>
      </c>
      <c r="C37" s="19" t="s">
        <v>149</v>
      </c>
      <c r="D37" s="18"/>
      <c r="E37" s="28">
        <f t="shared" si="0"/>
        <v>85</v>
      </c>
      <c r="F37" s="28" t="str">
        <f t="shared" si="1"/>
        <v>A</v>
      </c>
      <c r="G37" s="28">
        <f t="shared" si="2"/>
        <v>85</v>
      </c>
      <c r="H37" s="28" t="str">
        <f t="shared" si="3"/>
        <v>A</v>
      </c>
      <c r="I37" s="36">
        <v>1</v>
      </c>
      <c r="J37" s="28" t="str">
        <f t="shared" si="4"/>
        <v>Memiliki kemampuan dalam memahami konsep berpikir kronologis, diakronik , sinkronik, ruang dan waktu dalam sejarah, mampu menjelaskan konsep perubahan dan keberlanjutan dalam sejarah , memahami hasil dan nilai budaya masyarakat praaksara di Indonesia.</v>
      </c>
      <c r="K37" s="28">
        <f t="shared" si="5"/>
        <v>86</v>
      </c>
      <c r="L37" s="28" t="str">
        <f t="shared" si="6"/>
        <v>A</v>
      </c>
      <c r="M37" s="28">
        <f t="shared" si="7"/>
        <v>86</v>
      </c>
      <c r="N37" s="28" t="str">
        <f t="shared" si="8"/>
        <v>A</v>
      </c>
      <c r="O37" s="36">
        <v>1</v>
      </c>
      <c r="P37" s="28" t="str">
        <f t="shared" si="9"/>
        <v>Sangat terampil dalam menyajikan informasi mengenai kehidupan manusia purba dan asal-usul nenek moyang bangsa Indonesia serta menyajikan nilai dan unsur budaya yang berkembang pada masa kerajaan Hindu dan Budha</v>
      </c>
      <c r="Q37" s="39"/>
      <c r="R37" s="39" t="s">
        <v>9</v>
      </c>
      <c r="S37" s="18"/>
      <c r="T37" s="1">
        <v>86</v>
      </c>
      <c r="U37" s="1">
        <v>76</v>
      </c>
      <c r="V37" s="1">
        <v>82</v>
      </c>
      <c r="W37" s="1">
        <v>88</v>
      </c>
      <c r="X37" s="1">
        <v>92</v>
      </c>
      <c r="Y37" s="1"/>
      <c r="Z37" s="1"/>
      <c r="AA37" s="1"/>
      <c r="AB37" s="1"/>
      <c r="AC37" s="1"/>
      <c r="AD37" s="1"/>
      <c r="AE37" s="18"/>
      <c r="AF37" s="1">
        <v>86</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121677</v>
      </c>
      <c r="C38" s="19" t="s">
        <v>150</v>
      </c>
      <c r="D38" s="18"/>
      <c r="E38" s="28">
        <f t="shared" si="0"/>
        <v>80</v>
      </c>
      <c r="F38" s="28" t="str">
        <f t="shared" si="1"/>
        <v>B</v>
      </c>
      <c r="G38" s="28">
        <f t="shared" si="2"/>
        <v>80</v>
      </c>
      <c r="H38" s="28" t="str">
        <f t="shared" si="3"/>
        <v>B</v>
      </c>
      <c r="I38" s="36">
        <v>2</v>
      </c>
      <c r="J3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8" s="28">
        <f t="shared" si="5"/>
        <v>86</v>
      </c>
      <c r="L38" s="28" t="str">
        <f t="shared" si="6"/>
        <v>A</v>
      </c>
      <c r="M38" s="28">
        <f t="shared" si="7"/>
        <v>86</v>
      </c>
      <c r="N38" s="28" t="str">
        <f t="shared" si="8"/>
        <v>A</v>
      </c>
      <c r="O38" s="36">
        <v>1</v>
      </c>
      <c r="P38" s="28" t="str">
        <f t="shared" si="9"/>
        <v>Sangat terampil dalam menyajikan informasi mengenai kehidupan manusia purba dan asal-usul nenek moyang bangsa Indonesia serta menyajikan nilai dan unsur budaya yang berkembang pada masa kerajaan Hindu dan Budha</v>
      </c>
      <c r="Q38" s="39"/>
      <c r="R38" s="39" t="s">
        <v>9</v>
      </c>
      <c r="S38" s="18"/>
      <c r="T38" s="1">
        <v>85</v>
      </c>
      <c r="U38" s="1">
        <v>68</v>
      </c>
      <c r="V38" s="1">
        <v>88</v>
      </c>
      <c r="W38" s="1">
        <v>78</v>
      </c>
      <c r="X38" s="1">
        <v>83</v>
      </c>
      <c r="Y38" s="1"/>
      <c r="Z38" s="1"/>
      <c r="AA38" s="1"/>
      <c r="AB38" s="1"/>
      <c r="AC38" s="1"/>
      <c r="AD38" s="1"/>
      <c r="AE38" s="18"/>
      <c r="AF38" s="1">
        <v>86</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121693</v>
      </c>
      <c r="C39" s="19" t="s">
        <v>151</v>
      </c>
      <c r="D39" s="18"/>
      <c r="E39" s="28">
        <f t="shared" si="0"/>
        <v>77</v>
      </c>
      <c r="F39" s="28" t="str">
        <f t="shared" si="1"/>
        <v>B</v>
      </c>
      <c r="G39" s="28">
        <f t="shared" si="2"/>
        <v>77</v>
      </c>
      <c r="H39" s="28" t="str">
        <f t="shared" si="3"/>
        <v>B</v>
      </c>
      <c r="I39" s="36">
        <v>2</v>
      </c>
      <c r="J3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9" s="28">
        <f t="shared" si="5"/>
        <v>83</v>
      </c>
      <c r="L39" s="28" t="str">
        <f t="shared" si="6"/>
        <v>B</v>
      </c>
      <c r="M39" s="28">
        <f t="shared" si="7"/>
        <v>83</v>
      </c>
      <c r="N39" s="28" t="str">
        <f t="shared" si="8"/>
        <v>B</v>
      </c>
      <c r="O39" s="36">
        <v>3</v>
      </c>
      <c r="P39" s="28" t="str">
        <f t="shared" si="9"/>
        <v>Sangat terampil dalam menyajikan informasi mengenai kehidupan manusia purba dan asal-usul nenek moyang bangsa Indonesia namun perlu peningkatan dalam menyajikan nilai dan unsur budaya yang berkembang pada masa kerajaan Hindu dan Budha</v>
      </c>
      <c r="Q39" s="39"/>
      <c r="R39" s="39" t="s">
        <v>9</v>
      </c>
      <c r="S39" s="18"/>
      <c r="T39" s="1">
        <v>86</v>
      </c>
      <c r="U39" s="1">
        <v>70</v>
      </c>
      <c r="V39" s="1">
        <v>84</v>
      </c>
      <c r="W39" s="1">
        <v>80</v>
      </c>
      <c r="X39" s="1">
        <v>67</v>
      </c>
      <c r="Y39" s="1"/>
      <c r="Z39" s="1"/>
      <c r="AA39" s="1"/>
      <c r="AB39" s="1"/>
      <c r="AC39" s="1"/>
      <c r="AD39" s="1"/>
      <c r="AE39" s="18"/>
      <c r="AF39" s="1">
        <v>83</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121709</v>
      </c>
      <c r="C40" s="19" t="s">
        <v>152</v>
      </c>
      <c r="D40" s="18"/>
      <c r="E40" s="28">
        <f t="shared" si="0"/>
        <v>77</v>
      </c>
      <c r="F40" s="28" t="str">
        <f t="shared" si="1"/>
        <v>B</v>
      </c>
      <c r="G40" s="28">
        <f t="shared" si="2"/>
        <v>77</v>
      </c>
      <c r="H40" s="28" t="str">
        <f t="shared" si="3"/>
        <v>B</v>
      </c>
      <c r="I40" s="36">
        <v>2</v>
      </c>
      <c r="J4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0" s="28">
        <f t="shared" si="5"/>
        <v>85</v>
      </c>
      <c r="L40" s="28" t="str">
        <f t="shared" si="6"/>
        <v>A</v>
      </c>
      <c r="M40" s="28">
        <f t="shared" si="7"/>
        <v>85</v>
      </c>
      <c r="N40" s="28" t="str">
        <f t="shared" si="8"/>
        <v>A</v>
      </c>
      <c r="O40" s="36">
        <v>1</v>
      </c>
      <c r="P40" s="28" t="str">
        <f t="shared" si="9"/>
        <v>Sangat terampil dalam menyajikan informasi mengenai kehidupan manusia purba dan asal-usul nenek moyang bangsa Indonesia serta menyajikan nilai dan unsur budaya yang berkembang pada masa kerajaan Hindu dan Budha</v>
      </c>
      <c r="Q40" s="39"/>
      <c r="R40" s="39" t="s">
        <v>9</v>
      </c>
      <c r="S40" s="18"/>
      <c r="T40" s="1">
        <v>85</v>
      </c>
      <c r="U40" s="1">
        <v>74</v>
      </c>
      <c r="V40" s="1">
        <v>87</v>
      </c>
      <c r="W40" s="1">
        <v>70</v>
      </c>
      <c r="X40" s="1">
        <v>71</v>
      </c>
      <c r="Y40" s="1"/>
      <c r="Z40" s="1"/>
      <c r="AA40" s="1"/>
      <c r="AB40" s="1"/>
      <c r="AC40" s="1"/>
      <c r="AD40" s="1"/>
      <c r="AE40" s="18"/>
      <c r="AF40" s="1">
        <v>85</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121725</v>
      </c>
      <c r="C41" s="19" t="s">
        <v>153</v>
      </c>
      <c r="D41" s="18"/>
      <c r="E41" s="28">
        <f t="shared" si="0"/>
        <v>77</v>
      </c>
      <c r="F41" s="28" t="str">
        <f t="shared" si="1"/>
        <v>B</v>
      </c>
      <c r="G41" s="28">
        <f t="shared" si="2"/>
        <v>77</v>
      </c>
      <c r="H41" s="28" t="str">
        <f t="shared" si="3"/>
        <v>B</v>
      </c>
      <c r="I41" s="36">
        <v>2</v>
      </c>
      <c r="J4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1" s="28">
        <f t="shared" si="5"/>
        <v>80</v>
      </c>
      <c r="L41" s="28" t="str">
        <f t="shared" si="6"/>
        <v>B</v>
      </c>
      <c r="M41" s="28">
        <f t="shared" si="7"/>
        <v>80</v>
      </c>
      <c r="N41" s="28" t="str">
        <f t="shared" si="8"/>
        <v>B</v>
      </c>
      <c r="O41" s="36">
        <v>1</v>
      </c>
      <c r="P41" s="28" t="str">
        <f t="shared" si="9"/>
        <v>Sangat terampil dalam menyajikan informasi mengenai kehidupan manusia purba dan asal-usul nenek moyang bangsa Indonesia serta menyajikan nilai dan unsur budaya yang berkembang pada masa kerajaan Hindu dan Budha</v>
      </c>
      <c r="Q41" s="39"/>
      <c r="R41" s="39" t="s">
        <v>9</v>
      </c>
      <c r="S41" s="18"/>
      <c r="T41" s="1">
        <v>82</v>
      </c>
      <c r="U41" s="1">
        <v>68</v>
      </c>
      <c r="V41" s="1">
        <v>88</v>
      </c>
      <c r="W41" s="1">
        <v>77</v>
      </c>
      <c r="X41" s="1">
        <v>70</v>
      </c>
      <c r="Y41" s="1"/>
      <c r="Z41" s="1"/>
      <c r="AA41" s="1"/>
      <c r="AB41" s="1"/>
      <c r="AC41" s="1"/>
      <c r="AD41" s="1"/>
      <c r="AE41" s="18"/>
      <c r="AF41" s="1">
        <v>80</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121741</v>
      </c>
      <c r="C42" s="19" t="s">
        <v>154</v>
      </c>
      <c r="D42" s="18"/>
      <c r="E42" s="28">
        <f t="shared" si="0"/>
        <v>78</v>
      </c>
      <c r="F42" s="28" t="str">
        <f t="shared" si="1"/>
        <v>B</v>
      </c>
      <c r="G42" s="28">
        <f t="shared" si="2"/>
        <v>78</v>
      </c>
      <c r="H42" s="28" t="str">
        <f t="shared" si="3"/>
        <v>B</v>
      </c>
      <c r="I42" s="36">
        <v>2</v>
      </c>
      <c r="J4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2" s="28">
        <f t="shared" si="5"/>
        <v>86</v>
      </c>
      <c r="L42" s="28" t="str">
        <f t="shared" si="6"/>
        <v>A</v>
      </c>
      <c r="M42" s="28">
        <f t="shared" si="7"/>
        <v>86</v>
      </c>
      <c r="N42" s="28" t="str">
        <f t="shared" si="8"/>
        <v>A</v>
      </c>
      <c r="O42" s="36">
        <v>1</v>
      </c>
      <c r="P42" s="28" t="str">
        <f t="shared" si="9"/>
        <v>Sangat terampil dalam menyajikan informasi mengenai kehidupan manusia purba dan asal-usul nenek moyang bangsa Indonesia serta menyajikan nilai dan unsur budaya yang berkembang pada masa kerajaan Hindu dan Budha</v>
      </c>
      <c r="Q42" s="39"/>
      <c r="R42" s="39" t="s">
        <v>9</v>
      </c>
      <c r="S42" s="18"/>
      <c r="T42" s="1">
        <v>85</v>
      </c>
      <c r="U42" s="1">
        <v>60</v>
      </c>
      <c r="V42" s="1">
        <v>90</v>
      </c>
      <c r="W42" s="1">
        <v>80</v>
      </c>
      <c r="X42" s="1">
        <v>73</v>
      </c>
      <c r="Y42" s="1"/>
      <c r="Z42" s="1"/>
      <c r="AA42" s="1"/>
      <c r="AB42" s="1"/>
      <c r="AC42" s="1"/>
      <c r="AD42" s="1"/>
      <c r="AE42" s="18"/>
      <c r="AF42" s="1">
        <v>86</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121757</v>
      </c>
      <c r="C43" s="19" t="s">
        <v>155</v>
      </c>
      <c r="D43" s="18"/>
      <c r="E43" s="28">
        <f t="shared" si="0"/>
        <v>82</v>
      </c>
      <c r="F43" s="28" t="str">
        <f t="shared" si="1"/>
        <v>B</v>
      </c>
      <c r="G43" s="28">
        <f t="shared" si="2"/>
        <v>82</v>
      </c>
      <c r="H43" s="28" t="str">
        <f t="shared" si="3"/>
        <v>B</v>
      </c>
      <c r="I43" s="36">
        <v>2</v>
      </c>
      <c r="J4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3" s="28">
        <f t="shared" si="5"/>
        <v>87</v>
      </c>
      <c r="L43" s="28" t="str">
        <f t="shared" si="6"/>
        <v>A</v>
      </c>
      <c r="M43" s="28">
        <f t="shared" si="7"/>
        <v>87</v>
      </c>
      <c r="N43" s="28" t="str">
        <f t="shared" si="8"/>
        <v>A</v>
      </c>
      <c r="O43" s="36">
        <v>1</v>
      </c>
      <c r="P43" s="28" t="str">
        <f t="shared" si="9"/>
        <v>Sangat terampil dalam menyajikan informasi mengenai kehidupan manusia purba dan asal-usul nenek moyang bangsa Indonesia serta menyajikan nilai dan unsur budaya yang berkembang pada masa kerajaan Hindu dan Budha</v>
      </c>
      <c r="Q43" s="39"/>
      <c r="R43" s="39" t="s">
        <v>9</v>
      </c>
      <c r="S43" s="18"/>
      <c r="T43" s="1">
        <v>80</v>
      </c>
      <c r="U43" s="1">
        <v>80</v>
      </c>
      <c r="V43" s="1">
        <v>85</v>
      </c>
      <c r="W43" s="1">
        <v>90</v>
      </c>
      <c r="X43" s="1">
        <v>74</v>
      </c>
      <c r="Y43" s="1"/>
      <c r="Z43" s="1"/>
      <c r="AA43" s="1"/>
      <c r="AB43" s="1"/>
      <c r="AC43" s="1"/>
      <c r="AD43" s="1"/>
      <c r="AE43" s="18"/>
      <c r="AF43" s="1">
        <v>87</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121773</v>
      </c>
      <c r="C44" s="19" t="s">
        <v>156</v>
      </c>
      <c r="D44" s="18"/>
      <c r="E44" s="28">
        <f t="shared" si="0"/>
        <v>76</v>
      </c>
      <c r="F44" s="28" t="str">
        <f t="shared" si="1"/>
        <v>B</v>
      </c>
      <c r="G44" s="28">
        <f t="shared" si="2"/>
        <v>76</v>
      </c>
      <c r="H44" s="28" t="str">
        <f t="shared" si="3"/>
        <v>B</v>
      </c>
      <c r="I44" s="36">
        <v>2</v>
      </c>
      <c r="J4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4" s="28">
        <f t="shared" si="5"/>
        <v>87</v>
      </c>
      <c r="L44" s="28" t="str">
        <f t="shared" si="6"/>
        <v>A</v>
      </c>
      <c r="M44" s="28">
        <f t="shared" si="7"/>
        <v>87</v>
      </c>
      <c r="N44" s="28" t="str">
        <f t="shared" si="8"/>
        <v>A</v>
      </c>
      <c r="O44" s="36">
        <v>1</v>
      </c>
      <c r="P44" s="28" t="str">
        <f t="shared" si="9"/>
        <v>Sangat terampil dalam menyajikan informasi mengenai kehidupan manusia purba dan asal-usul nenek moyang bangsa Indonesia serta menyajikan nilai dan unsur budaya yang berkembang pada masa kerajaan Hindu dan Budha</v>
      </c>
      <c r="Q44" s="39"/>
      <c r="R44" s="39" t="s">
        <v>9</v>
      </c>
      <c r="S44" s="18"/>
      <c r="T44" s="1">
        <v>90</v>
      </c>
      <c r="U44" s="1">
        <v>66</v>
      </c>
      <c r="V44" s="1">
        <v>90</v>
      </c>
      <c r="W44" s="1">
        <v>50</v>
      </c>
      <c r="X44" s="1">
        <v>86</v>
      </c>
      <c r="Y44" s="1"/>
      <c r="Z44" s="1"/>
      <c r="AA44" s="1"/>
      <c r="AB44" s="1"/>
      <c r="AC44" s="1"/>
      <c r="AD44" s="1"/>
      <c r="AE44" s="18"/>
      <c r="AF44" s="1">
        <v>87</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121789</v>
      </c>
      <c r="C45" s="19" t="s">
        <v>157</v>
      </c>
      <c r="D45" s="18"/>
      <c r="E45" s="28">
        <f t="shared" si="0"/>
        <v>80</v>
      </c>
      <c r="F45" s="28" t="str">
        <f t="shared" si="1"/>
        <v>B</v>
      </c>
      <c r="G45" s="28">
        <f t="shared" si="2"/>
        <v>80</v>
      </c>
      <c r="H45" s="28" t="str">
        <f t="shared" si="3"/>
        <v>B</v>
      </c>
      <c r="I45" s="36">
        <v>2</v>
      </c>
      <c r="J4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5" s="28">
        <f t="shared" si="5"/>
        <v>87</v>
      </c>
      <c r="L45" s="28" t="str">
        <f t="shared" si="6"/>
        <v>A</v>
      </c>
      <c r="M45" s="28">
        <f t="shared" si="7"/>
        <v>87</v>
      </c>
      <c r="N45" s="28" t="str">
        <f t="shared" si="8"/>
        <v>A</v>
      </c>
      <c r="O45" s="36">
        <v>1</v>
      </c>
      <c r="P45" s="28" t="str">
        <f t="shared" si="9"/>
        <v>Sangat terampil dalam menyajikan informasi mengenai kehidupan manusia purba dan asal-usul nenek moyang bangsa Indonesia serta menyajikan nilai dan unsur budaya yang berkembang pada masa kerajaan Hindu dan Budha</v>
      </c>
      <c r="Q45" s="39"/>
      <c r="R45" s="39" t="s">
        <v>9</v>
      </c>
      <c r="S45" s="18"/>
      <c r="T45" s="1">
        <v>86</v>
      </c>
      <c r="U45" s="1">
        <v>62</v>
      </c>
      <c r="V45" s="1">
        <v>86</v>
      </c>
      <c r="W45" s="1">
        <v>83</v>
      </c>
      <c r="X45" s="1">
        <v>83</v>
      </c>
      <c r="Y45" s="1"/>
      <c r="Z45" s="1"/>
      <c r="AA45" s="1"/>
      <c r="AB45" s="1"/>
      <c r="AC45" s="1"/>
      <c r="AD45" s="1"/>
      <c r="AE45" s="18"/>
      <c r="AF45" s="1">
        <v>87</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c r="B46" s="19"/>
      <c r="C46" s="19"/>
      <c r="D46" s="18"/>
      <c r="E46" s="28" t="str">
        <f t="shared" si="0"/>
        <v/>
      </c>
      <c r="F46" s="28" t="str">
        <f t="shared" si="1"/>
        <v/>
      </c>
      <c r="G46" s="28" t="str">
        <f t="shared" si="2"/>
        <v/>
      </c>
      <c r="H46" s="28" t="str">
        <f t="shared" si="3"/>
        <v/>
      </c>
      <c r="I46" s="36"/>
      <c r="J46" s="28" t="str">
        <f t="shared" si="4"/>
        <v/>
      </c>
      <c r="K46" s="28" t="str">
        <f t="shared" si="5"/>
        <v/>
      </c>
      <c r="L46" s="28" t="str">
        <f t="shared" si="6"/>
        <v/>
      </c>
      <c r="M46" s="28" t="str">
        <f t="shared" si="7"/>
        <v/>
      </c>
      <c r="N46" s="28" t="str">
        <f t="shared" si="8"/>
        <v/>
      </c>
      <c r="O46" s="36"/>
      <c r="P46" s="28" t="str">
        <f t="shared" si="9"/>
        <v/>
      </c>
      <c r="Q46" s="39"/>
      <c r="R46" s="39"/>
      <c r="S46" s="18"/>
      <c r="T46" s="1"/>
      <c r="U46" s="1"/>
      <c r="V46" s="1"/>
      <c r="W46" s="1"/>
      <c r="X46" s="1"/>
      <c r="Y46" s="1"/>
      <c r="Z46" s="1"/>
      <c r="AA46" s="1"/>
      <c r="AB46" s="1"/>
      <c r="AC46" s="1"/>
      <c r="AD46" s="1"/>
      <c r="AE46" s="18"/>
      <c r="AF46" s="1"/>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107</v>
      </c>
      <c r="D52" s="18"/>
      <c r="E52" s="18"/>
      <c r="F52" s="18" t="s">
        <v>108</v>
      </c>
      <c r="G52" s="18"/>
      <c r="H52" s="18"/>
      <c r="I52" s="38"/>
      <c r="J52" s="30"/>
      <c r="K52" s="18">
        <f>IF(COUNTBLANK($G$11:$G$50)=40,"",MAX($G$11:$G$50))</f>
        <v>88</v>
      </c>
      <c r="L52" s="18"/>
      <c r="M52" s="18"/>
      <c r="N52" s="18"/>
      <c r="O52" s="37"/>
      <c r="P52" s="18"/>
      <c r="Q52" s="37" t="s">
        <v>109</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110</v>
      </c>
      <c r="D53" s="18"/>
      <c r="E53" s="18"/>
      <c r="F53" s="18" t="s">
        <v>111</v>
      </c>
      <c r="G53" s="18"/>
      <c r="H53" s="18"/>
      <c r="I53" s="38"/>
      <c r="J53" s="30"/>
      <c r="K53" s="18">
        <f>IF(COUNTBLANK($G$11:$G$50)=40,"",MIN($G$11:$G$50))</f>
        <v>65</v>
      </c>
      <c r="L53" s="18"/>
      <c r="M53" s="18"/>
      <c r="N53" s="18"/>
      <c r="O53" s="37"/>
      <c r="P53" s="18"/>
      <c r="Q53" s="37" t="s">
        <v>112</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113</v>
      </c>
      <c r="G54" s="18"/>
      <c r="H54" s="18"/>
      <c r="I54" s="38"/>
      <c r="J54" s="30"/>
      <c r="K54" s="18">
        <f>IF(COUNTBLANK($G$11:$G$50)=40,"",AVERAGE($G$11:$G$50))</f>
        <v>79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114</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115</v>
      </c>
      <c r="D56" s="18"/>
      <c r="E56" s="18"/>
      <c r="F56" s="18"/>
      <c r="G56" s="18"/>
      <c r="H56" s="18"/>
      <c r="I56" s="37"/>
      <c r="J56" s="18"/>
      <c r="K56" s="18"/>
      <c r="L56" s="18"/>
      <c r="M56" s="18"/>
      <c r="N56" s="18"/>
      <c r="O56" s="37"/>
      <c r="P56" s="18"/>
      <c r="Q56" s="37" t="s">
        <v>116</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117</v>
      </c>
      <c r="D57" s="18"/>
      <c r="E57" s="18"/>
      <c r="F57" s="18"/>
      <c r="G57" s="18"/>
      <c r="H57" s="18"/>
      <c r="I57" s="37"/>
      <c r="J57" s="18"/>
      <c r="K57" s="18"/>
      <c r="L57" s="18"/>
      <c r="M57" s="18"/>
      <c r="N57" s="18"/>
      <c r="O57" s="37"/>
      <c r="P57" s="18"/>
      <c r="Q57" s="37" t="s">
        <v>118</v>
      </c>
      <c r="R57" s="37" t="s">
        <v>119</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D11" sqref="D11"/>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hidden="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969</v>
      </c>
      <c r="B1" s="20"/>
      <c r="C1" s="50" t="s">
        <v>0</v>
      </c>
      <c r="D1" s="50"/>
      <c r="E1" s="50"/>
      <c r="F1" s="50"/>
      <c r="G1" s="50"/>
      <c r="H1" s="50"/>
      <c r="I1" s="50"/>
      <c r="J1" s="50"/>
      <c r="K1" s="50"/>
      <c r="L1" s="50"/>
      <c r="M1" s="50"/>
      <c r="N1" s="50"/>
      <c r="O1" s="50"/>
      <c r="P1" s="50"/>
      <c r="Q1" s="50"/>
      <c r="R1" s="50"/>
      <c r="S1" s="50"/>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158</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969</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218</v>
      </c>
      <c r="C7" s="18"/>
      <c r="D7" s="18"/>
      <c r="E7" s="51" t="s">
        <v>13</v>
      </c>
      <c r="F7" s="51"/>
      <c r="G7" s="51"/>
      <c r="H7" s="51"/>
      <c r="I7" s="51"/>
      <c r="J7" s="51"/>
      <c r="K7" s="51"/>
      <c r="L7" s="51"/>
      <c r="M7" s="51"/>
      <c r="N7" s="51"/>
      <c r="O7" s="51"/>
      <c r="P7" s="51"/>
      <c r="Q7" s="51"/>
      <c r="R7" s="51"/>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48" t="s">
        <v>14</v>
      </c>
      <c r="B8" s="49" t="s">
        <v>15</v>
      </c>
      <c r="C8" s="48" t="s">
        <v>16</v>
      </c>
      <c r="D8" s="18"/>
      <c r="E8" s="59" t="s">
        <v>17</v>
      </c>
      <c r="F8" s="60"/>
      <c r="G8" s="60"/>
      <c r="H8" s="60"/>
      <c r="I8" s="60"/>
      <c r="J8" s="61"/>
      <c r="K8" s="56" t="s">
        <v>18</v>
      </c>
      <c r="L8" s="57"/>
      <c r="M8" s="57"/>
      <c r="N8" s="57"/>
      <c r="O8" s="57"/>
      <c r="P8" s="58"/>
      <c r="Q8" s="75" t="s">
        <v>19</v>
      </c>
      <c r="R8" s="75"/>
      <c r="S8" s="18"/>
      <c r="T8" s="74" t="s">
        <v>20</v>
      </c>
      <c r="U8" s="74"/>
      <c r="V8" s="74"/>
      <c r="W8" s="74"/>
      <c r="X8" s="74"/>
      <c r="Y8" s="74"/>
      <c r="Z8" s="74"/>
      <c r="AA8" s="74"/>
      <c r="AB8" s="74"/>
      <c r="AC8" s="74"/>
      <c r="AD8" s="74"/>
      <c r="AE8" s="34"/>
      <c r="AF8" s="69" t="s">
        <v>21</v>
      </c>
      <c r="AG8" s="69"/>
      <c r="AH8" s="69"/>
      <c r="AI8" s="69"/>
      <c r="AJ8" s="69"/>
      <c r="AK8" s="69"/>
      <c r="AL8" s="69"/>
      <c r="AM8" s="69"/>
      <c r="AN8" s="69"/>
      <c r="AO8" s="69"/>
      <c r="AP8" s="34"/>
      <c r="AQ8" s="71" t="s">
        <v>19</v>
      </c>
      <c r="AR8" s="71"/>
      <c r="AS8" s="71"/>
      <c r="AT8" s="71"/>
      <c r="AU8" s="71"/>
      <c r="AV8" s="71"/>
      <c r="AW8" s="71"/>
      <c r="AX8" s="71"/>
      <c r="AY8" s="71"/>
      <c r="AZ8" s="71"/>
      <c r="BA8" s="72"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48"/>
      <c r="B9" s="49"/>
      <c r="C9" s="48"/>
      <c r="D9" s="18"/>
      <c r="E9" s="74" t="s">
        <v>23</v>
      </c>
      <c r="F9" s="74"/>
      <c r="G9" s="62" t="s">
        <v>24</v>
      </c>
      <c r="H9" s="63"/>
      <c r="I9" s="63"/>
      <c r="J9" s="64"/>
      <c r="K9" s="52" t="s">
        <v>23</v>
      </c>
      <c r="L9" s="53"/>
      <c r="M9" s="65" t="s">
        <v>24</v>
      </c>
      <c r="N9" s="66"/>
      <c r="O9" s="66"/>
      <c r="P9" s="67"/>
      <c r="Q9" s="54" t="s">
        <v>23</v>
      </c>
      <c r="R9" s="54" t="s">
        <v>24</v>
      </c>
      <c r="S9" s="18"/>
      <c r="T9" s="76" t="s">
        <v>25</v>
      </c>
      <c r="U9" s="76" t="s">
        <v>26</v>
      </c>
      <c r="V9" s="76" t="s">
        <v>27</v>
      </c>
      <c r="W9" s="76" t="s">
        <v>28</v>
      </c>
      <c r="X9" s="76" t="s">
        <v>29</v>
      </c>
      <c r="Y9" s="76" t="s">
        <v>30</v>
      </c>
      <c r="Z9" s="76" t="s">
        <v>31</v>
      </c>
      <c r="AA9" s="76" t="s">
        <v>32</v>
      </c>
      <c r="AB9" s="76" t="s">
        <v>33</v>
      </c>
      <c r="AC9" s="76" t="s">
        <v>34</v>
      </c>
      <c r="AD9" s="73" t="s">
        <v>35</v>
      </c>
      <c r="AE9" s="34"/>
      <c r="AF9" s="44" t="s">
        <v>36</v>
      </c>
      <c r="AG9" s="44" t="s">
        <v>37</v>
      </c>
      <c r="AH9" s="44" t="s">
        <v>38</v>
      </c>
      <c r="AI9" s="44" t="s">
        <v>39</v>
      </c>
      <c r="AJ9" s="44" t="s">
        <v>40</v>
      </c>
      <c r="AK9" s="44" t="s">
        <v>41</v>
      </c>
      <c r="AL9" s="44" t="s">
        <v>42</v>
      </c>
      <c r="AM9" s="44" t="s">
        <v>43</v>
      </c>
      <c r="AN9" s="44" t="s">
        <v>44</v>
      </c>
      <c r="AO9" s="44" t="s">
        <v>45</v>
      </c>
      <c r="AP9" s="34"/>
      <c r="AQ9" s="70" t="s">
        <v>46</v>
      </c>
      <c r="AR9" s="70"/>
      <c r="AS9" s="70" t="s">
        <v>47</v>
      </c>
      <c r="AT9" s="70"/>
      <c r="AU9" s="70" t="s">
        <v>48</v>
      </c>
      <c r="AV9" s="70"/>
      <c r="AW9" s="70"/>
      <c r="AX9" s="70" t="s">
        <v>49</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48"/>
      <c r="B10" s="49"/>
      <c r="C10" s="48"/>
      <c r="D10" s="18"/>
      <c r="E10" s="27" t="s">
        <v>50</v>
      </c>
      <c r="F10" s="27" t="s">
        <v>51</v>
      </c>
      <c r="G10" s="27" t="s">
        <v>50</v>
      </c>
      <c r="H10" s="27" t="s">
        <v>51</v>
      </c>
      <c r="I10" s="29" t="s">
        <v>52</v>
      </c>
      <c r="J10" s="27" t="s">
        <v>53</v>
      </c>
      <c r="K10" s="31" t="s">
        <v>50</v>
      </c>
      <c r="L10" s="31" t="s">
        <v>51</v>
      </c>
      <c r="M10" s="31" t="s">
        <v>50</v>
      </c>
      <c r="N10" s="31" t="s">
        <v>51</v>
      </c>
      <c r="O10" s="29" t="s">
        <v>52</v>
      </c>
      <c r="P10" s="31" t="s">
        <v>53</v>
      </c>
      <c r="Q10" s="55"/>
      <c r="R10" s="55"/>
      <c r="S10" s="18"/>
      <c r="T10" s="77"/>
      <c r="U10" s="77"/>
      <c r="V10" s="77"/>
      <c r="W10" s="77"/>
      <c r="X10" s="77"/>
      <c r="Y10" s="77"/>
      <c r="Z10" s="77"/>
      <c r="AA10" s="77"/>
      <c r="AB10" s="77"/>
      <c r="AC10" s="77"/>
      <c r="AD10" s="73"/>
      <c r="AE10" s="34"/>
      <c r="AF10" s="45"/>
      <c r="AG10" s="45"/>
      <c r="AH10" s="45"/>
      <c r="AI10" s="45"/>
      <c r="AJ10" s="45"/>
      <c r="AK10" s="45"/>
      <c r="AL10" s="45"/>
      <c r="AM10" s="45"/>
      <c r="AN10" s="45"/>
      <c r="AO10" s="45"/>
      <c r="AP10" s="34"/>
      <c r="AQ10" s="35" t="s">
        <v>54</v>
      </c>
      <c r="AR10" s="35" t="s">
        <v>24</v>
      </c>
      <c r="AS10" s="35" t="s">
        <v>54</v>
      </c>
      <c r="AT10" s="35" t="s">
        <v>24</v>
      </c>
      <c r="AU10" s="35">
        <v>1</v>
      </c>
      <c r="AV10" s="35">
        <v>2</v>
      </c>
      <c r="AW10" s="35">
        <v>3</v>
      </c>
      <c r="AX10" s="35">
        <v>1</v>
      </c>
      <c r="AY10" s="35">
        <v>2</v>
      </c>
      <c r="AZ10" s="35">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121805</v>
      </c>
      <c r="C11" s="19" t="s">
        <v>159</v>
      </c>
      <c r="D11" s="18"/>
      <c r="E11" s="28">
        <f t="shared" ref="E11:E50" si="0">IF((COUNTA(T11:AC11)&gt;0),(ROUND((AVERAGE(T11:AC11)),0)),"")</f>
        <v>88</v>
      </c>
      <c r="F11" s="28" t="str">
        <f t="shared" ref="F11:F50" si="1">IF(AND(ISNUMBER(E11),E11&gt;=1),IF(E11&lt;=$FD$13,$FE$13,IF(E11&lt;=$FD$14,$FE$14,IF(E11&lt;=$FD$15,$FE$15,IF(E11&lt;=$FD$16,$FE$16,)))), "")</f>
        <v>A</v>
      </c>
      <c r="G11" s="28">
        <f t="shared" ref="G11:G50" si="2">IF((COUNTA(T11:AD11)&gt;0),(ROUND((AVERAGE(T11:AD11)),0)),"")</f>
        <v>88</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memahami konsep berpikir kronologis, diakronik , sinkronik, ruang dan waktu dalam sejarah, mampu menjelaskan konsep perubahan dan keberlanjutan dalam sejarah , memahami hasil dan nilai budaya masyarakat praaksara di Indonesia.</v>
      </c>
      <c r="K11" s="28">
        <f t="shared" ref="K11:K50" si="5">IF((COUNTA(AF11:AO11)&gt;0),AVERAGE(AF11:AO11),"")</f>
        <v>85</v>
      </c>
      <c r="L11" s="28" t="str">
        <f t="shared" ref="L11:L50" si="6">IF(AND(ISNUMBER(K11),K11&gt;=1), IF(K11&lt;=$FD$27,$FE$27,IF(K11&lt;=$FD$28,$FE$28,IF(K11&lt;=$FD$29,$FE$29,IF(K11&lt;=$FD$30,$FE$30,)))), "")</f>
        <v>A</v>
      </c>
      <c r="M11" s="28">
        <f t="shared" ref="M11:M50" si="7">IF((COUNTA(AF11:AO11)&gt;0),AVERAGE(AF11:AO11),"")</f>
        <v>85</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Sangat terampil dalam menyajikan informasi mengenai kehidupan manusia purba dan asal-usul nenek moyang bangsa Indonesia serta menyajikan nilai dan unsur budaya yang berkembang pada masa kerajaan Hindu dan Budha</v>
      </c>
      <c r="Q11" s="39"/>
      <c r="R11" s="39" t="s">
        <v>9</v>
      </c>
      <c r="S11" s="18"/>
      <c r="T11" s="1">
        <v>86</v>
      </c>
      <c r="U11" s="1">
        <v>88</v>
      </c>
      <c r="V11" s="1">
        <v>85</v>
      </c>
      <c r="W11" s="1">
        <v>91</v>
      </c>
      <c r="X11" s="1">
        <v>90</v>
      </c>
      <c r="Y11" s="1"/>
      <c r="Z11" s="1"/>
      <c r="AA11" s="1"/>
      <c r="AB11" s="1"/>
      <c r="AC11" s="1"/>
      <c r="AD11" s="1"/>
      <c r="AE11" s="18"/>
      <c r="AF11" s="1">
        <v>85</v>
      </c>
      <c r="AG11" s="1"/>
      <c r="AH11" s="1"/>
      <c r="AI11" s="1"/>
      <c r="AJ11" s="1"/>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7" t="s">
        <v>56</v>
      </c>
      <c r="FD11" s="47"/>
      <c r="FE11" s="47"/>
      <c r="FG11" s="46" t="s">
        <v>57</v>
      </c>
      <c r="FH11" s="46"/>
      <c r="FI11" s="46"/>
    </row>
    <row r="12" spans="1:167" x14ac:dyDescent="0.25">
      <c r="A12" s="19">
        <v>2</v>
      </c>
      <c r="B12" s="19">
        <v>121821</v>
      </c>
      <c r="C12" s="19" t="s">
        <v>160</v>
      </c>
      <c r="D12" s="18"/>
      <c r="E12" s="28">
        <f t="shared" si="0"/>
        <v>81</v>
      </c>
      <c r="F12" s="28" t="str">
        <f t="shared" si="1"/>
        <v>B</v>
      </c>
      <c r="G12" s="28">
        <f t="shared" si="2"/>
        <v>81</v>
      </c>
      <c r="H12" s="28" t="str">
        <f t="shared" si="3"/>
        <v>B</v>
      </c>
      <c r="I12" s="36">
        <v>2</v>
      </c>
      <c r="J1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2" s="28">
        <f t="shared" si="5"/>
        <v>88</v>
      </c>
      <c r="L12" s="28" t="str">
        <f t="shared" si="6"/>
        <v>A</v>
      </c>
      <c r="M12" s="28">
        <f t="shared" si="7"/>
        <v>88</v>
      </c>
      <c r="N12" s="28" t="str">
        <f t="shared" si="8"/>
        <v>A</v>
      </c>
      <c r="O12" s="36">
        <v>1</v>
      </c>
      <c r="P12" s="28" t="str">
        <f t="shared" si="9"/>
        <v>Sangat terampil dalam menyajikan informasi mengenai kehidupan manusia purba dan asal-usul nenek moyang bangsa Indonesia serta menyajikan nilai dan unsur budaya yang berkembang pada masa kerajaan Hindu dan Budha</v>
      </c>
      <c r="Q12" s="39"/>
      <c r="R12" s="39" t="s">
        <v>9</v>
      </c>
      <c r="S12" s="18"/>
      <c r="T12" s="1">
        <v>88</v>
      </c>
      <c r="U12" s="1">
        <v>64</v>
      </c>
      <c r="V12" s="1">
        <v>85</v>
      </c>
      <c r="W12" s="1">
        <v>90</v>
      </c>
      <c r="X12" s="1">
        <v>80</v>
      </c>
      <c r="Y12" s="1"/>
      <c r="Z12" s="1"/>
      <c r="AA12" s="1"/>
      <c r="AB12" s="1"/>
      <c r="AC12" s="1"/>
      <c r="AD12" s="1"/>
      <c r="AE12" s="18"/>
      <c r="AF12" s="1">
        <v>88</v>
      </c>
      <c r="AG12" s="1"/>
      <c r="AH12" s="1"/>
      <c r="AI12" s="1"/>
      <c r="AJ12" s="1"/>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59</v>
      </c>
      <c r="FD12" s="2" t="s">
        <v>60</v>
      </c>
      <c r="FE12" s="2" t="s">
        <v>61</v>
      </c>
      <c r="FG12" s="9" t="s">
        <v>62</v>
      </c>
      <c r="FH12" s="7" t="s">
        <v>63</v>
      </c>
      <c r="FI12" s="8" t="s">
        <v>64</v>
      </c>
      <c r="FJ12" s="7" t="s">
        <v>65</v>
      </c>
      <c r="FK12" s="8" t="s">
        <v>66</v>
      </c>
    </row>
    <row r="13" spans="1:167" x14ac:dyDescent="0.25">
      <c r="A13" s="19">
        <v>3</v>
      </c>
      <c r="B13" s="19">
        <v>121837</v>
      </c>
      <c r="C13" s="19" t="s">
        <v>161</v>
      </c>
      <c r="D13" s="18"/>
      <c r="E13" s="28">
        <f t="shared" si="0"/>
        <v>81</v>
      </c>
      <c r="F13" s="28" t="str">
        <f t="shared" si="1"/>
        <v>B</v>
      </c>
      <c r="G13" s="28">
        <f t="shared" si="2"/>
        <v>81</v>
      </c>
      <c r="H13" s="28" t="str">
        <f t="shared" si="3"/>
        <v>B</v>
      </c>
      <c r="I13" s="36">
        <v>2</v>
      </c>
      <c r="J1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3" s="28">
        <f t="shared" si="5"/>
        <v>80</v>
      </c>
      <c r="L13" s="28" t="str">
        <f t="shared" si="6"/>
        <v>B</v>
      </c>
      <c r="M13" s="28">
        <f t="shared" si="7"/>
        <v>80</v>
      </c>
      <c r="N13" s="28" t="str">
        <f t="shared" si="8"/>
        <v>B</v>
      </c>
      <c r="O13" s="36">
        <v>3</v>
      </c>
      <c r="P13" s="28" t="str">
        <f t="shared" si="9"/>
        <v>Sangat terampil dalam menyajikan informasi mengenai kehidupan manusia purba dan asal-usul nenek moyang bangsa Indonesia namun perlu peningkatan dalam menyajikan nilai dan unsur budaya yang berkembang pada masa kerajaan Hindu dan Budha</v>
      </c>
      <c r="Q13" s="39"/>
      <c r="R13" s="39" t="s">
        <v>9</v>
      </c>
      <c r="S13" s="18"/>
      <c r="T13" s="1">
        <v>85</v>
      </c>
      <c r="U13" s="1">
        <v>70</v>
      </c>
      <c r="V13" s="1">
        <v>77</v>
      </c>
      <c r="W13" s="1">
        <v>86</v>
      </c>
      <c r="X13" s="1">
        <v>85</v>
      </c>
      <c r="Y13" s="1"/>
      <c r="Z13" s="1"/>
      <c r="AA13" s="1"/>
      <c r="AB13" s="1"/>
      <c r="AC13" s="1"/>
      <c r="AD13" s="1"/>
      <c r="AE13" s="18"/>
      <c r="AF13" s="1">
        <v>80</v>
      </c>
      <c r="AG13" s="1"/>
      <c r="AH13" s="1"/>
      <c r="AI13" s="1"/>
      <c r="AJ13" s="1"/>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42">
        <v>1</v>
      </c>
      <c r="FH13" s="43" t="s">
        <v>68</v>
      </c>
      <c r="FI13" s="43" t="s">
        <v>69</v>
      </c>
      <c r="FJ13" s="41">
        <v>46821</v>
      </c>
      <c r="FK13" s="41">
        <v>46831</v>
      </c>
    </row>
    <row r="14" spans="1:167" x14ac:dyDescent="0.25">
      <c r="A14" s="19">
        <v>4</v>
      </c>
      <c r="B14" s="19">
        <v>121853</v>
      </c>
      <c r="C14" s="19" t="s">
        <v>162</v>
      </c>
      <c r="D14" s="18"/>
      <c r="E14" s="28">
        <f t="shared" si="0"/>
        <v>83</v>
      </c>
      <c r="F14" s="28" t="str">
        <f t="shared" si="1"/>
        <v>B</v>
      </c>
      <c r="G14" s="28">
        <f t="shared" si="2"/>
        <v>83</v>
      </c>
      <c r="H14" s="28" t="str">
        <f t="shared" si="3"/>
        <v>B</v>
      </c>
      <c r="I14" s="36">
        <v>2</v>
      </c>
      <c r="J1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4" s="28">
        <f t="shared" si="5"/>
        <v>78</v>
      </c>
      <c r="L14" s="28" t="str">
        <f t="shared" si="6"/>
        <v>B</v>
      </c>
      <c r="M14" s="28">
        <f t="shared" si="7"/>
        <v>78</v>
      </c>
      <c r="N14" s="28" t="str">
        <f t="shared" si="8"/>
        <v>B</v>
      </c>
      <c r="O14" s="36">
        <v>3</v>
      </c>
      <c r="P14" s="28" t="str">
        <f t="shared" si="9"/>
        <v>Sangat terampil dalam menyajikan informasi mengenai kehidupan manusia purba dan asal-usul nenek moyang bangsa Indonesia namun perlu peningkatan dalam menyajikan nilai dan unsur budaya yang berkembang pada masa kerajaan Hindu dan Budha</v>
      </c>
      <c r="Q14" s="39"/>
      <c r="R14" s="39" t="s">
        <v>9</v>
      </c>
      <c r="S14" s="18"/>
      <c r="T14" s="1">
        <v>88</v>
      </c>
      <c r="U14" s="1">
        <v>76</v>
      </c>
      <c r="V14" s="1">
        <v>85</v>
      </c>
      <c r="W14" s="1">
        <v>86</v>
      </c>
      <c r="X14" s="1">
        <v>81</v>
      </c>
      <c r="Y14" s="1"/>
      <c r="Z14" s="1"/>
      <c r="AA14" s="1"/>
      <c r="AB14" s="1"/>
      <c r="AC14" s="1"/>
      <c r="AD14" s="1"/>
      <c r="AE14" s="18"/>
      <c r="AF14" s="1">
        <v>78</v>
      </c>
      <c r="AG14" s="1"/>
      <c r="AH14" s="1"/>
      <c r="AI14" s="1"/>
      <c r="AJ14" s="1"/>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42"/>
      <c r="FH14" s="43"/>
      <c r="FI14" s="43"/>
      <c r="FJ14" s="41"/>
      <c r="FK14" s="41"/>
    </row>
    <row r="15" spans="1:167" x14ac:dyDescent="0.25">
      <c r="A15" s="19">
        <v>5</v>
      </c>
      <c r="B15" s="19">
        <v>121869</v>
      </c>
      <c r="C15" s="19" t="s">
        <v>163</v>
      </c>
      <c r="D15" s="18"/>
      <c r="E15" s="28">
        <f t="shared" si="0"/>
        <v>81</v>
      </c>
      <c r="F15" s="28" t="str">
        <f t="shared" si="1"/>
        <v>B</v>
      </c>
      <c r="G15" s="28">
        <f t="shared" si="2"/>
        <v>81</v>
      </c>
      <c r="H15" s="28" t="str">
        <f t="shared" si="3"/>
        <v>B</v>
      </c>
      <c r="I15" s="36">
        <v>2</v>
      </c>
      <c r="J1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5" s="28">
        <f t="shared" si="5"/>
        <v>78</v>
      </c>
      <c r="L15" s="28" t="str">
        <f t="shared" si="6"/>
        <v>B</v>
      </c>
      <c r="M15" s="28">
        <f t="shared" si="7"/>
        <v>78</v>
      </c>
      <c r="N15" s="28" t="str">
        <f t="shared" si="8"/>
        <v>B</v>
      </c>
      <c r="O15" s="36">
        <v>1</v>
      </c>
      <c r="P15" s="28" t="str">
        <f t="shared" si="9"/>
        <v>Sangat terampil dalam menyajikan informasi mengenai kehidupan manusia purba dan asal-usul nenek moyang bangsa Indonesia serta menyajikan nilai dan unsur budaya yang berkembang pada masa kerajaan Hindu dan Budha</v>
      </c>
      <c r="Q15" s="39"/>
      <c r="R15" s="39" t="s">
        <v>9</v>
      </c>
      <c r="S15" s="18"/>
      <c r="T15" s="1">
        <v>85</v>
      </c>
      <c r="U15" s="1">
        <v>80</v>
      </c>
      <c r="V15" s="1">
        <v>83</v>
      </c>
      <c r="W15" s="1">
        <v>75</v>
      </c>
      <c r="X15" s="1">
        <v>82</v>
      </c>
      <c r="Y15" s="1"/>
      <c r="Z15" s="1"/>
      <c r="AA15" s="1"/>
      <c r="AB15" s="1"/>
      <c r="AC15" s="1"/>
      <c r="AD15" s="1"/>
      <c r="AE15" s="18"/>
      <c r="AF15" s="1">
        <v>78</v>
      </c>
      <c r="AG15" s="1"/>
      <c r="AH15" s="1"/>
      <c r="AI15" s="1"/>
      <c r="AJ15" s="1"/>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42">
        <v>2</v>
      </c>
      <c r="FH15" s="43" t="s">
        <v>164</v>
      </c>
      <c r="FI15" s="43"/>
      <c r="FJ15" s="41">
        <v>46822</v>
      </c>
      <c r="FK15" s="41">
        <v>46832</v>
      </c>
    </row>
    <row r="16" spans="1:167" x14ac:dyDescent="0.25">
      <c r="A16" s="19">
        <v>6</v>
      </c>
      <c r="B16" s="19">
        <v>121885</v>
      </c>
      <c r="C16" s="19" t="s">
        <v>165</v>
      </c>
      <c r="D16" s="18"/>
      <c r="E16" s="28">
        <f t="shared" si="0"/>
        <v>82</v>
      </c>
      <c r="F16" s="28" t="str">
        <f t="shared" si="1"/>
        <v>B</v>
      </c>
      <c r="G16" s="28">
        <f t="shared" si="2"/>
        <v>82</v>
      </c>
      <c r="H16" s="28" t="str">
        <f t="shared" si="3"/>
        <v>B</v>
      </c>
      <c r="I16" s="36">
        <v>2</v>
      </c>
      <c r="J1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6" s="28">
        <f t="shared" si="5"/>
        <v>85</v>
      </c>
      <c r="L16" s="28" t="str">
        <f t="shared" si="6"/>
        <v>A</v>
      </c>
      <c r="M16" s="28">
        <f t="shared" si="7"/>
        <v>85</v>
      </c>
      <c r="N16" s="28" t="str">
        <f t="shared" si="8"/>
        <v>A</v>
      </c>
      <c r="O16" s="36">
        <v>1</v>
      </c>
      <c r="P16" s="28" t="str">
        <f t="shared" si="9"/>
        <v>Sangat terampil dalam menyajikan informasi mengenai kehidupan manusia purba dan asal-usul nenek moyang bangsa Indonesia serta menyajikan nilai dan unsur budaya yang berkembang pada masa kerajaan Hindu dan Budha</v>
      </c>
      <c r="Q16" s="39"/>
      <c r="R16" s="39" t="s">
        <v>9</v>
      </c>
      <c r="S16" s="18"/>
      <c r="T16" s="1">
        <v>88</v>
      </c>
      <c r="U16" s="1">
        <v>70</v>
      </c>
      <c r="V16" s="1">
        <v>83</v>
      </c>
      <c r="W16" s="1">
        <v>93</v>
      </c>
      <c r="X16" s="1">
        <v>74</v>
      </c>
      <c r="Y16" s="1"/>
      <c r="Z16" s="1"/>
      <c r="AA16" s="1"/>
      <c r="AB16" s="1"/>
      <c r="AC16" s="1"/>
      <c r="AD16" s="1"/>
      <c r="AE16" s="18"/>
      <c r="AF16" s="1">
        <v>85</v>
      </c>
      <c r="AG16" s="1"/>
      <c r="AH16" s="1"/>
      <c r="AI16" s="1"/>
      <c r="AJ16" s="1"/>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42"/>
      <c r="FH16" s="43"/>
      <c r="FI16" s="43"/>
      <c r="FJ16" s="41"/>
      <c r="FK16" s="41"/>
    </row>
    <row r="17" spans="1:167" x14ac:dyDescent="0.25">
      <c r="A17" s="19">
        <v>7</v>
      </c>
      <c r="B17" s="19">
        <v>121901</v>
      </c>
      <c r="C17" s="19" t="s">
        <v>166</v>
      </c>
      <c r="D17" s="18"/>
      <c r="E17" s="28">
        <f t="shared" si="0"/>
        <v>85</v>
      </c>
      <c r="F17" s="28" t="str">
        <f t="shared" si="1"/>
        <v>A</v>
      </c>
      <c r="G17" s="28">
        <f t="shared" si="2"/>
        <v>85</v>
      </c>
      <c r="H17" s="28" t="str">
        <f t="shared" si="3"/>
        <v>A</v>
      </c>
      <c r="I17" s="36">
        <v>1</v>
      </c>
      <c r="J17" s="28" t="str">
        <f t="shared" si="4"/>
        <v>Memiliki kemampuan dalam memahami konsep berpikir kronologis, diakronik , sinkronik, ruang dan waktu dalam sejarah, mampu menjelaskan konsep perubahan dan keberlanjutan dalam sejarah , memahami hasil dan nilai budaya masyarakat praaksara di Indonesia.</v>
      </c>
      <c r="K17" s="28">
        <f t="shared" si="5"/>
        <v>90</v>
      </c>
      <c r="L17" s="28" t="str">
        <f t="shared" si="6"/>
        <v>A</v>
      </c>
      <c r="M17" s="28">
        <f t="shared" si="7"/>
        <v>90</v>
      </c>
      <c r="N17" s="28" t="str">
        <f t="shared" si="8"/>
        <v>A</v>
      </c>
      <c r="O17" s="36">
        <v>1</v>
      </c>
      <c r="P17" s="28" t="str">
        <f t="shared" si="9"/>
        <v>Sangat terampil dalam menyajikan informasi mengenai kehidupan manusia purba dan asal-usul nenek moyang bangsa Indonesia serta menyajikan nilai dan unsur budaya yang berkembang pada masa kerajaan Hindu dan Budha</v>
      </c>
      <c r="Q17" s="39"/>
      <c r="R17" s="39" t="s">
        <v>9</v>
      </c>
      <c r="S17" s="18"/>
      <c r="T17" s="1">
        <v>88</v>
      </c>
      <c r="U17" s="1">
        <v>70</v>
      </c>
      <c r="V17" s="1">
        <v>85</v>
      </c>
      <c r="W17" s="1">
        <v>88</v>
      </c>
      <c r="X17" s="1">
        <v>93</v>
      </c>
      <c r="Y17" s="1"/>
      <c r="Z17" s="1"/>
      <c r="AA17" s="1"/>
      <c r="AB17" s="1"/>
      <c r="AC17" s="1"/>
      <c r="AD17" s="1"/>
      <c r="AE17" s="18"/>
      <c r="AF17" s="1">
        <v>90</v>
      </c>
      <c r="AG17" s="1"/>
      <c r="AH17" s="1"/>
      <c r="AI17" s="1"/>
      <c r="AJ17" s="1"/>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2">
        <v>3</v>
      </c>
      <c r="FH17" s="43" t="s">
        <v>76</v>
      </c>
      <c r="FI17" s="43" t="s">
        <v>73</v>
      </c>
      <c r="FJ17" s="41">
        <v>46823</v>
      </c>
      <c r="FK17" s="41">
        <v>46833</v>
      </c>
    </row>
    <row r="18" spans="1:167" x14ac:dyDescent="0.25">
      <c r="A18" s="19">
        <v>8</v>
      </c>
      <c r="B18" s="19">
        <v>121917</v>
      </c>
      <c r="C18" s="19" t="s">
        <v>167</v>
      </c>
      <c r="D18" s="18"/>
      <c r="E18" s="28">
        <f t="shared" si="0"/>
        <v>84</v>
      </c>
      <c r="F18" s="28" t="str">
        <f t="shared" si="1"/>
        <v>B</v>
      </c>
      <c r="G18" s="28">
        <f t="shared" si="2"/>
        <v>84</v>
      </c>
      <c r="H18" s="28" t="str">
        <f t="shared" si="3"/>
        <v>B</v>
      </c>
      <c r="I18" s="36">
        <v>2</v>
      </c>
      <c r="J1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18" s="28">
        <f t="shared" si="5"/>
        <v>80</v>
      </c>
      <c r="L18" s="28" t="str">
        <f t="shared" si="6"/>
        <v>B</v>
      </c>
      <c r="M18" s="28">
        <f t="shared" si="7"/>
        <v>80</v>
      </c>
      <c r="N18" s="28" t="str">
        <f t="shared" si="8"/>
        <v>B</v>
      </c>
      <c r="O18" s="36">
        <v>3</v>
      </c>
      <c r="P18" s="28" t="str">
        <f t="shared" si="9"/>
        <v>Sangat terampil dalam menyajikan informasi mengenai kehidupan manusia purba dan asal-usul nenek moyang bangsa Indonesia namun perlu peningkatan dalam menyajikan nilai dan unsur budaya yang berkembang pada masa kerajaan Hindu dan Budha</v>
      </c>
      <c r="Q18" s="39"/>
      <c r="R18" s="39" t="s">
        <v>9</v>
      </c>
      <c r="S18" s="18"/>
      <c r="T18" s="1">
        <v>87</v>
      </c>
      <c r="U18" s="1">
        <v>77</v>
      </c>
      <c r="V18" s="1">
        <v>85</v>
      </c>
      <c r="W18" s="1">
        <v>83</v>
      </c>
      <c r="X18" s="1">
        <v>86</v>
      </c>
      <c r="Y18" s="1"/>
      <c r="Z18" s="1"/>
      <c r="AA18" s="1"/>
      <c r="AB18" s="1"/>
      <c r="AC18" s="1"/>
      <c r="AD18" s="1"/>
      <c r="AE18" s="18"/>
      <c r="AF18" s="1">
        <v>80</v>
      </c>
      <c r="AG18" s="1"/>
      <c r="AH18" s="1"/>
      <c r="AI18" s="1"/>
      <c r="AJ18" s="1"/>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2"/>
      <c r="FH18" s="43"/>
      <c r="FI18" s="43"/>
      <c r="FJ18" s="41"/>
      <c r="FK18" s="41"/>
    </row>
    <row r="19" spans="1:167" x14ac:dyDescent="0.25">
      <c r="A19" s="19">
        <v>9</v>
      </c>
      <c r="B19" s="19">
        <v>121933</v>
      </c>
      <c r="C19" s="19" t="s">
        <v>168</v>
      </c>
      <c r="D19" s="18"/>
      <c r="E19" s="28">
        <f t="shared" si="0"/>
        <v>87</v>
      </c>
      <c r="F19" s="28" t="str">
        <f t="shared" si="1"/>
        <v>A</v>
      </c>
      <c r="G19" s="28">
        <f t="shared" si="2"/>
        <v>87</v>
      </c>
      <c r="H19" s="28" t="str">
        <f t="shared" si="3"/>
        <v>A</v>
      </c>
      <c r="I19" s="36">
        <v>1</v>
      </c>
      <c r="J19" s="28" t="str">
        <f t="shared" si="4"/>
        <v>Memiliki kemampuan dalam memahami konsep berpikir kronologis, diakronik , sinkronik, ruang dan waktu dalam sejarah, mampu menjelaskan konsep perubahan dan keberlanjutan dalam sejarah , memahami hasil dan nilai budaya masyarakat praaksara di Indonesia.</v>
      </c>
      <c r="K19" s="28">
        <f t="shared" si="5"/>
        <v>85</v>
      </c>
      <c r="L19" s="28" t="str">
        <f t="shared" si="6"/>
        <v>A</v>
      </c>
      <c r="M19" s="28">
        <f t="shared" si="7"/>
        <v>85</v>
      </c>
      <c r="N19" s="28" t="str">
        <f t="shared" si="8"/>
        <v>A</v>
      </c>
      <c r="O19" s="36">
        <v>1</v>
      </c>
      <c r="P19" s="28" t="str">
        <f t="shared" si="9"/>
        <v>Sangat terampil dalam menyajikan informasi mengenai kehidupan manusia purba dan asal-usul nenek moyang bangsa Indonesia serta menyajikan nilai dan unsur budaya yang berkembang pada masa kerajaan Hindu dan Budha</v>
      </c>
      <c r="Q19" s="39"/>
      <c r="R19" s="39" t="s">
        <v>9</v>
      </c>
      <c r="S19" s="18"/>
      <c r="T19" s="1">
        <v>85</v>
      </c>
      <c r="U19" s="1">
        <v>90</v>
      </c>
      <c r="V19" s="1">
        <v>82</v>
      </c>
      <c r="W19" s="1">
        <v>88</v>
      </c>
      <c r="X19" s="1">
        <v>92</v>
      </c>
      <c r="Y19" s="1"/>
      <c r="Z19" s="1"/>
      <c r="AA19" s="1"/>
      <c r="AB19" s="1"/>
      <c r="AC19" s="1"/>
      <c r="AD19" s="1"/>
      <c r="AE19" s="18"/>
      <c r="AF19" s="1">
        <v>85</v>
      </c>
      <c r="AG19" s="1"/>
      <c r="AH19" s="1"/>
      <c r="AI19" s="1"/>
      <c r="AJ19" s="1"/>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2">
        <v>4</v>
      </c>
      <c r="FH19" s="43"/>
      <c r="FI19" s="43"/>
      <c r="FJ19" s="41">
        <v>46824</v>
      </c>
      <c r="FK19" s="41">
        <v>46834</v>
      </c>
    </row>
    <row r="20" spans="1:167" x14ac:dyDescent="0.25">
      <c r="A20" s="19">
        <v>10</v>
      </c>
      <c r="B20" s="19">
        <v>121949</v>
      </c>
      <c r="C20" s="19" t="s">
        <v>169</v>
      </c>
      <c r="D20" s="18"/>
      <c r="E20" s="28">
        <f t="shared" si="0"/>
        <v>84</v>
      </c>
      <c r="F20" s="28" t="str">
        <f t="shared" si="1"/>
        <v>B</v>
      </c>
      <c r="G20" s="28">
        <f t="shared" si="2"/>
        <v>84</v>
      </c>
      <c r="H20" s="28" t="str">
        <f t="shared" si="3"/>
        <v>B</v>
      </c>
      <c r="I20" s="36">
        <v>2</v>
      </c>
      <c r="J2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0" s="28">
        <f t="shared" si="5"/>
        <v>87</v>
      </c>
      <c r="L20" s="28" t="str">
        <f t="shared" si="6"/>
        <v>A</v>
      </c>
      <c r="M20" s="28">
        <f t="shared" si="7"/>
        <v>87</v>
      </c>
      <c r="N20" s="28" t="str">
        <f t="shared" si="8"/>
        <v>A</v>
      </c>
      <c r="O20" s="36">
        <v>1</v>
      </c>
      <c r="P20" s="28" t="str">
        <f t="shared" si="9"/>
        <v>Sangat terampil dalam menyajikan informasi mengenai kehidupan manusia purba dan asal-usul nenek moyang bangsa Indonesia serta menyajikan nilai dan unsur budaya yang berkembang pada masa kerajaan Hindu dan Budha</v>
      </c>
      <c r="Q20" s="39"/>
      <c r="R20" s="39" t="s">
        <v>9</v>
      </c>
      <c r="S20" s="18"/>
      <c r="T20" s="1">
        <v>86</v>
      </c>
      <c r="U20" s="1">
        <v>84</v>
      </c>
      <c r="V20" s="1">
        <v>85</v>
      </c>
      <c r="W20" s="1">
        <v>88</v>
      </c>
      <c r="X20" s="1">
        <v>78</v>
      </c>
      <c r="Y20" s="1"/>
      <c r="Z20" s="1"/>
      <c r="AA20" s="1"/>
      <c r="AB20" s="1"/>
      <c r="AC20" s="1"/>
      <c r="AD20" s="1"/>
      <c r="AE20" s="18"/>
      <c r="AF20" s="1">
        <v>87</v>
      </c>
      <c r="AG20" s="1"/>
      <c r="AH20" s="1"/>
      <c r="AI20" s="1"/>
      <c r="AJ20" s="1"/>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2"/>
      <c r="FH20" s="43"/>
      <c r="FI20" s="43"/>
      <c r="FJ20" s="41"/>
      <c r="FK20" s="41"/>
    </row>
    <row r="21" spans="1:167" x14ac:dyDescent="0.25">
      <c r="A21" s="19">
        <v>11</v>
      </c>
      <c r="B21" s="19">
        <v>121965</v>
      </c>
      <c r="C21" s="19" t="s">
        <v>170</v>
      </c>
      <c r="D21" s="18"/>
      <c r="E21" s="28">
        <f t="shared" si="0"/>
        <v>82</v>
      </c>
      <c r="F21" s="28" t="str">
        <f t="shared" si="1"/>
        <v>B</v>
      </c>
      <c r="G21" s="28">
        <f t="shared" si="2"/>
        <v>82</v>
      </c>
      <c r="H21" s="28" t="str">
        <f t="shared" si="3"/>
        <v>B</v>
      </c>
      <c r="I21" s="36">
        <v>2</v>
      </c>
      <c r="J2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1" s="28">
        <f t="shared" si="5"/>
        <v>80</v>
      </c>
      <c r="L21" s="28" t="str">
        <f t="shared" si="6"/>
        <v>B</v>
      </c>
      <c r="M21" s="28">
        <f t="shared" si="7"/>
        <v>80</v>
      </c>
      <c r="N21" s="28" t="str">
        <f t="shared" si="8"/>
        <v>B</v>
      </c>
      <c r="O21" s="36">
        <v>3</v>
      </c>
      <c r="P21" s="28" t="str">
        <f t="shared" si="9"/>
        <v>Sangat terampil dalam menyajikan informasi mengenai kehidupan manusia purba dan asal-usul nenek moyang bangsa Indonesia namun perlu peningkatan dalam menyajikan nilai dan unsur budaya yang berkembang pada masa kerajaan Hindu dan Budha</v>
      </c>
      <c r="Q21" s="39"/>
      <c r="R21" s="39" t="s">
        <v>9</v>
      </c>
      <c r="S21" s="18"/>
      <c r="T21" s="1">
        <v>82</v>
      </c>
      <c r="U21" s="1">
        <v>75</v>
      </c>
      <c r="V21" s="1">
        <v>79</v>
      </c>
      <c r="W21" s="1">
        <v>85</v>
      </c>
      <c r="X21" s="1">
        <v>88</v>
      </c>
      <c r="Y21" s="1"/>
      <c r="Z21" s="1"/>
      <c r="AA21" s="1"/>
      <c r="AB21" s="1"/>
      <c r="AC21" s="1"/>
      <c r="AD21" s="1"/>
      <c r="AE21" s="18"/>
      <c r="AF21" s="1">
        <v>80</v>
      </c>
      <c r="AG21" s="1"/>
      <c r="AH21" s="1"/>
      <c r="AI21" s="1"/>
      <c r="AJ21" s="1"/>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2">
        <v>5</v>
      </c>
      <c r="FH21" s="43"/>
      <c r="FI21" s="43"/>
      <c r="FJ21" s="41">
        <v>46825</v>
      </c>
      <c r="FK21" s="41">
        <v>46835</v>
      </c>
    </row>
    <row r="22" spans="1:167" x14ac:dyDescent="0.25">
      <c r="A22" s="19">
        <v>12</v>
      </c>
      <c r="B22" s="19">
        <v>121981</v>
      </c>
      <c r="C22" s="19" t="s">
        <v>171</v>
      </c>
      <c r="D22" s="18"/>
      <c r="E22" s="28">
        <f t="shared" si="0"/>
        <v>88</v>
      </c>
      <c r="F22" s="28" t="str">
        <f t="shared" si="1"/>
        <v>A</v>
      </c>
      <c r="G22" s="28">
        <f t="shared" si="2"/>
        <v>88</v>
      </c>
      <c r="H22" s="28" t="str">
        <f t="shared" si="3"/>
        <v>A</v>
      </c>
      <c r="I22" s="36">
        <v>1</v>
      </c>
      <c r="J22" s="28" t="str">
        <f t="shared" si="4"/>
        <v>Memiliki kemampuan dalam memahami konsep berpikir kronologis, diakronik , sinkronik, ruang dan waktu dalam sejarah, mampu menjelaskan konsep perubahan dan keberlanjutan dalam sejarah , memahami hasil dan nilai budaya masyarakat praaksara di Indonesia.</v>
      </c>
      <c r="K22" s="28">
        <f t="shared" si="5"/>
        <v>90</v>
      </c>
      <c r="L22" s="28" t="str">
        <f t="shared" si="6"/>
        <v>A</v>
      </c>
      <c r="M22" s="28">
        <f t="shared" si="7"/>
        <v>90</v>
      </c>
      <c r="N22" s="28" t="str">
        <f t="shared" si="8"/>
        <v>A</v>
      </c>
      <c r="O22" s="36">
        <v>1</v>
      </c>
      <c r="P22" s="28" t="str">
        <f t="shared" si="9"/>
        <v>Sangat terampil dalam menyajikan informasi mengenai kehidupan manusia purba dan asal-usul nenek moyang bangsa Indonesia serta menyajikan nilai dan unsur budaya yang berkembang pada masa kerajaan Hindu dan Budha</v>
      </c>
      <c r="Q22" s="39"/>
      <c r="R22" s="39" t="s">
        <v>9</v>
      </c>
      <c r="S22" s="18"/>
      <c r="T22" s="1">
        <v>86</v>
      </c>
      <c r="U22" s="1">
        <v>87</v>
      </c>
      <c r="V22" s="1">
        <v>85</v>
      </c>
      <c r="W22" s="1">
        <v>91</v>
      </c>
      <c r="X22" s="1">
        <v>89</v>
      </c>
      <c r="Y22" s="1"/>
      <c r="Z22" s="1"/>
      <c r="AA22" s="1"/>
      <c r="AB22" s="1"/>
      <c r="AC22" s="1"/>
      <c r="AD22" s="1"/>
      <c r="AE22" s="18"/>
      <c r="AF22" s="1">
        <v>90</v>
      </c>
      <c r="AG22" s="1"/>
      <c r="AH22" s="1"/>
      <c r="AI22" s="1"/>
      <c r="AJ22" s="1"/>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2"/>
      <c r="FH22" s="43"/>
      <c r="FI22" s="43"/>
      <c r="FJ22" s="41"/>
      <c r="FK22" s="41"/>
    </row>
    <row r="23" spans="1:167" x14ac:dyDescent="0.25">
      <c r="A23" s="19">
        <v>13</v>
      </c>
      <c r="B23" s="19">
        <v>121997</v>
      </c>
      <c r="C23" s="19" t="s">
        <v>172</v>
      </c>
      <c r="D23" s="18"/>
      <c r="E23" s="28">
        <f t="shared" si="0"/>
        <v>85</v>
      </c>
      <c r="F23" s="28" t="str">
        <f t="shared" si="1"/>
        <v>A</v>
      </c>
      <c r="G23" s="28">
        <f t="shared" si="2"/>
        <v>85</v>
      </c>
      <c r="H23" s="28" t="str">
        <f t="shared" si="3"/>
        <v>A</v>
      </c>
      <c r="I23" s="36">
        <v>1</v>
      </c>
      <c r="J23" s="28" t="str">
        <f t="shared" si="4"/>
        <v>Memiliki kemampuan dalam memahami konsep berpikir kronologis, diakronik , sinkronik, ruang dan waktu dalam sejarah, mampu menjelaskan konsep perubahan dan keberlanjutan dalam sejarah , memahami hasil dan nilai budaya masyarakat praaksara di Indonesia.</v>
      </c>
      <c r="K23" s="28">
        <f t="shared" si="5"/>
        <v>90</v>
      </c>
      <c r="L23" s="28" t="str">
        <f t="shared" si="6"/>
        <v>A</v>
      </c>
      <c r="M23" s="28">
        <f t="shared" si="7"/>
        <v>90</v>
      </c>
      <c r="N23" s="28" t="str">
        <f t="shared" si="8"/>
        <v>A</v>
      </c>
      <c r="O23" s="36">
        <v>1</v>
      </c>
      <c r="P23" s="28" t="str">
        <f t="shared" si="9"/>
        <v>Sangat terampil dalam menyajikan informasi mengenai kehidupan manusia purba dan asal-usul nenek moyang bangsa Indonesia serta menyajikan nilai dan unsur budaya yang berkembang pada masa kerajaan Hindu dan Budha</v>
      </c>
      <c r="Q23" s="39"/>
      <c r="R23" s="39" t="s">
        <v>9</v>
      </c>
      <c r="S23" s="18"/>
      <c r="T23" s="1">
        <v>87</v>
      </c>
      <c r="U23" s="1">
        <v>88</v>
      </c>
      <c r="V23" s="1">
        <v>85</v>
      </c>
      <c r="W23" s="1">
        <v>86</v>
      </c>
      <c r="X23" s="1">
        <v>80</v>
      </c>
      <c r="Y23" s="1"/>
      <c r="Z23" s="1"/>
      <c r="AA23" s="1"/>
      <c r="AB23" s="1"/>
      <c r="AC23" s="1"/>
      <c r="AD23" s="1"/>
      <c r="AE23" s="18"/>
      <c r="AF23" s="1">
        <v>90</v>
      </c>
      <c r="AG23" s="1"/>
      <c r="AH23" s="1"/>
      <c r="AI23" s="1"/>
      <c r="AJ23" s="1"/>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2">
        <v>6</v>
      </c>
      <c r="FH23" s="43"/>
      <c r="FI23" s="43"/>
      <c r="FJ23" s="41">
        <v>46826</v>
      </c>
      <c r="FK23" s="41">
        <v>46836</v>
      </c>
    </row>
    <row r="24" spans="1:167" x14ac:dyDescent="0.25">
      <c r="A24" s="19">
        <v>14</v>
      </c>
      <c r="B24" s="19">
        <v>122013</v>
      </c>
      <c r="C24" s="19" t="s">
        <v>173</v>
      </c>
      <c r="D24" s="18"/>
      <c r="E24" s="28">
        <f t="shared" si="0"/>
        <v>87</v>
      </c>
      <c r="F24" s="28" t="str">
        <f t="shared" si="1"/>
        <v>A</v>
      </c>
      <c r="G24" s="28">
        <f t="shared" si="2"/>
        <v>87</v>
      </c>
      <c r="H24" s="28" t="str">
        <f t="shared" si="3"/>
        <v>A</v>
      </c>
      <c r="I24" s="36">
        <v>1</v>
      </c>
      <c r="J24" s="28" t="str">
        <f t="shared" si="4"/>
        <v>Memiliki kemampuan dalam memahami konsep berpikir kronologis, diakronik , sinkronik, ruang dan waktu dalam sejarah, mampu menjelaskan konsep perubahan dan keberlanjutan dalam sejarah , memahami hasil dan nilai budaya masyarakat praaksara di Indonesia.</v>
      </c>
      <c r="K24" s="28">
        <f t="shared" si="5"/>
        <v>80</v>
      </c>
      <c r="L24" s="28" t="str">
        <f t="shared" si="6"/>
        <v>B</v>
      </c>
      <c r="M24" s="28">
        <f t="shared" si="7"/>
        <v>80</v>
      </c>
      <c r="N24" s="28" t="str">
        <f t="shared" si="8"/>
        <v>B</v>
      </c>
      <c r="O24" s="36">
        <v>3</v>
      </c>
      <c r="P24" s="28" t="str">
        <f t="shared" si="9"/>
        <v>Sangat terampil dalam menyajikan informasi mengenai kehidupan manusia purba dan asal-usul nenek moyang bangsa Indonesia namun perlu peningkatan dalam menyajikan nilai dan unsur budaya yang berkembang pada masa kerajaan Hindu dan Budha</v>
      </c>
      <c r="Q24" s="39"/>
      <c r="R24" s="39" t="s">
        <v>9</v>
      </c>
      <c r="S24" s="18"/>
      <c r="T24" s="1">
        <v>85</v>
      </c>
      <c r="U24" s="1">
        <v>93</v>
      </c>
      <c r="V24" s="1">
        <v>81</v>
      </c>
      <c r="W24" s="1">
        <v>86</v>
      </c>
      <c r="X24" s="1">
        <v>90</v>
      </c>
      <c r="Y24" s="1"/>
      <c r="Z24" s="1"/>
      <c r="AA24" s="1"/>
      <c r="AB24" s="1"/>
      <c r="AC24" s="1"/>
      <c r="AD24" s="1"/>
      <c r="AE24" s="18"/>
      <c r="AF24" s="1">
        <v>80</v>
      </c>
      <c r="AG24" s="1"/>
      <c r="AH24" s="1"/>
      <c r="AI24" s="1"/>
      <c r="AJ24" s="1"/>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2"/>
      <c r="FH24" s="43"/>
      <c r="FI24" s="43"/>
      <c r="FJ24" s="41"/>
      <c r="FK24" s="41"/>
    </row>
    <row r="25" spans="1:167" x14ac:dyDescent="0.25">
      <c r="A25" s="19">
        <v>15</v>
      </c>
      <c r="B25" s="19">
        <v>122029</v>
      </c>
      <c r="C25" s="19" t="s">
        <v>174</v>
      </c>
      <c r="D25" s="18"/>
      <c r="E25" s="28">
        <f t="shared" si="0"/>
        <v>86</v>
      </c>
      <c r="F25" s="28" t="str">
        <f t="shared" si="1"/>
        <v>A</v>
      </c>
      <c r="G25" s="28">
        <f t="shared" si="2"/>
        <v>86</v>
      </c>
      <c r="H25" s="28" t="str">
        <f t="shared" si="3"/>
        <v>A</v>
      </c>
      <c r="I25" s="36">
        <v>1</v>
      </c>
      <c r="J25" s="28" t="str">
        <f t="shared" si="4"/>
        <v>Memiliki kemampuan dalam memahami konsep berpikir kronologis, diakronik , sinkronik, ruang dan waktu dalam sejarah, mampu menjelaskan konsep perubahan dan keberlanjutan dalam sejarah , memahami hasil dan nilai budaya masyarakat praaksara di Indonesia.</v>
      </c>
      <c r="K25" s="28">
        <f t="shared" si="5"/>
        <v>80</v>
      </c>
      <c r="L25" s="28" t="str">
        <f t="shared" si="6"/>
        <v>B</v>
      </c>
      <c r="M25" s="28">
        <f t="shared" si="7"/>
        <v>80</v>
      </c>
      <c r="N25" s="28" t="str">
        <f t="shared" si="8"/>
        <v>B</v>
      </c>
      <c r="O25" s="36">
        <v>3</v>
      </c>
      <c r="P25" s="28" t="str">
        <f t="shared" si="9"/>
        <v>Sangat terampil dalam menyajikan informasi mengenai kehidupan manusia purba dan asal-usul nenek moyang bangsa Indonesia namun perlu peningkatan dalam menyajikan nilai dan unsur budaya yang berkembang pada masa kerajaan Hindu dan Budha</v>
      </c>
      <c r="Q25" s="39"/>
      <c r="R25" s="39" t="s">
        <v>9</v>
      </c>
      <c r="S25" s="18"/>
      <c r="T25" s="1">
        <v>85</v>
      </c>
      <c r="U25" s="1">
        <v>88</v>
      </c>
      <c r="V25" s="1">
        <v>80</v>
      </c>
      <c r="W25" s="1">
        <v>88</v>
      </c>
      <c r="X25" s="1">
        <v>91</v>
      </c>
      <c r="Y25" s="1"/>
      <c r="Z25" s="1"/>
      <c r="AA25" s="1"/>
      <c r="AB25" s="1"/>
      <c r="AC25" s="1"/>
      <c r="AD25" s="1"/>
      <c r="AE25" s="18"/>
      <c r="AF25" s="1">
        <v>80</v>
      </c>
      <c r="AG25" s="1"/>
      <c r="AH25" s="1"/>
      <c r="AI25" s="1"/>
      <c r="AJ25" s="1"/>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8" t="s">
        <v>85</v>
      </c>
      <c r="FD25" s="68"/>
      <c r="FE25" s="68"/>
      <c r="FG25" s="42">
        <v>7</v>
      </c>
      <c r="FH25" s="43"/>
      <c r="FI25" s="43"/>
      <c r="FJ25" s="41">
        <v>46827</v>
      </c>
      <c r="FK25" s="41">
        <v>46837</v>
      </c>
    </row>
    <row r="26" spans="1:167" x14ac:dyDescent="0.25">
      <c r="A26" s="19">
        <v>16</v>
      </c>
      <c r="B26" s="19">
        <v>122045</v>
      </c>
      <c r="C26" s="19" t="s">
        <v>175</v>
      </c>
      <c r="D26" s="18"/>
      <c r="E26" s="28">
        <f t="shared" si="0"/>
        <v>82</v>
      </c>
      <c r="F26" s="28" t="str">
        <f t="shared" si="1"/>
        <v>B</v>
      </c>
      <c r="G26" s="28">
        <f t="shared" si="2"/>
        <v>82</v>
      </c>
      <c r="H26" s="28" t="str">
        <f t="shared" si="3"/>
        <v>B</v>
      </c>
      <c r="I26" s="36">
        <v>2</v>
      </c>
      <c r="J2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6" s="28">
        <f t="shared" si="5"/>
        <v>82</v>
      </c>
      <c r="L26" s="28" t="str">
        <f t="shared" si="6"/>
        <v>B</v>
      </c>
      <c r="M26" s="28">
        <f t="shared" si="7"/>
        <v>82</v>
      </c>
      <c r="N26" s="28" t="str">
        <f t="shared" si="8"/>
        <v>B</v>
      </c>
      <c r="O26" s="36">
        <v>1</v>
      </c>
      <c r="P26" s="28" t="str">
        <f t="shared" si="9"/>
        <v>Sangat terampil dalam menyajikan informasi mengenai kehidupan manusia purba dan asal-usul nenek moyang bangsa Indonesia serta menyajikan nilai dan unsur budaya yang berkembang pada masa kerajaan Hindu dan Budha</v>
      </c>
      <c r="Q26" s="39"/>
      <c r="R26" s="39" t="s">
        <v>9</v>
      </c>
      <c r="S26" s="18"/>
      <c r="T26" s="1">
        <v>86</v>
      </c>
      <c r="U26" s="1">
        <v>93</v>
      </c>
      <c r="V26" s="1">
        <v>83</v>
      </c>
      <c r="W26" s="1">
        <v>79</v>
      </c>
      <c r="X26" s="1">
        <v>71</v>
      </c>
      <c r="Y26" s="1"/>
      <c r="Z26" s="1"/>
      <c r="AA26" s="1"/>
      <c r="AB26" s="1"/>
      <c r="AC26" s="1"/>
      <c r="AD26" s="1"/>
      <c r="AE26" s="18"/>
      <c r="AF26" s="1">
        <v>82</v>
      </c>
      <c r="AG26" s="1"/>
      <c r="AH26" s="1"/>
      <c r="AI26" s="1"/>
      <c r="AJ26" s="1"/>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59</v>
      </c>
      <c r="FD26" s="4" t="s">
        <v>60</v>
      </c>
      <c r="FE26" s="4" t="s">
        <v>61</v>
      </c>
      <c r="FG26" s="42"/>
      <c r="FH26" s="43"/>
      <c r="FI26" s="43"/>
      <c r="FJ26" s="41"/>
      <c r="FK26" s="41"/>
    </row>
    <row r="27" spans="1:167" x14ac:dyDescent="0.25">
      <c r="A27" s="19">
        <v>17</v>
      </c>
      <c r="B27" s="19">
        <v>122061</v>
      </c>
      <c r="C27" s="19" t="s">
        <v>176</v>
      </c>
      <c r="D27" s="18"/>
      <c r="E27" s="28">
        <f t="shared" si="0"/>
        <v>81</v>
      </c>
      <c r="F27" s="28" t="str">
        <f t="shared" si="1"/>
        <v>B</v>
      </c>
      <c r="G27" s="28">
        <f t="shared" si="2"/>
        <v>81</v>
      </c>
      <c r="H27" s="28" t="str">
        <f t="shared" si="3"/>
        <v>B</v>
      </c>
      <c r="I27" s="36">
        <v>2</v>
      </c>
      <c r="J2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7" s="28">
        <f t="shared" si="5"/>
        <v>80</v>
      </c>
      <c r="L27" s="28" t="str">
        <f t="shared" si="6"/>
        <v>B</v>
      </c>
      <c r="M27" s="28">
        <f t="shared" si="7"/>
        <v>80</v>
      </c>
      <c r="N27" s="28" t="str">
        <f t="shared" si="8"/>
        <v>B</v>
      </c>
      <c r="O27" s="36">
        <v>1</v>
      </c>
      <c r="P27" s="28" t="str">
        <f t="shared" si="9"/>
        <v>Sangat terampil dalam menyajikan informasi mengenai kehidupan manusia purba dan asal-usul nenek moyang bangsa Indonesia serta menyajikan nilai dan unsur budaya yang berkembang pada masa kerajaan Hindu dan Budha</v>
      </c>
      <c r="Q27" s="39"/>
      <c r="R27" s="39" t="s">
        <v>9</v>
      </c>
      <c r="S27" s="18"/>
      <c r="T27" s="1">
        <v>87</v>
      </c>
      <c r="U27" s="1">
        <v>89</v>
      </c>
      <c r="V27" s="1">
        <v>83</v>
      </c>
      <c r="W27" s="1">
        <v>78</v>
      </c>
      <c r="X27" s="1">
        <v>70</v>
      </c>
      <c r="Y27" s="1"/>
      <c r="Z27" s="1"/>
      <c r="AA27" s="1"/>
      <c r="AB27" s="1"/>
      <c r="AC27" s="1"/>
      <c r="AD27" s="1"/>
      <c r="AE27" s="18"/>
      <c r="AF27" s="1">
        <v>80</v>
      </c>
      <c r="AG27" s="1"/>
      <c r="AH27" s="1"/>
      <c r="AI27" s="1"/>
      <c r="AJ27" s="1"/>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42">
        <v>8</v>
      </c>
      <c r="FH27" s="43"/>
      <c r="FI27" s="43"/>
      <c r="FJ27" s="41">
        <v>46828</v>
      </c>
      <c r="FK27" s="41">
        <v>46838</v>
      </c>
    </row>
    <row r="28" spans="1:167" x14ac:dyDescent="0.25">
      <c r="A28" s="19">
        <v>18</v>
      </c>
      <c r="B28" s="19">
        <v>122077</v>
      </c>
      <c r="C28" s="19" t="s">
        <v>177</v>
      </c>
      <c r="D28" s="18"/>
      <c r="E28" s="28">
        <f t="shared" si="0"/>
        <v>83</v>
      </c>
      <c r="F28" s="28" t="str">
        <f t="shared" si="1"/>
        <v>B</v>
      </c>
      <c r="G28" s="28">
        <f t="shared" si="2"/>
        <v>83</v>
      </c>
      <c r="H28" s="28" t="str">
        <f t="shared" si="3"/>
        <v>B</v>
      </c>
      <c r="I28" s="36">
        <v>2</v>
      </c>
      <c r="J2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8" s="28">
        <f t="shared" si="5"/>
        <v>86</v>
      </c>
      <c r="L28" s="28" t="str">
        <f t="shared" si="6"/>
        <v>A</v>
      </c>
      <c r="M28" s="28">
        <f t="shared" si="7"/>
        <v>86</v>
      </c>
      <c r="N28" s="28" t="str">
        <f t="shared" si="8"/>
        <v>A</v>
      </c>
      <c r="O28" s="36">
        <v>1</v>
      </c>
      <c r="P28" s="28" t="str">
        <f t="shared" si="9"/>
        <v>Sangat terampil dalam menyajikan informasi mengenai kehidupan manusia purba dan asal-usul nenek moyang bangsa Indonesia serta menyajikan nilai dan unsur budaya yang berkembang pada masa kerajaan Hindu dan Budha</v>
      </c>
      <c r="Q28" s="39"/>
      <c r="R28" s="39" t="s">
        <v>9</v>
      </c>
      <c r="S28" s="18"/>
      <c r="T28" s="1">
        <v>87</v>
      </c>
      <c r="U28" s="1">
        <v>78</v>
      </c>
      <c r="V28" s="1">
        <v>85</v>
      </c>
      <c r="W28" s="1">
        <v>90</v>
      </c>
      <c r="X28" s="1">
        <v>77</v>
      </c>
      <c r="Y28" s="1"/>
      <c r="Z28" s="1"/>
      <c r="AA28" s="1"/>
      <c r="AB28" s="1"/>
      <c r="AC28" s="1"/>
      <c r="AD28" s="1"/>
      <c r="AE28" s="18"/>
      <c r="AF28" s="1">
        <v>86</v>
      </c>
      <c r="AG28" s="1"/>
      <c r="AH28" s="1"/>
      <c r="AI28" s="1"/>
      <c r="AJ28" s="1"/>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42"/>
      <c r="FH28" s="43"/>
      <c r="FI28" s="43"/>
      <c r="FJ28" s="41"/>
      <c r="FK28" s="41"/>
    </row>
    <row r="29" spans="1:167" x14ac:dyDescent="0.25">
      <c r="A29" s="19">
        <v>19</v>
      </c>
      <c r="B29" s="19">
        <v>122093</v>
      </c>
      <c r="C29" s="19" t="s">
        <v>178</v>
      </c>
      <c r="D29" s="18"/>
      <c r="E29" s="28">
        <f t="shared" si="0"/>
        <v>84</v>
      </c>
      <c r="F29" s="28" t="str">
        <f t="shared" si="1"/>
        <v>B</v>
      </c>
      <c r="G29" s="28">
        <f t="shared" si="2"/>
        <v>84</v>
      </c>
      <c r="H29" s="28" t="str">
        <f t="shared" si="3"/>
        <v>B</v>
      </c>
      <c r="I29" s="36">
        <v>2</v>
      </c>
      <c r="J2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29" s="28">
        <f t="shared" si="5"/>
        <v>85</v>
      </c>
      <c r="L29" s="28" t="str">
        <f t="shared" si="6"/>
        <v>A</v>
      </c>
      <c r="M29" s="28">
        <f t="shared" si="7"/>
        <v>85</v>
      </c>
      <c r="N29" s="28" t="str">
        <f t="shared" si="8"/>
        <v>A</v>
      </c>
      <c r="O29" s="36">
        <v>1</v>
      </c>
      <c r="P29" s="28" t="str">
        <f t="shared" si="9"/>
        <v>Sangat terampil dalam menyajikan informasi mengenai kehidupan manusia purba dan asal-usul nenek moyang bangsa Indonesia serta menyajikan nilai dan unsur budaya yang berkembang pada masa kerajaan Hindu dan Budha</v>
      </c>
      <c r="Q29" s="39"/>
      <c r="R29" s="39" t="s">
        <v>9</v>
      </c>
      <c r="S29" s="18"/>
      <c r="T29" s="1">
        <v>85</v>
      </c>
      <c r="U29" s="1">
        <v>81</v>
      </c>
      <c r="V29" s="1">
        <v>85</v>
      </c>
      <c r="W29" s="1">
        <v>80</v>
      </c>
      <c r="X29" s="1">
        <v>90</v>
      </c>
      <c r="Y29" s="1"/>
      <c r="Z29" s="1"/>
      <c r="AA29" s="1"/>
      <c r="AB29" s="1"/>
      <c r="AC29" s="1"/>
      <c r="AD29" s="1"/>
      <c r="AE29" s="18"/>
      <c r="AF29" s="1">
        <v>85</v>
      </c>
      <c r="AG29" s="1"/>
      <c r="AH29" s="1"/>
      <c r="AI29" s="1"/>
      <c r="AJ29" s="1"/>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42">
        <v>9</v>
      </c>
      <c r="FH29" s="43"/>
      <c r="FI29" s="43"/>
      <c r="FJ29" s="41">
        <v>46829</v>
      </c>
      <c r="FK29" s="41">
        <v>46839</v>
      </c>
    </row>
    <row r="30" spans="1:167" x14ac:dyDescent="0.25">
      <c r="A30" s="19">
        <v>20</v>
      </c>
      <c r="B30" s="19">
        <v>122109</v>
      </c>
      <c r="C30" s="19" t="s">
        <v>179</v>
      </c>
      <c r="D30" s="18"/>
      <c r="E30" s="28">
        <f t="shared" si="0"/>
        <v>84</v>
      </c>
      <c r="F30" s="28" t="str">
        <f t="shared" si="1"/>
        <v>B</v>
      </c>
      <c r="G30" s="28">
        <f t="shared" si="2"/>
        <v>84</v>
      </c>
      <c r="H30" s="28" t="str">
        <f t="shared" si="3"/>
        <v>B</v>
      </c>
      <c r="I30" s="36">
        <v>2</v>
      </c>
      <c r="J3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0" s="28">
        <f t="shared" si="5"/>
        <v>80</v>
      </c>
      <c r="L30" s="28" t="str">
        <f t="shared" si="6"/>
        <v>B</v>
      </c>
      <c r="M30" s="28">
        <f t="shared" si="7"/>
        <v>80</v>
      </c>
      <c r="N30" s="28" t="str">
        <f t="shared" si="8"/>
        <v>B</v>
      </c>
      <c r="O30" s="36">
        <v>3</v>
      </c>
      <c r="P30" s="28" t="str">
        <f t="shared" si="9"/>
        <v>Sangat terampil dalam menyajikan informasi mengenai kehidupan manusia purba dan asal-usul nenek moyang bangsa Indonesia namun perlu peningkatan dalam menyajikan nilai dan unsur budaya yang berkembang pada masa kerajaan Hindu dan Budha</v>
      </c>
      <c r="Q30" s="39"/>
      <c r="R30" s="39" t="s">
        <v>9</v>
      </c>
      <c r="S30" s="18"/>
      <c r="T30" s="1">
        <v>86</v>
      </c>
      <c r="U30" s="1">
        <v>70</v>
      </c>
      <c r="V30" s="1">
        <v>84</v>
      </c>
      <c r="W30" s="1">
        <v>95</v>
      </c>
      <c r="X30" s="1">
        <v>84</v>
      </c>
      <c r="Y30" s="1"/>
      <c r="Z30" s="1"/>
      <c r="AA30" s="1"/>
      <c r="AB30" s="1"/>
      <c r="AC30" s="1"/>
      <c r="AD30" s="1"/>
      <c r="AE30" s="18"/>
      <c r="AF30" s="1">
        <v>80</v>
      </c>
      <c r="AG30" s="1"/>
      <c r="AH30" s="1"/>
      <c r="AI30" s="1"/>
      <c r="AJ30" s="1"/>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42"/>
      <c r="FH30" s="43"/>
      <c r="FI30" s="43"/>
      <c r="FJ30" s="41"/>
      <c r="FK30" s="41"/>
    </row>
    <row r="31" spans="1:167" x14ac:dyDescent="0.25">
      <c r="A31" s="19">
        <v>21</v>
      </c>
      <c r="B31" s="19">
        <v>122125</v>
      </c>
      <c r="C31" s="19" t="s">
        <v>180</v>
      </c>
      <c r="D31" s="18"/>
      <c r="E31" s="28">
        <f t="shared" si="0"/>
        <v>83</v>
      </c>
      <c r="F31" s="28" t="str">
        <f t="shared" si="1"/>
        <v>B</v>
      </c>
      <c r="G31" s="28">
        <f t="shared" si="2"/>
        <v>83</v>
      </c>
      <c r="H31" s="28" t="str">
        <f t="shared" si="3"/>
        <v>B</v>
      </c>
      <c r="I31" s="36">
        <v>2</v>
      </c>
      <c r="J31"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1" s="28">
        <f t="shared" si="5"/>
        <v>80</v>
      </c>
      <c r="L31" s="28" t="str">
        <f t="shared" si="6"/>
        <v>B</v>
      </c>
      <c r="M31" s="28">
        <f t="shared" si="7"/>
        <v>80</v>
      </c>
      <c r="N31" s="28" t="str">
        <f t="shared" si="8"/>
        <v>B</v>
      </c>
      <c r="O31" s="36">
        <v>1</v>
      </c>
      <c r="P31" s="28" t="str">
        <f t="shared" si="9"/>
        <v>Sangat terampil dalam menyajikan informasi mengenai kehidupan manusia purba dan asal-usul nenek moyang bangsa Indonesia serta menyajikan nilai dan unsur budaya yang berkembang pada masa kerajaan Hindu dan Budha</v>
      </c>
      <c r="Q31" s="39"/>
      <c r="R31" s="39" t="s">
        <v>9</v>
      </c>
      <c r="S31" s="18"/>
      <c r="T31" s="1">
        <v>86</v>
      </c>
      <c r="U31" s="1">
        <v>93</v>
      </c>
      <c r="V31" s="1">
        <v>80</v>
      </c>
      <c r="W31" s="1">
        <v>79</v>
      </c>
      <c r="X31" s="1">
        <v>75</v>
      </c>
      <c r="Y31" s="1"/>
      <c r="Z31" s="1"/>
      <c r="AA31" s="1"/>
      <c r="AB31" s="1"/>
      <c r="AC31" s="1"/>
      <c r="AD31" s="1"/>
      <c r="AE31" s="18"/>
      <c r="AF31" s="1">
        <v>80</v>
      </c>
      <c r="AG31" s="1"/>
      <c r="AH31" s="1"/>
      <c r="AI31" s="1"/>
      <c r="AJ31" s="1"/>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2">
        <v>10</v>
      </c>
      <c r="FH31" s="43"/>
      <c r="FI31" s="43"/>
      <c r="FJ31" s="41">
        <v>46830</v>
      </c>
      <c r="FK31" s="41">
        <v>46840</v>
      </c>
    </row>
    <row r="32" spans="1:167" x14ac:dyDescent="0.25">
      <c r="A32" s="19">
        <v>22</v>
      </c>
      <c r="B32" s="19">
        <v>122141</v>
      </c>
      <c r="C32" s="19" t="s">
        <v>181</v>
      </c>
      <c r="D32" s="18"/>
      <c r="E32" s="28">
        <f t="shared" si="0"/>
        <v>81</v>
      </c>
      <c r="F32" s="28" t="str">
        <f t="shared" si="1"/>
        <v>B</v>
      </c>
      <c r="G32" s="28">
        <f t="shared" si="2"/>
        <v>81</v>
      </c>
      <c r="H32" s="28" t="str">
        <f t="shared" si="3"/>
        <v>B</v>
      </c>
      <c r="I32" s="36">
        <v>2</v>
      </c>
      <c r="J3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2" s="28">
        <f t="shared" si="5"/>
        <v>86</v>
      </c>
      <c r="L32" s="28" t="str">
        <f t="shared" si="6"/>
        <v>A</v>
      </c>
      <c r="M32" s="28">
        <f t="shared" si="7"/>
        <v>86</v>
      </c>
      <c r="N32" s="28" t="str">
        <f t="shared" si="8"/>
        <v>A</v>
      </c>
      <c r="O32" s="36">
        <v>1</v>
      </c>
      <c r="P32" s="28" t="str">
        <f t="shared" si="9"/>
        <v>Sangat terampil dalam menyajikan informasi mengenai kehidupan manusia purba dan asal-usul nenek moyang bangsa Indonesia serta menyajikan nilai dan unsur budaya yang berkembang pada masa kerajaan Hindu dan Budha</v>
      </c>
      <c r="Q32" s="39"/>
      <c r="R32" s="39" t="s">
        <v>9</v>
      </c>
      <c r="S32" s="18"/>
      <c r="T32" s="1">
        <v>84</v>
      </c>
      <c r="U32" s="1">
        <v>71</v>
      </c>
      <c r="V32" s="1">
        <v>81</v>
      </c>
      <c r="W32" s="1">
        <v>83</v>
      </c>
      <c r="X32" s="1">
        <v>87</v>
      </c>
      <c r="Y32" s="1"/>
      <c r="Z32" s="1"/>
      <c r="AA32" s="1"/>
      <c r="AB32" s="1"/>
      <c r="AC32" s="1"/>
      <c r="AD32" s="1"/>
      <c r="AE32" s="18"/>
      <c r="AF32" s="1">
        <v>86</v>
      </c>
      <c r="AG32" s="1"/>
      <c r="AH32" s="1"/>
      <c r="AI32" s="1"/>
      <c r="AJ32" s="1"/>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2"/>
      <c r="FH32" s="41"/>
      <c r="FI32" s="41"/>
      <c r="FJ32" s="41"/>
      <c r="FK32" s="41"/>
    </row>
    <row r="33" spans="1:157" x14ac:dyDescent="0.25">
      <c r="A33" s="19">
        <v>23</v>
      </c>
      <c r="B33" s="19">
        <v>122157</v>
      </c>
      <c r="C33" s="19" t="s">
        <v>182</v>
      </c>
      <c r="D33" s="18"/>
      <c r="E33" s="28">
        <f t="shared" si="0"/>
        <v>87</v>
      </c>
      <c r="F33" s="28" t="str">
        <f t="shared" si="1"/>
        <v>A</v>
      </c>
      <c r="G33" s="28">
        <f t="shared" si="2"/>
        <v>87</v>
      </c>
      <c r="H33" s="28" t="str">
        <f t="shared" si="3"/>
        <v>A</v>
      </c>
      <c r="I33" s="36">
        <v>1</v>
      </c>
      <c r="J33" s="28" t="str">
        <f t="shared" si="4"/>
        <v>Memiliki kemampuan dalam memahami konsep berpikir kronologis, diakronik , sinkronik, ruang dan waktu dalam sejarah, mampu menjelaskan konsep perubahan dan keberlanjutan dalam sejarah , memahami hasil dan nilai budaya masyarakat praaksara di Indonesia.</v>
      </c>
      <c r="K33" s="28">
        <f t="shared" si="5"/>
        <v>80</v>
      </c>
      <c r="L33" s="28" t="str">
        <f t="shared" si="6"/>
        <v>B</v>
      </c>
      <c r="M33" s="28">
        <f t="shared" si="7"/>
        <v>80</v>
      </c>
      <c r="N33" s="28" t="str">
        <f t="shared" si="8"/>
        <v>B</v>
      </c>
      <c r="O33" s="36">
        <v>3</v>
      </c>
      <c r="P33" s="28" t="str">
        <f t="shared" si="9"/>
        <v>Sangat terampil dalam menyajikan informasi mengenai kehidupan manusia purba dan asal-usul nenek moyang bangsa Indonesia namun perlu peningkatan dalam menyajikan nilai dan unsur budaya yang berkembang pada masa kerajaan Hindu dan Budha</v>
      </c>
      <c r="Q33" s="39"/>
      <c r="R33" s="39" t="s">
        <v>9</v>
      </c>
      <c r="S33" s="18"/>
      <c r="T33" s="1">
        <v>86</v>
      </c>
      <c r="U33" s="1">
        <v>93</v>
      </c>
      <c r="V33" s="1">
        <v>79</v>
      </c>
      <c r="W33" s="1">
        <v>91</v>
      </c>
      <c r="X33" s="1">
        <v>88</v>
      </c>
      <c r="Y33" s="1"/>
      <c r="Z33" s="1"/>
      <c r="AA33" s="1"/>
      <c r="AB33" s="1"/>
      <c r="AC33" s="1"/>
      <c r="AD33" s="1"/>
      <c r="AE33" s="18"/>
      <c r="AF33" s="1">
        <v>80</v>
      </c>
      <c r="AG33" s="1"/>
      <c r="AH33" s="1"/>
      <c r="AI33" s="1"/>
      <c r="AJ33" s="1"/>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122173</v>
      </c>
      <c r="C34" s="19" t="s">
        <v>183</v>
      </c>
      <c r="D34" s="18"/>
      <c r="E34" s="28">
        <f t="shared" si="0"/>
        <v>87</v>
      </c>
      <c r="F34" s="28" t="str">
        <f t="shared" si="1"/>
        <v>A</v>
      </c>
      <c r="G34" s="28">
        <f t="shared" si="2"/>
        <v>87</v>
      </c>
      <c r="H34" s="28" t="str">
        <f t="shared" si="3"/>
        <v>A</v>
      </c>
      <c r="I34" s="36">
        <v>1</v>
      </c>
      <c r="J34" s="28" t="str">
        <f t="shared" si="4"/>
        <v>Memiliki kemampuan dalam memahami konsep berpikir kronologis, diakronik , sinkronik, ruang dan waktu dalam sejarah, mampu menjelaskan konsep perubahan dan keberlanjutan dalam sejarah , memahami hasil dan nilai budaya masyarakat praaksara di Indonesia.</v>
      </c>
      <c r="K34" s="28">
        <f t="shared" si="5"/>
        <v>80</v>
      </c>
      <c r="L34" s="28" t="str">
        <f t="shared" si="6"/>
        <v>B</v>
      </c>
      <c r="M34" s="28">
        <f t="shared" si="7"/>
        <v>80</v>
      </c>
      <c r="N34" s="28" t="str">
        <f t="shared" si="8"/>
        <v>B</v>
      </c>
      <c r="O34" s="36">
        <v>3</v>
      </c>
      <c r="P34" s="28" t="str">
        <f t="shared" si="9"/>
        <v>Sangat terampil dalam menyajikan informasi mengenai kehidupan manusia purba dan asal-usul nenek moyang bangsa Indonesia namun perlu peningkatan dalam menyajikan nilai dan unsur budaya yang berkembang pada masa kerajaan Hindu dan Budha</v>
      </c>
      <c r="Q34" s="39"/>
      <c r="R34" s="39" t="s">
        <v>9</v>
      </c>
      <c r="S34" s="18"/>
      <c r="T34" s="1">
        <v>84</v>
      </c>
      <c r="U34" s="1">
        <v>93</v>
      </c>
      <c r="V34" s="1">
        <v>77</v>
      </c>
      <c r="W34" s="1">
        <v>88</v>
      </c>
      <c r="X34" s="1">
        <v>93</v>
      </c>
      <c r="Y34" s="1"/>
      <c r="Z34" s="1"/>
      <c r="AA34" s="1"/>
      <c r="AB34" s="1"/>
      <c r="AC34" s="1"/>
      <c r="AD34" s="1"/>
      <c r="AE34" s="18"/>
      <c r="AF34" s="1">
        <v>80</v>
      </c>
      <c r="AG34" s="1"/>
      <c r="AH34" s="1"/>
      <c r="AI34" s="1"/>
      <c r="AJ34" s="1"/>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122189</v>
      </c>
      <c r="C35" s="19" t="s">
        <v>184</v>
      </c>
      <c r="D35" s="18"/>
      <c r="E35" s="28">
        <f t="shared" si="0"/>
        <v>81</v>
      </c>
      <c r="F35" s="28" t="str">
        <f t="shared" si="1"/>
        <v>B</v>
      </c>
      <c r="G35" s="28">
        <f t="shared" si="2"/>
        <v>81</v>
      </c>
      <c r="H35" s="28" t="str">
        <f t="shared" si="3"/>
        <v>B</v>
      </c>
      <c r="I35" s="36">
        <v>2</v>
      </c>
      <c r="J3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5" s="28">
        <f t="shared" si="5"/>
        <v>80</v>
      </c>
      <c r="L35" s="28" t="str">
        <f t="shared" si="6"/>
        <v>B</v>
      </c>
      <c r="M35" s="28">
        <f t="shared" si="7"/>
        <v>80</v>
      </c>
      <c r="N35" s="28" t="str">
        <f t="shared" si="8"/>
        <v>B</v>
      </c>
      <c r="O35" s="36">
        <v>3</v>
      </c>
      <c r="P35" s="28" t="str">
        <f t="shared" si="9"/>
        <v>Sangat terampil dalam menyajikan informasi mengenai kehidupan manusia purba dan asal-usul nenek moyang bangsa Indonesia namun perlu peningkatan dalam menyajikan nilai dan unsur budaya yang berkembang pada masa kerajaan Hindu dan Budha</v>
      </c>
      <c r="Q35" s="39"/>
      <c r="R35" s="39" t="s">
        <v>9</v>
      </c>
      <c r="S35" s="18"/>
      <c r="T35" s="1">
        <v>84</v>
      </c>
      <c r="U35" s="1">
        <v>79</v>
      </c>
      <c r="V35" s="1">
        <v>77</v>
      </c>
      <c r="W35" s="1">
        <v>78</v>
      </c>
      <c r="X35" s="1">
        <v>88</v>
      </c>
      <c r="Y35" s="1"/>
      <c r="Z35" s="1"/>
      <c r="AA35" s="1"/>
      <c r="AB35" s="1"/>
      <c r="AC35" s="1"/>
      <c r="AD35" s="1"/>
      <c r="AE35" s="18"/>
      <c r="AF35" s="1">
        <v>80</v>
      </c>
      <c r="AG35" s="1"/>
      <c r="AH35" s="1"/>
      <c r="AI35" s="1"/>
      <c r="AJ35" s="1"/>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122205</v>
      </c>
      <c r="C36" s="19" t="s">
        <v>185</v>
      </c>
      <c r="D36" s="18"/>
      <c r="E36" s="28">
        <f t="shared" si="0"/>
        <v>89</v>
      </c>
      <c r="F36" s="28" t="str">
        <f t="shared" si="1"/>
        <v>A</v>
      </c>
      <c r="G36" s="28">
        <f t="shared" si="2"/>
        <v>89</v>
      </c>
      <c r="H36" s="28" t="str">
        <f t="shared" si="3"/>
        <v>A</v>
      </c>
      <c r="I36" s="36">
        <v>1</v>
      </c>
      <c r="J36" s="28" t="str">
        <f t="shared" si="4"/>
        <v>Memiliki kemampuan dalam memahami konsep berpikir kronologis, diakronik , sinkronik, ruang dan waktu dalam sejarah, mampu menjelaskan konsep perubahan dan keberlanjutan dalam sejarah , memahami hasil dan nilai budaya masyarakat praaksara di Indonesia.</v>
      </c>
      <c r="K36" s="28">
        <f t="shared" si="5"/>
        <v>90</v>
      </c>
      <c r="L36" s="28" t="str">
        <f t="shared" si="6"/>
        <v>A</v>
      </c>
      <c r="M36" s="28">
        <f t="shared" si="7"/>
        <v>90</v>
      </c>
      <c r="N36" s="28" t="str">
        <f t="shared" si="8"/>
        <v>A</v>
      </c>
      <c r="O36" s="36">
        <v>1</v>
      </c>
      <c r="P36" s="28" t="str">
        <f t="shared" si="9"/>
        <v>Sangat terampil dalam menyajikan informasi mengenai kehidupan manusia purba dan asal-usul nenek moyang bangsa Indonesia serta menyajikan nilai dan unsur budaya yang berkembang pada masa kerajaan Hindu dan Budha</v>
      </c>
      <c r="Q36" s="39"/>
      <c r="R36" s="39" t="s">
        <v>9</v>
      </c>
      <c r="S36" s="18"/>
      <c r="T36" s="1">
        <v>86</v>
      </c>
      <c r="U36" s="1">
        <v>90</v>
      </c>
      <c r="V36" s="1">
        <v>85</v>
      </c>
      <c r="W36" s="1">
        <v>91</v>
      </c>
      <c r="X36" s="1">
        <v>93</v>
      </c>
      <c r="Y36" s="1"/>
      <c r="Z36" s="1"/>
      <c r="AA36" s="1"/>
      <c r="AB36" s="1"/>
      <c r="AC36" s="1"/>
      <c r="AD36" s="1"/>
      <c r="AE36" s="18"/>
      <c r="AF36" s="1">
        <v>90</v>
      </c>
      <c r="AG36" s="1"/>
      <c r="AH36" s="1"/>
      <c r="AI36" s="1"/>
      <c r="AJ36" s="1"/>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122221</v>
      </c>
      <c r="C37" s="19" t="s">
        <v>186</v>
      </c>
      <c r="D37" s="18"/>
      <c r="E37" s="28">
        <f t="shared" si="0"/>
        <v>77</v>
      </c>
      <c r="F37" s="28" t="str">
        <f t="shared" si="1"/>
        <v>B</v>
      </c>
      <c r="G37" s="28">
        <f t="shared" si="2"/>
        <v>77</v>
      </c>
      <c r="H37" s="28" t="str">
        <f t="shared" si="3"/>
        <v>B</v>
      </c>
      <c r="I37" s="36">
        <v>2</v>
      </c>
      <c r="J37"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7" s="28">
        <f t="shared" si="5"/>
        <v>86</v>
      </c>
      <c r="L37" s="28" t="str">
        <f t="shared" si="6"/>
        <v>A</v>
      </c>
      <c r="M37" s="28">
        <f t="shared" si="7"/>
        <v>86</v>
      </c>
      <c r="N37" s="28" t="str">
        <f t="shared" si="8"/>
        <v>A</v>
      </c>
      <c r="O37" s="36">
        <v>1</v>
      </c>
      <c r="P37" s="28" t="str">
        <f t="shared" si="9"/>
        <v>Sangat terampil dalam menyajikan informasi mengenai kehidupan manusia purba dan asal-usul nenek moyang bangsa Indonesia serta menyajikan nilai dan unsur budaya yang berkembang pada masa kerajaan Hindu dan Budha</v>
      </c>
      <c r="Q37" s="39"/>
      <c r="R37" s="39" t="s">
        <v>9</v>
      </c>
      <c r="S37" s="18"/>
      <c r="T37" s="1">
        <v>88</v>
      </c>
      <c r="U37" s="1">
        <v>72</v>
      </c>
      <c r="V37" s="1">
        <v>85</v>
      </c>
      <c r="W37" s="1">
        <v>50</v>
      </c>
      <c r="X37" s="1">
        <v>89</v>
      </c>
      <c r="Y37" s="1"/>
      <c r="Z37" s="1"/>
      <c r="AA37" s="1"/>
      <c r="AB37" s="1"/>
      <c r="AC37" s="1"/>
      <c r="AD37" s="1"/>
      <c r="AE37" s="18"/>
      <c r="AF37" s="1">
        <v>86</v>
      </c>
      <c r="AG37" s="1"/>
      <c r="AH37" s="1"/>
      <c r="AI37" s="1"/>
      <c r="AJ37" s="1"/>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122237</v>
      </c>
      <c r="C38" s="19" t="s">
        <v>187</v>
      </c>
      <c r="D38" s="18"/>
      <c r="E38" s="28">
        <f t="shared" si="0"/>
        <v>77</v>
      </c>
      <c r="F38" s="28" t="str">
        <f t="shared" si="1"/>
        <v>B</v>
      </c>
      <c r="G38" s="28">
        <f t="shared" si="2"/>
        <v>77</v>
      </c>
      <c r="H38" s="28" t="str">
        <f t="shared" si="3"/>
        <v>B</v>
      </c>
      <c r="I38" s="36">
        <v>2</v>
      </c>
      <c r="J38"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8" s="28">
        <f t="shared" si="5"/>
        <v>85</v>
      </c>
      <c r="L38" s="28" t="str">
        <f t="shared" si="6"/>
        <v>A</v>
      </c>
      <c r="M38" s="28">
        <f t="shared" si="7"/>
        <v>85</v>
      </c>
      <c r="N38" s="28" t="str">
        <f t="shared" si="8"/>
        <v>A</v>
      </c>
      <c r="O38" s="36">
        <v>1</v>
      </c>
      <c r="P38" s="28" t="str">
        <f t="shared" si="9"/>
        <v>Sangat terampil dalam menyajikan informasi mengenai kehidupan manusia purba dan asal-usul nenek moyang bangsa Indonesia serta menyajikan nilai dan unsur budaya yang berkembang pada masa kerajaan Hindu dan Budha</v>
      </c>
      <c r="Q38" s="39"/>
      <c r="R38" s="39" t="s">
        <v>9</v>
      </c>
      <c r="S38" s="18"/>
      <c r="T38" s="1">
        <v>87</v>
      </c>
      <c r="U38" s="1">
        <v>58</v>
      </c>
      <c r="V38" s="1">
        <v>80</v>
      </c>
      <c r="W38" s="1">
        <v>83</v>
      </c>
      <c r="X38" s="1">
        <v>78</v>
      </c>
      <c r="Y38" s="1"/>
      <c r="Z38" s="1"/>
      <c r="AA38" s="1"/>
      <c r="AB38" s="1"/>
      <c r="AC38" s="1"/>
      <c r="AD38" s="1"/>
      <c r="AE38" s="18"/>
      <c r="AF38" s="1">
        <v>85</v>
      </c>
      <c r="AG38" s="1"/>
      <c r="AH38" s="1"/>
      <c r="AI38" s="1"/>
      <c r="AJ38" s="1"/>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122253</v>
      </c>
      <c r="C39" s="19" t="s">
        <v>188</v>
      </c>
      <c r="D39" s="18"/>
      <c r="E39" s="28">
        <f t="shared" si="0"/>
        <v>84</v>
      </c>
      <c r="F39" s="28" t="str">
        <f t="shared" si="1"/>
        <v>B</v>
      </c>
      <c r="G39" s="28">
        <f t="shared" si="2"/>
        <v>84</v>
      </c>
      <c r="H39" s="28" t="str">
        <f t="shared" si="3"/>
        <v>B</v>
      </c>
      <c r="I39" s="36">
        <v>2</v>
      </c>
      <c r="J39"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39" s="28">
        <f t="shared" si="5"/>
        <v>87</v>
      </c>
      <c r="L39" s="28" t="str">
        <f t="shared" si="6"/>
        <v>A</v>
      </c>
      <c r="M39" s="28">
        <f t="shared" si="7"/>
        <v>87</v>
      </c>
      <c r="N39" s="28" t="str">
        <f t="shared" si="8"/>
        <v>A</v>
      </c>
      <c r="O39" s="36">
        <v>1</v>
      </c>
      <c r="P39" s="28" t="str">
        <f t="shared" si="9"/>
        <v>Sangat terampil dalam menyajikan informasi mengenai kehidupan manusia purba dan asal-usul nenek moyang bangsa Indonesia serta menyajikan nilai dan unsur budaya yang berkembang pada masa kerajaan Hindu dan Budha</v>
      </c>
      <c r="Q39" s="39"/>
      <c r="R39" s="39" t="s">
        <v>9</v>
      </c>
      <c r="S39" s="18"/>
      <c r="T39" s="1">
        <v>85</v>
      </c>
      <c r="U39" s="1">
        <v>80</v>
      </c>
      <c r="V39" s="1">
        <v>83</v>
      </c>
      <c r="W39" s="1">
        <v>91</v>
      </c>
      <c r="X39" s="1">
        <v>81</v>
      </c>
      <c r="Y39" s="1"/>
      <c r="Z39" s="1"/>
      <c r="AA39" s="1"/>
      <c r="AB39" s="1"/>
      <c r="AC39" s="1"/>
      <c r="AD39" s="1"/>
      <c r="AE39" s="18"/>
      <c r="AF39" s="1">
        <v>87</v>
      </c>
      <c r="AG39" s="1"/>
      <c r="AH39" s="1"/>
      <c r="AI39" s="1"/>
      <c r="AJ39" s="1"/>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122269</v>
      </c>
      <c r="C40" s="19" t="s">
        <v>189</v>
      </c>
      <c r="D40" s="18"/>
      <c r="E40" s="28">
        <f t="shared" si="0"/>
        <v>76</v>
      </c>
      <c r="F40" s="28" t="str">
        <f t="shared" si="1"/>
        <v>B</v>
      </c>
      <c r="G40" s="28">
        <f t="shared" si="2"/>
        <v>76</v>
      </c>
      <c r="H40" s="28" t="str">
        <f t="shared" si="3"/>
        <v>B</v>
      </c>
      <c r="I40" s="36">
        <v>2</v>
      </c>
      <c r="J40"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0" s="28">
        <f t="shared" si="5"/>
        <v>80</v>
      </c>
      <c r="L40" s="28" t="str">
        <f t="shared" si="6"/>
        <v>B</v>
      </c>
      <c r="M40" s="28">
        <f t="shared" si="7"/>
        <v>80</v>
      </c>
      <c r="N40" s="28" t="str">
        <f t="shared" si="8"/>
        <v>B</v>
      </c>
      <c r="O40" s="36">
        <v>3</v>
      </c>
      <c r="P40" s="28" t="str">
        <f t="shared" si="9"/>
        <v>Sangat terampil dalam menyajikan informasi mengenai kehidupan manusia purba dan asal-usul nenek moyang bangsa Indonesia namun perlu peningkatan dalam menyajikan nilai dan unsur budaya yang berkembang pada masa kerajaan Hindu dan Budha</v>
      </c>
      <c r="Q40" s="39"/>
      <c r="R40" s="39" t="s">
        <v>9</v>
      </c>
      <c r="S40" s="18"/>
      <c r="T40" s="1">
        <v>80</v>
      </c>
      <c r="U40" s="1">
        <v>75</v>
      </c>
      <c r="V40" s="1">
        <v>82</v>
      </c>
      <c r="W40" s="1">
        <v>71</v>
      </c>
      <c r="X40" s="1">
        <v>73</v>
      </c>
      <c r="Y40" s="1"/>
      <c r="Z40" s="1"/>
      <c r="AA40" s="1"/>
      <c r="AB40" s="1"/>
      <c r="AC40" s="1"/>
      <c r="AD40" s="1"/>
      <c r="AE40" s="18"/>
      <c r="AF40" s="1">
        <v>80</v>
      </c>
      <c r="AG40" s="1"/>
      <c r="AH40" s="1"/>
      <c r="AI40" s="1"/>
      <c r="AJ40" s="1"/>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122285</v>
      </c>
      <c r="C41" s="19" t="s">
        <v>190</v>
      </c>
      <c r="D41" s="18"/>
      <c r="E41" s="28">
        <f t="shared" si="0"/>
        <v>87</v>
      </c>
      <c r="F41" s="28" t="str">
        <f t="shared" si="1"/>
        <v>A</v>
      </c>
      <c r="G41" s="28">
        <f t="shared" si="2"/>
        <v>87</v>
      </c>
      <c r="H41" s="28" t="str">
        <f t="shared" si="3"/>
        <v>A</v>
      </c>
      <c r="I41" s="36">
        <v>1</v>
      </c>
      <c r="J41" s="28" t="str">
        <f t="shared" si="4"/>
        <v>Memiliki kemampuan dalam memahami konsep berpikir kronologis, diakronik , sinkronik, ruang dan waktu dalam sejarah, mampu menjelaskan konsep perubahan dan keberlanjutan dalam sejarah , memahami hasil dan nilai budaya masyarakat praaksara di Indonesia.</v>
      </c>
      <c r="K41" s="28">
        <f t="shared" si="5"/>
        <v>87</v>
      </c>
      <c r="L41" s="28" t="str">
        <f t="shared" si="6"/>
        <v>A</v>
      </c>
      <c r="M41" s="28">
        <f t="shared" si="7"/>
        <v>87</v>
      </c>
      <c r="N41" s="28" t="str">
        <f t="shared" si="8"/>
        <v>A</v>
      </c>
      <c r="O41" s="36">
        <v>1</v>
      </c>
      <c r="P41" s="28" t="str">
        <f t="shared" si="9"/>
        <v>Sangat terampil dalam menyajikan informasi mengenai kehidupan manusia purba dan asal-usul nenek moyang bangsa Indonesia serta menyajikan nilai dan unsur budaya yang berkembang pada masa kerajaan Hindu dan Budha</v>
      </c>
      <c r="Q41" s="39"/>
      <c r="R41" s="39" t="s">
        <v>9</v>
      </c>
      <c r="S41" s="18"/>
      <c r="T41" s="1">
        <v>85</v>
      </c>
      <c r="U41" s="1">
        <v>80</v>
      </c>
      <c r="V41" s="1">
        <v>85</v>
      </c>
      <c r="W41" s="1">
        <v>94</v>
      </c>
      <c r="X41" s="1">
        <v>93</v>
      </c>
      <c r="Y41" s="1"/>
      <c r="Z41" s="1"/>
      <c r="AA41" s="1"/>
      <c r="AB41" s="1"/>
      <c r="AC41" s="1"/>
      <c r="AD41" s="1"/>
      <c r="AE41" s="18"/>
      <c r="AF41" s="1">
        <v>87</v>
      </c>
      <c r="AG41" s="1"/>
      <c r="AH41" s="1"/>
      <c r="AI41" s="1"/>
      <c r="AJ41" s="1"/>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122301</v>
      </c>
      <c r="C42" s="19" t="s">
        <v>191</v>
      </c>
      <c r="D42" s="18"/>
      <c r="E42" s="28">
        <f t="shared" si="0"/>
        <v>78</v>
      </c>
      <c r="F42" s="28" t="str">
        <f t="shared" si="1"/>
        <v>B</v>
      </c>
      <c r="G42" s="28">
        <f t="shared" si="2"/>
        <v>78</v>
      </c>
      <c r="H42" s="28" t="str">
        <f t="shared" si="3"/>
        <v>B</v>
      </c>
      <c r="I42" s="36">
        <v>2</v>
      </c>
      <c r="J42"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2" s="28">
        <f t="shared" si="5"/>
        <v>80</v>
      </c>
      <c r="L42" s="28" t="str">
        <f t="shared" si="6"/>
        <v>B</v>
      </c>
      <c r="M42" s="28">
        <f t="shared" si="7"/>
        <v>80</v>
      </c>
      <c r="N42" s="28" t="str">
        <f t="shared" si="8"/>
        <v>B</v>
      </c>
      <c r="O42" s="36">
        <v>3</v>
      </c>
      <c r="P42" s="28" t="str">
        <f t="shared" si="9"/>
        <v>Sangat terampil dalam menyajikan informasi mengenai kehidupan manusia purba dan asal-usul nenek moyang bangsa Indonesia namun perlu peningkatan dalam menyajikan nilai dan unsur budaya yang berkembang pada masa kerajaan Hindu dan Budha</v>
      </c>
      <c r="Q42" s="39"/>
      <c r="R42" s="39" t="s">
        <v>9</v>
      </c>
      <c r="S42" s="18"/>
      <c r="T42" s="1">
        <v>86</v>
      </c>
      <c r="U42" s="1">
        <v>62</v>
      </c>
      <c r="V42" s="1">
        <v>80</v>
      </c>
      <c r="W42" s="1">
        <v>91</v>
      </c>
      <c r="X42" s="1">
        <v>71</v>
      </c>
      <c r="Y42" s="1"/>
      <c r="Z42" s="1"/>
      <c r="AA42" s="1"/>
      <c r="AB42" s="1"/>
      <c r="AC42" s="1"/>
      <c r="AD42" s="1"/>
      <c r="AE42" s="18"/>
      <c r="AF42" s="1">
        <v>80</v>
      </c>
      <c r="AG42" s="1"/>
      <c r="AH42" s="1"/>
      <c r="AI42" s="1"/>
      <c r="AJ42" s="1"/>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122317</v>
      </c>
      <c r="C43" s="19" t="s">
        <v>192</v>
      </c>
      <c r="D43" s="18"/>
      <c r="E43" s="28">
        <f t="shared" si="0"/>
        <v>82</v>
      </c>
      <c r="F43" s="28" t="str">
        <f t="shared" si="1"/>
        <v>B</v>
      </c>
      <c r="G43" s="28">
        <f t="shared" si="2"/>
        <v>82</v>
      </c>
      <c r="H43" s="28" t="str">
        <f t="shared" si="3"/>
        <v>B</v>
      </c>
      <c r="I43" s="36">
        <v>2</v>
      </c>
      <c r="J43"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3" s="28">
        <f t="shared" si="5"/>
        <v>85</v>
      </c>
      <c r="L43" s="28" t="str">
        <f t="shared" si="6"/>
        <v>A</v>
      </c>
      <c r="M43" s="28">
        <f t="shared" si="7"/>
        <v>85</v>
      </c>
      <c r="N43" s="28" t="str">
        <f t="shared" si="8"/>
        <v>A</v>
      </c>
      <c r="O43" s="36">
        <v>1</v>
      </c>
      <c r="P43" s="28" t="str">
        <f t="shared" si="9"/>
        <v>Sangat terampil dalam menyajikan informasi mengenai kehidupan manusia purba dan asal-usul nenek moyang bangsa Indonesia serta menyajikan nilai dan unsur budaya yang berkembang pada masa kerajaan Hindu dan Budha</v>
      </c>
      <c r="Q43" s="39"/>
      <c r="R43" s="39" t="s">
        <v>9</v>
      </c>
      <c r="S43" s="18"/>
      <c r="T43" s="1">
        <v>86</v>
      </c>
      <c r="U43" s="1">
        <v>66</v>
      </c>
      <c r="V43" s="1">
        <v>83</v>
      </c>
      <c r="W43" s="1">
        <v>82</v>
      </c>
      <c r="X43" s="1">
        <v>93</v>
      </c>
      <c r="Y43" s="1"/>
      <c r="Z43" s="1"/>
      <c r="AA43" s="1"/>
      <c r="AB43" s="1"/>
      <c r="AC43" s="1"/>
      <c r="AD43" s="1"/>
      <c r="AE43" s="18"/>
      <c r="AF43" s="1">
        <v>85</v>
      </c>
      <c r="AG43" s="1"/>
      <c r="AH43" s="1"/>
      <c r="AI43" s="1"/>
      <c r="AJ43" s="1"/>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122333</v>
      </c>
      <c r="C44" s="19" t="s">
        <v>193</v>
      </c>
      <c r="D44" s="18"/>
      <c r="E44" s="28">
        <f t="shared" si="0"/>
        <v>84</v>
      </c>
      <c r="F44" s="28" t="str">
        <f t="shared" si="1"/>
        <v>B</v>
      </c>
      <c r="G44" s="28">
        <f t="shared" si="2"/>
        <v>84</v>
      </c>
      <c r="H44" s="28" t="str">
        <f t="shared" si="3"/>
        <v>B</v>
      </c>
      <c r="I44" s="36">
        <v>2</v>
      </c>
      <c r="J44"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4" s="28">
        <f t="shared" si="5"/>
        <v>90</v>
      </c>
      <c r="L44" s="28" t="str">
        <f t="shared" si="6"/>
        <v>A</v>
      </c>
      <c r="M44" s="28">
        <f t="shared" si="7"/>
        <v>90</v>
      </c>
      <c r="N44" s="28" t="str">
        <f t="shared" si="8"/>
        <v>A</v>
      </c>
      <c r="O44" s="36">
        <v>1</v>
      </c>
      <c r="P44" s="28" t="str">
        <f t="shared" si="9"/>
        <v>Sangat terampil dalam menyajikan informasi mengenai kehidupan manusia purba dan asal-usul nenek moyang bangsa Indonesia serta menyajikan nilai dan unsur budaya yang berkembang pada masa kerajaan Hindu dan Budha</v>
      </c>
      <c r="Q44" s="39"/>
      <c r="R44" s="39" t="s">
        <v>9</v>
      </c>
      <c r="S44" s="18"/>
      <c r="T44" s="1">
        <v>90</v>
      </c>
      <c r="U44" s="1">
        <v>64</v>
      </c>
      <c r="V44" s="1">
        <v>85</v>
      </c>
      <c r="W44" s="1">
        <v>88</v>
      </c>
      <c r="X44" s="1">
        <v>93</v>
      </c>
      <c r="Y44" s="1"/>
      <c r="Z44" s="1"/>
      <c r="AA44" s="1"/>
      <c r="AB44" s="1"/>
      <c r="AC44" s="1"/>
      <c r="AD44" s="1"/>
      <c r="AE44" s="18"/>
      <c r="AF44" s="1">
        <v>90</v>
      </c>
      <c r="AG44" s="1"/>
      <c r="AH44" s="1"/>
      <c r="AI44" s="1"/>
      <c r="AJ44" s="1"/>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122349</v>
      </c>
      <c r="C45" s="19" t="s">
        <v>194</v>
      </c>
      <c r="D45" s="18"/>
      <c r="E45" s="28">
        <f t="shared" si="0"/>
        <v>78</v>
      </c>
      <c r="F45" s="28" t="str">
        <f t="shared" si="1"/>
        <v>B</v>
      </c>
      <c r="G45" s="28">
        <f t="shared" si="2"/>
        <v>78</v>
      </c>
      <c r="H45" s="28" t="str">
        <f t="shared" si="3"/>
        <v>B</v>
      </c>
      <c r="I45" s="36">
        <v>2</v>
      </c>
      <c r="J45"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5" s="28">
        <f t="shared" si="5"/>
        <v>90</v>
      </c>
      <c r="L45" s="28" t="str">
        <f t="shared" si="6"/>
        <v>A</v>
      </c>
      <c r="M45" s="28">
        <f t="shared" si="7"/>
        <v>90</v>
      </c>
      <c r="N45" s="28" t="str">
        <f t="shared" si="8"/>
        <v>A</v>
      </c>
      <c r="O45" s="36">
        <v>1</v>
      </c>
      <c r="P45" s="28" t="str">
        <f t="shared" si="9"/>
        <v>Sangat terampil dalam menyajikan informasi mengenai kehidupan manusia purba dan asal-usul nenek moyang bangsa Indonesia serta menyajikan nilai dan unsur budaya yang berkembang pada masa kerajaan Hindu dan Budha</v>
      </c>
      <c r="Q45" s="39"/>
      <c r="R45" s="39" t="s">
        <v>9</v>
      </c>
      <c r="S45" s="18"/>
      <c r="T45" s="1">
        <v>87</v>
      </c>
      <c r="U45" s="1">
        <v>60</v>
      </c>
      <c r="V45" s="1">
        <v>83</v>
      </c>
      <c r="W45" s="1">
        <v>80</v>
      </c>
      <c r="X45" s="1">
        <v>79</v>
      </c>
      <c r="Y45" s="1"/>
      <c r="Z45" s="1"/>
      <c r="AA45" s="1"/>
      <c r="AB45" s="1"/>
      <c r="AC45" s="1"/>
      <c r="AD45" s="1"/>
      <c r="AE45" s="18"/>
      <c r="AF45" s="1">
        <v>90</v>
      </c>
      <c r="AG45" s="1"/>
      <c r="AH45" s="1"/>
      <c r="AI45" s="1"/>
      <c r="AJ45" s="1"/>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122365</v>
      </c>
      <c r="C46" s="19" t="s">
        <v>195</v>
      </c>
      <c r="D46" s="18"/>
      <c r="E46" s="28">
        <f t="shared" si="0"/>
        <v>82</v>
      </c>
      <c r="F46" s="28" t="str">
        <f t="shared" si="1"/>
        <v>B</v>
      </c>
      <c r="G46" s="28">
        <f t="shared" si="2"/>
        <v>82</v>
      </c>
      <c r="H46" s="28" t="str">
        <f t="shared" si="3"/>
        <v>B</v>
      </c>
      <c r="I46" s="36">
        <v>2</v>
      </c>
      <c r="J46" s="28" t="str">
        <f t="shared" si="4"/>
        <v>Memiliki kemampuan dalam memahami konsep berpikir kronologis, diakronik , sinkronik, ruang dan waktu dalam sejarah, mampu menjelaskan konsep perubahan dan keberlanjutan dalam sejarah ,namun perlu peningkatan dalam memahami hasil dan nilai budaya masyarakat praaksara di Indonesia</v>
      </c>
      <c r="K46" s="28">
        <f t="shared" si="5"/>
        <v>90</v>
      </c>
      <c r="L46" s="28" t="str">
        <f t="shared" si="6"/>
        <v>A</v>
      </c>
      <c r="M46" s="28">
        <f t="shared" si="7"/>
        <v>90</v>
      </c>
      <c r="N46" s="28" t="str">
        <f t="shared" si="8"/>
        <v>A</v>
      </c>
      <c r="O46" s="36">
        <v>1</v>
      </c>
      <c r="P46" s="28" t="str">
        <f t="shared" si="9"/>
        <v>Sangat terampil dalam menyajikan informasi mengenai kehidupan manusia purba dan asal-usul nenek moyang bangsa Indonesia serta menyajikan nilai dan unsur budaya yang berkembang pada masa kerajaan Hindu dan Budha</v>
      </c>
      <c r="Q46" s="39"/>
      <c r="R46" s="39" t="s">
        <v>9</v>
      </c>
      <c r="S46" s="18"/>
      <c r="T46" s="1">
        <v>86</v>
      </c>
      <c r="U46" s="1">
        <v>66</v>
      </c>
      <c r="V46" s="1">
        <v>85</v>
      </c>
      <c r="W46" s="1">
        <v>82</v>
      </c>
      <c r="X46" s="1">
        <v>90</v>
      </c>
      <c r="Y46" s="1"/>
      <c r="Z46" s="1"/>
      <c r="AA46" s="1"/>
      <c r="AB46" s="1"/>
      <c r="AC46" s="1"/>
      <c r="AD46" s="1"/>
      <c r="AE46" s="18"/>
      <c r="AF46" s="1">
        <v>90</v>
      </c>
      <c r="AG46" s="1"/>
      <c r="AH46" s="1"/>
      <c r="AI46" s="1"/>
      <c r="AJ46" s="1"/>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107</v>
      </c>
      <c r="D52" s="18"/>
      <c r="E52" s="18"/>
      <c r="F52" s="18" t="s">
        <v>108</v>
      </c>
      <c r="G52" s="18"/>
      <c r="H52" s="18"/>
      <c r="I52" s="38"/>
      <c r="J52" s="30"/>
      <c r="K52" s="18">
        <f>IF(COUNTBLANK($G$11:$G$50)=40,"",MAX($G$11:$G$50))</f>
        <v>89</v>
      </c>
      <c r="L52" s="18"/>
      <c r="M52" s="18"/>
      <c r="N52" s="18"/>
      <c r="O52" s="37"/>
      <c r="P52" s="18"/>
      <c r="Q52" s="37" t="s">
        <v>109</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110</v>
      </c>
      <c r="D53" s="18"/>
      <c r="E53" s="18"/>
      <c r="F53" s="18" t="s">
        <v>111</v>
      </c>
      <c r="G53" s="18"/>
      <c r="H53" s="18"/>
      <c r="I53" s="38"/>
      <c r="J53" s="30"/>
      <c r="K53" s="18">
        <f>IF(COUNTBLANK($G$11:$G$50)=40,"",MIN($G$11:$G$50))</f>
        <v>76</v>
      </c>
      <c r="L53" s="18"/>
      <c r="M53" s="18"/>
      <c r="N53" s="18"/>
      <c r="O53" s="37"/>
      <c r="P53" s="18"/>
      <c r="Q53" s="37" t="s">
        <v>112</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113</v>
      </c>
      <c r="G54" s="18"/>
      <c r="H54" s="18"/>
      <c r="I54" s="38"/>
      <c r="J54" s="30"/>
      <c r="K54" s="18">
        <f>IF(COUNTBLANK($G$11:$G$50)=40,"",AVERAGE($G$11:$G$50))</f>
        <v>83.083333333333329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114</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115</v>
      </c>
      <c r="D56" s="18"/>
      <c r="E56" s="18"/>
      <c r="F56" s="18"/>
      <c r="G56" s="18"/>
      <c r="H56" s="18"/>
      <c r="I56" s="37"/>
      <c r="J56" s="18"/>
      <c r="K56" s="18"/>
      <c r="L56" s="18"/>
      <c r="M56" s="18"/>
      <c r="N56" s="18"/>
      <c r="O56" s="37"/>
      <c r="P56" s="18"/>
      <c r="Q56" s="37" t="s">
        <v>116</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117</v>
      </c>
      <c r="D57" s="18"/>
      <c r="E57" s="18"/>
      <c r="F57" s="18"/>
      <c r="G57" s="18"/>
      <c r="H57" s="18"/>
      <c r="I57" s="37"/>
      <c r="J57" s="18"/>
      <c r="K57" s="18"/>
      <c r="L57" s="18"/>
      <c r="M57" s="18"/>
      <c r="N57" s="18"/>
      <c r="O57" s="37"/>
      <c r="P57" s="18"/>
      <c r="Q57" s="37" t="s">
        <v>118</v>
      </c>
      <c r="R57" s="37" t="s">
        <v>119</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X-MIPA 1</vt:lpstr>
      <vt:lpstr>X-MIPA 2</vt:lpstr>
      <vt:lpstr>X-MIPA 3</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SMA N 9 SMG</cp:lastModifiedBy>
  <dcterms:created xsi:type="dcterms:W3CDTF">2015-09-01T09:01:01Z</dcterms:created>
  <dcterms:modified xsi:type="dcterms:W3CDTF">2019-12-16T00:26:23Z</dcterms:modified>
  <cp:category/>
</cp:coreProperties>
</file>