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3585" windowWidth="15390" windowHeight="3525"/>
  </bookViews>
  <sheets>
    <sheet name="nilai" sheetId="3" r:id="rId1"/>
  </sheets>
  <definedNames>
    <definedName name="_xlnm.Print_Area" localSheetId="0">nilai!$A$1:$BS$35</definedName>
    <definedName name="_xlnm.Print_Titles" localSheetId="0">nilai!$A:$F</definedName>
    <definedName name="Z_25A3F10D_0043_438C_B408_BC81EA7D2B04_.wvu.Cols" localSheetId="0" hidden="1">nilai!#REF!,nilai!#REF!</definedName>
    <definedName name="Z_25A3F10D_0043_438C_B408_BC81EA7D2B04_.wvu.PrintArea" localSheetId="0" hidden="1">nilai!$A$1:$BS$35</definedName>
    <definedName name="Z_25A3F10D_0043_438C_B408_BC81EA7D2B04_.wvu.PrintTitles" localSheetId="0" hidden="1">nilai!$A:$F</definedName>
    <definedName name="Z_25A3F10D_0043_438C_B408_BC81EA7D2B04_.wvu.Rows" localSheetId="0" hidden="1">nilai!#REF!</definedName>
  </definedNames>
  <calcPr calcId="144525"/>
</workbook>
</file>

<file path=xl/calcChain.xml><?xml version="1.0" encoding="utf-8"?>
<calcChain xmlns="http://schemas.openxmlformats.org/spreadsheetml/2006/main">
  <c r="BR16" i="3" l="1"/>
  <c r="CV16" i="3"/>
  <c r="CU16" i="3"/>
  <c r="CT16" i="3"/>
  <c r="CS16" i="3"/>
  <c r="CR16" i="3"/>
  <c r="CQ16" i="3"/>
  <c r="CW17" i="3"/>
  <c r="CV17" i="3"/>
  <c r="CU17" i="3"/>
  <c r="CT17" i="3"/>
  <c r="CS17" i="3"/>
  <c r="CR17" i="3"/>
  <c r="CQ17" i="3"/>
  <c r="CP17" i="3"/>
  <c r="CJ16" i="3"/>
  <c r="CP16" i="3"/>
  <c r="CW16" i="3" l="1"/>
  <c r="CO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M16" i="3"/>
  <c r="CN16" i="3"/>
  <c r="CO16" i="3"/>
  <c r="CK16" i="3"/>
  <c r="CL16" i="3"/>
  <c r="BX16" i="3"/>
  <c r="BY16" i="3"/>
  <c r="BZ16" i="3"/>
  <c r="CI16" i="3"/>
  <c r="CH16" i="3"/>
  <c r="CG16" i="3"/>
  <c r="CF16" i="3"/>
  <c r="CE16" i="3"/>
  <c r="CD16" i="3"/>
  <c r="CC16" i="3"/>
  <c r="CB16" i="3"/>
  <c r="CA16" i="3"/>
  <c r="H25" i="3" l="1"/>
  <c r="J25" i="3"/>
  <c r="K25" i="3"/>
  <c r="M25" i="3"/>
  <c r="N25" i="3"/>
  <c r="P25" i="3"/>
  <c r="Q25" i="3"/>
  <c r="S25" i="3"/>
  <c r="T25" i="3"/>
  <c r="V25" i="3"/>
  <c r="W25" i="3"/>
  <c r="Y25" i="3"/>
  <c r="Z25" i="3"/>
  <c r="AA25" i="3"/>
  <c r="AC25" i="3"/>
  <c r="AD25" i="3"/>
  <c r="AF25" i="3"/>
  <c r="AG25" i="3"/>
  <c r="AI25" i="3"/>
  <c r="AJ25" i="3"/>
  <c r="AL25" i="3"/>
  <c r="AM25" i="3"/>
  <c r="AO25" i="3"/>
  <c r="AP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H26" i="3"/>
  <c r="J26" i="3"/>
  <c r="K26" i="3"/>
  <c r="M26" i="3"/>
  <c r="N26" i="3"/>
  <c r="P26" i="3"/>
  <c r="Q26" i="3"/>
  <c r="S26" i="3"/>
  <c r="T26" i="3"/>
  <c r="V26" i="3"/>
  <c r="W26" i="3"/>
  <c r="Y26" i="3"/>
  <c r="Z26" i="3"/>
  <c r="AA26" i="3"/>
  <c r="AC26" i="3"/>
  <c r="AD26" i="3"/>
  <c r="AF26" i="3"/>
  <c r="AG26" i="3"/>
  <c r="AI26" i="3"/>
  <c r="AJ26" i="3"/>
  <c r="AL26" i="3"/>
  <c r="AM26" i="3"/>
  <c r="AO26" i="3"/>
  <c r="AP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G25" i="3"/>
  <c r="G26" i="3"/>
  <c r="BO27" i="3" l="1"/>
  <c r="BO24" i="3"/>
  <c r="BO23" i="3"/>
  <c r="BO22" i="3"/>
  <c r="BO21" i="3"/>
  <c r="BO20" i="3"/>
  <c r="BO19" i="3"/>
  <c r="BO18" i="3"/>
  <c r="BP27" i="3"/>
  <c r="BP24" i="3"/>
  <c r="BP23" i="3"/>
  <c r="BP22" i="3"/>
  <c r="BP21" i="3"/>
  <c r="BP20" i="3"/>
  <c r="BP19" i="3"/>
  <c r="BP18" i="3"/>
  <c r="BI27" i="3"/>
  <c r="BI24" i="3"/>
  <c r="BI23" i="3"/>
  <c r="BI22" i="3"/>
  <c r="BI21" i="3"/>
  <c r="BI20" i="3"/>
  <c r="BI19" i="3"/>
  <c r="BI18" i="3"/>
  <c r="BB27" i="3"/>
  <c r="BB24" i="3"/>
  <c r="BB23" i="3"/>
  <c r="BB22" i="3"/>
  <c r="BB21" i="3"/>
  <c r="BB20" i="3"/>
  <c r="BB19" i="3"/>
  <c r="BB18" i="3"/>
  <c r="BC27" i="3"/>
  <c r="BC24" i="3"/>
  <c r="BC23" i="3"/>
  <c r="BC22" i="3"/>
  <c r="BC21" i="3"/>
  <c r="BC20" i="3"/>
  <c r="BC19" i="3"/>
  <c r="BC18" i="3"/>
  <c r="AP27" i="3"/>
  <c r="AO27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Q17" i="3"/>
  <c r="AQ16" i="3"/>
  <c r="T27" i="3"/>
  <c r="S27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U17" i="3"/>
  <c r="U16" i="3"/>
  <c r="U26" i="3" l="1"/>
  <c r="U25" i="3"/>
  <c r="AQ26" i="3"/>
  <c r="AQ25" i="3"/>
  <c r="AQ27" i="3"/>
  <c r="AQ18" i="3"/>
  <c r="AQ20" i="3"/>
  <c r="AQ22" i="3"/>
  <c r="AQ24" i="3"/>
  <c r="AQ19" i="3"/>
  <c r="AQ21" i="3"/>
  <c r="AQ23" i="3"/>
  <c r="U27" i="3"/>
  <c r="U18" i="3"/>
  <c r="U20" i="3"/>
  <c r="U22" i="3"/>
  <c r="U24" i="3"/>
  <c r="U19" i="3"/>
  <c r="U21" i="3"/>
  <c r="U23" i="3"/>
  <c r="AN17" i="3"/>
  <c r="AK17" i="3"/>
  <c r="AH17" i="3"/>
  <c r="AE17" i="3"/>
  <c r="AB17" i="3"/>
  <c r="X17" i="3"/>
  <c r="R17" i="3"/>
  <c r="O17" i="3"/>
  <c r="L17" i="3"/>
  <c r="I17" i="3"/>
  <c r="AN16" i="3"/>
  <c r="AN23" i="3" s="1"/>
  <c r="AK16" i="3"/>
  <c r="AH16" i="3"/>
  <c r="AE16" i="3"/>
  <c r="AB16" i="3"/>
  <c r="X16" i="3"/>
  <c r="R16" i="3"/>
  <c r="O16" i="3"/>
  <c r="L16" i="3"/>
  <c r="BT35" i="3"/>
  <c r="BT34" i="3"/>
  <c r="BT29" i="3"/>
  <c r="BE35" i="3"/>
  <c r="BE34" i="3"/>
  <c r="BE29" i="3"/>
  <c r="AS35" i="3"/>
  <c r="AS34" i="3"/>
  <c r="AS29" i="3"/>
  <c r="I35" i="3"/>
  <c r="I34" i="3"/>
  <c r="I29" i="3"/>
  <c r="BN27" i="3"/>
  <c r="BN24" i="3"/>
  <c r="BN23" i="3"/>
  <c r="BN22" i="3"/>
  <c r="BN21" i="3"/>
  <c r="BN20" i="3"/>
  <c r="BN19" i="3"/>
  <c r="BN18" i="3"/>
  <c r="BM27" i="3"/>
  <c r="BM24" i="3"/>
  <c r="BM23" i="3"/>
  <c r="BM22" i="3"/>
  <c r="BM21" i="3"/>
  <c r="BM20" i="3"/>
  <c r="BM19" i="3"/>
  <c r="BM18" i="3"/>
  <c r="BL27" i="3"/>
  <c r="BL24" i="3"/>
  <c r="BL23" i="3"/>
  <c r="BL22" i="3"/>
  <c r="BL21" i="3"/>
  <c r="BL20" i="3"/>
  <c r="BL19" i="3"/>
  <c r="BL18" i="3"/>
  <c r="BK27" i="3"/>
  <c r="BK24" i="3"/>
  <c r="BK23" i="3"/>
  <c r="BK22" i="3"/>
  <c r="BK21" i="3"/>
  <c r="BK20" i="3"/>
  <c r="BK19" i="3"/>
  <c r="BK18" i="3"/>
  <c r="BJ27" i="3"/>
  <c r="BJ24" i="3"/>
  <c r="BJ23" i="3"/>
  <c r="BJ22" i="3"/>
  <c r="BJ21" i="3"/>
  <c r="BJ20" i="3"/>
  <c r="BJ19" i="3"/>
  <c r="BJ18" i="3"/>
  <c r="BH27" i="3"/>
  <c r="BH24" i="3"/>
  <c r="BH23" i="3"/>
  <c r="BH22" i="3"/>
  <c r="BH21" i="3"/>
  <c r="BH20" i="3"/>
  <c r="BH19" i="3"/>
  <c r="BH18" i="3"/>
  <c r="BG27" i="3"/>
  <c r="BG24" i="3"/>
  <c r="BG23" i="3"/>
  <c r="BG22" i="3"/>
  <c r="BG21" i="3"/>
  <c r="BG20" i="3"/>
  <c r="BG19" i="3"/>
  <c r="BG18" i="3"/>
  <c r="BF27" i="3"/>
  <c r="BF24" i="3"/>
  <c r="BF23" i="3"/>
  <c r="BF22" i="3"/>
  <c r="BF21" i="3"/>
  <c r="BF20" i="3"/>
  <c r="BF19" i="3"/>
  <c r="BF18" i="3"/>
  <c r="BE27" i="3"/>
  <c r="BE24" i="3"/>
  <c r="BE23" i="3"/>
  <c r="BE22" i="3"/>
  <c r="BE21" i="3"/>
  <c r="BE20" i="3"/>
  <c r="BE19" i="3"/>
  <c r="BE18" i="3"/>
  <c r="BD27" i="3"/>
  <c r="BD24" i="3"/>
  <c r="BD23" i="3"/>
  <c r="BD22" i="3"/>
  <c r="BD21" i="3"/>
  <c r="BD20" i="3"/>
  <c r="BD19" i="3"/>
  <c r="BD18" i="3"/>
  <c r="BA27" i="3"/>
  <c r="BA24" i="3"/>
  <c r="BA23" i="3"/>
  <c r="BA22" i="3"/>
  <c r="BA21" i="3"/>
  <c r="BA20" i="3"/>
  <c r="BA19" i="3"/>
  <c r="BA18" i="3"/>
  <c r="AZ27" i="3"/>
  <c r="AZ24" i="3"/>
  <c r="AZ23" i="3"/>
  <c r="AZ22" i="3"/>
  <c r="AZ21" i="3"/>
  <c r="AZ20" i="3"/>
  <c r="AZ19" i="3"/>
  <c r="AZ18" i="3"/>
  <c r="AY27" i="3"/>
  <c r="AY24" i="3"/>
  <c r="AY23" i="3"/>
  <c r="AY22" i="3"/>
  <c r="AY21" i="3"/>
  <c r="AY20" i="3"/>
  <c r="AY19" i="3"/>
  <c r="AY18" i="3"/>
  <c r="AX27" i="3"/>
  <c r="AX24" i="3"/>
  <c r="AX23" i="3"/>
  <c r="AX22" i="3"/>
  <c r="AX21" i="3"/>
  <c r="AX20" i="3"/>
  <c r="AX19" i="3"/>
  <c r="AX18" i="3"/>
  <c r="AW27" i="3"/>
  <c r="AW24" i="3"/>
  <c r="AW23" i="3"/>
  <c r="AW22" i="3"/>
  <c r="AW21" i="3"/>
  <c r="AW20" i="3"/>
  <c r="AW19" i="3"/>
  <c r="AW18" i="3"/>
  <c r="AV27" i="3"/>
  <c r="AV24" i="3"/>
  <c r="AV23" i="3"/>
  <c r="AV22" i="3"/>
  <c r="AV21" i="3"/>
  <c r="AV20" i="3"/>
  <c r="AV19" i="3"/>
  <c r="AV18" i="3"/>
  <c r="AU27" i="3"/>
  <c r="AU24" i="3"/>
  <c r="AU23" i="3"/>
  <c r="AU22" i="3"/>
  <c r="AU21" i="3"/>
  <c r="AU20" i="3"/>
  <c r="AU19" i="3"/>
  <c r="AU18" i="3"/>
  <c r="AT27" i="3"/>
  <c r="AT24" i="3"/>
  <c r="AT23" i="3"/>
  <c r="AT22" i="3"/>
  <c r="AT21" i="3"/>
  <c r="AT20" i="3"/>
  <c r="AT19" i="3"/>
  <c r="AT18" i="3"/>
  <c r="AS27" i="3"/>
  <c r="AS24" i="3"/>
  <c r="AS23" i="3"/>
  <c r="AS22" i="3"/>
  <c r="AS21" i="3"/>
  <c r="AS20" i="3"/>
  <c r="AS19" i="3"/>
  <c r="AS18" i="3"/>
  <c r="AR19" i="3"/>
  <c r="AR20" i="3"/>
  <c r="AR21" i="3"/>
  <c r="AR22" i="3"/>
  <c r="AR23" i="3"/>
  <c r="AR24" i="3"/>
  <c r="Y24" i="3"/>
  <c r="Y23" i="3"/>
  <c r="Y22" i="3"/>
  <c r="Y21" i="3"/>
  <c r="AM27" i="3"/>
  <c r="AL27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J27" i="3"/>
  <c r="AI27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G27" i="3"/>
  <c r="AF27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D27" i="3"/>
  <c r="AC27" i="3"/>
  <c r="AD24" i="3"/>
  <c r="AC24" i="3"/>
  <c r="AD23" i="3"/>
  <c r="AC23" i="3"/>
  <c r="AD22" i="3"/>
  <c r="AC22" i="3"/>
  <c r="AD21" i="3"/>
  <c r="AC21" i="3"/>
  <c r="AD20" i="3"/>
  <c r="AC20" i="3"/>
  <c r="AD19" i="3"/>
  <c r="AC19" i="3"/>
  <c r="AD18" i="3"/>
  <c r="AC18" i="3"/>
  <c r="AA27" i="3"/>
  <c r="Z27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W27" i="3"/>
  <c r="V27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Q27" i="3"/>
  <c r="P27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N27" i="3"/>
  <c r="M27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K27" i="3"/>
  <c r="J27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H24" i="3"/>
  <c r="H23" i="3"/>
  <c r="H22" i="3"/>
  <c r="H21" i="3"/>
  <c r="H20" i="3"/>
  <c r="H19" i="3"/>
  <c r="G24" i="3"/>
  <c r="G23" i="3"/>
  <c r="G22" i="3"/>
  <c r="G21" i="3"/>
  <c r="G20" i="3"/>
  <c r="G19" i="3"/>
  <c r="G18" i="3"/>
  <c r="AR27" i="3"/>
  <c r="AR18" i="3"/>
  <c r="Y27" i="3"/>
  <c r="Y20" i="3"/>
  <c r="Y19" i="3"/>
  <c r="Y18" i="3"/>
  <c r="H27" i="3"/>
  <c r="H18" i="3"/>
  <c r="G27" i="3"/>
  <c r="AK20" i="3"/>
  <c r="I16" i="3"/>
  <c r="X22" i="3"/>
  <c r="BR27" i="3" l="1"/>
  <c r="BR25" i="3"/>
  <c r="BR26" i="3"/>
  <c r="O27" i="3"/>
  <c r="O26" i="3"/>
  <c r="O25" i="3"/>
  <c r="X24" i="3"/>
  <c r="X25" i="3"/>
  <c r="X26" i="3"/>
  <c r="AE18" i="3"/>
  <c r="AE26" i="3"/>
  <c r="AE25" i="3"/>
  <c r="AK18" i="3"/>
  <c r="AK26" i="3"/>
  <c r="AK25" i="3"/>
  <c r="I19" i="3"/>
  <c r="I26" i="3"/>
  <c r="I25" i="3"/>
  <c r="L22" i="3"/>
  <c r="L25" i="3"/>
  <c r="L26" i="3"/>
  <c r="R24" i="3"/>
  <c r="R25" i="3"/>
  <c r="R26" i="3"/>
  <c r="AB18" i="3"/>
  <c r="AB25" i="3"/>
  <c r="AB26" i="3"/>
  <c r="AH24" i="3"/>
  <c r="AH25" i="3"/>
  <c r="AH26" i="3"/>
  <c r="AN20" i="3"/>
  <c r="AN25" i="3"/>
  <c r="AN26" i="3"/>
  <c r="AE24" i="3"/>
  <c r="AE27" i="3"/>
  <c r="AE22" i="3"/>
  <c r="AK22" i="3"/>
  <c r="AE23" i="3"/>
  <c r="O20" i="3"/>
  <c r="X27" i="3"/>
  <c r="O22" i="3"/>
  <c r="AE21" i="3"/>
  <c r="AK23" i="3"/>
  <c r="AN21" i="3"/>
  <c r="AH18" i="3"/>
  <c r="I22" i="3"/>
  <c r="AB27" i="3"/>
  <c r="AH21" i="3"/>
  <c r="L18" i="3"/>
  <c r="R23" i="3"/>
  <c r="L27" i="3"/>
  <c r="AN22" i="3"/>
  <c r="AH19" i="3"/>
  <c r="AB19" i="3"/>
  <c r="AB20" i="3"/>
  <c r="AB21" i="3"/>
  <c r="AH27" i="3"/>
  <c r="AN27" i="3"/>
  <c r="BR18" i="3"/>
  <c r="AN18" i="3"/>
  <c r="AH22" i="3"/>
  <c r="AH23" i="3"/>
  <c r="AB24" i="3"/>
  <c r="AB23" i="3"/>
  <c r="X23" i="3"/>
  <c r="O19" i="3"/>
  <c r="X20" i="3"/>
  <c r="X21" i="3"/>
  <c r="AN19" i="3"/>
  <c r="AB22" i="3"/>
  <c r="AH20" i="3"/>
  <c r="AN24" i="3"/>
  <c r="L24" i="3"/>
  <c r="R27" i="3"/>
  <c r="BR22" i="3"/>
  <c r="BR21" i="3"/>
  <c r="BR19" i="3"/>
  <c r="O18" i="3"/>
  <c r="X18" i="3"/>
  <c r="I18" i="3"/>
  <c r="I27" i="3"/>
  <c r="I20" i="3"/>
  <c r="BR24" i="3"/>
  <c r="BR20" i="3"/>
  <c r="AK21" i="3"/>
  <c r="AE20" i="3"/>
  <c r="AE19" i="3"/>
  <c r="X19" i="3"/>
  <c r="R19" i="3"/>
  <c r="O24" i="3"/>
  <c r="O23" i="3"/>
  <c r="L21" i="3"/>
  <c r="R20" i="3"/>
  <c r="L23" i="3"/>
  <c r="L20" i="3"/>
  <c r="R22" i="3"/>
  <c r="R21" i="3"/>
  <c r="L19" i="3"/>
  <c r="O21" i="3"/>
  <c r="R18" i="3"/>
  <c r="AK19" i="3"/>
  <c r="AK24" i="3"/>
  <c r="AK27" i="3"/>
  <c r="BR23" i="3"/>
  <c r="I23" i="3"/>
  <c r="I24" i="3"/>
  <c r="I21" i="3"/>
  <c r="BQ23" i="3" l="1"/>
  <c r="BQ22" i="3"/>
  <c r="BQ19" i="3"/>
  <c r="BQ20" i="3"/>
  <c r="BQ21" i="3"/>
  <c r="BQ18" i="3"/>
  <c r="BQ27" i="3"/>
  <c r="BQ24" i="3"/>
</calcChain>
</file>

<file path=xl/comments1.xml><?xml version="1.0" encoding="utf-8"?>
<comments xmlns="http://schemas.openxmlformats.org/spreadsheetml/2006/main">
  <authors>
    <author>fredy</author>
  </authors>
  <commentList>
    <comment ref="AT2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kompetensi dasar dari setiap ulangan harian.</t>
        </r>
      </text>
    </comment>
    <comment ref="Z3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nilai KKM pelajaran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nilai ulangan harian siswa.
*sesuai pelaksanaan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nilai remidi.
*tidak wajib.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JANGAN DIUBAH !!</t>
        </r>
        <r>
          <rPr>
            <sz val="9"/>
            <color indexed="81"/>
            <rFont val="Tahoma"/>
            <charset val="1"/>
          </rPr>
          <t xml:space="preserve">
Nilai akan otomatis dihitung dari hasil ulangan dan remidi.</t>
        </r>
      </text>
    </comment>
    <comment ref="Y16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nilai UTS siswa.</t>
        </r>
      </text>
    </comment>
    <comment ref="AR16" author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charset val="1"/>
          </rPr>
          <t xml:space="preserve">
masukan nilai UAS siswa.</t>
        </r>
      </text>
    </comment>
    <comment ref="BQ16" authorId="0">
      <text>
        <r>
          <rPr>
            <b/>
            <sz val="9"/>
            <color indexed="81"/>
            <rFont val="Tahoma"/>
            <charset val="1"/>
          </rPr>
          <t>JANGAN DIUBAH !!</t>
        </r>
        <r>
          <rPr>
            <sz val="9"/>
            <color indexed="81"/>
            <rFont val="Tahoma"/>
            <charset val="1"/>
          </rPr>
          <t xml:space="preserve">
nilai akhir semester akan dihitung otomatis.</t>
        </r>
      </text>
    </comment>
  </commentList>
</comments>
</file>

<file path=xl/sharedStrings.xml><?xml version="1.0" encoding="utf-8"?>
<sst xmlns="http://schemas.openxmlformats.org/spreadsheetml/2006/main" count="145" uniqueCount="84">
  <si>
    <t>KKM</t>
  </si>
  <si>
    <t>KETERANGAN KOMPETENSI</t>
  </si>
  <si>
    <t>KETERANGAN PRAKTEK</t>
  </si>
  <si>
    <t>Mapel</t>
  </si>
  <si>
    <t>Guru</t>
  </si>
  <si>
    <t>DAFTAR NILAI SEMESTER GASAL</t>
  </si>
  <si>
    <t>NO</t>
  </si>
  <si>
    <t>NIS</t>
  </si>
  <si>
    <t>NAMA</t>
  </si>
  <si>
    <t>AGAMA</t>
  </si>
  <si>
    <t>UTS</t>
  </si>
  <si>
    <t>NAS PPK</t>
  </si>
  <si>
    <t>NAS PRK</t>
  </si>
  <si>
    <t>NAS SKP</t>
  </si>
  <si>
    <t/>
  </si>
  <si>
    <t>Rata rata</t>
  </si>
  <si>
    <t>NILAI MAKSIMUM</t>
  </si>
  <si>
    <t>NILAI MINIMUM</t>
  </si>
  <si>
    <t>&lt;42.6</t>
  </si>
  <si>
    <t>42.6 - 59.9</t>
  </si>
  <si>
    <t>60.0 - 79.9</t>
  </si>
  <si>
    <t>&gt; 80.0</t>
  </si>
  <si>
    <t>&gt;= KKM</t>
  </si>
  <si>
    <t>JUMLAH SISWA</t>
  </si>
  <si>
    <t>Mengetahui</t>
  </si>
  <si>
    <t xml:space="preserve">KELAS : </t>
  </si>
  <si>
    <t xml:space="preserve">Wali kelas  :  </t>
  </si>
  <si>
    <t>TAHUN PELAJARAN 20xx/20xx</t>
  </si>
  <si>
    <t>UH 1</t>
  </si>
  <si>
    <t>UH 2</t>
  </si>
  <si>
    <t>UH 3</t>
  </si>
  <si>
    <t>UH 4</t>
  </si>
  <si>
    <t>UH 5</t>
  </si>
  <si>
    <t>U</t>
  </si>
  <si>
    <t>R</t>
  </si>
  <si>
    <t>H</t>
  </si>
  <si>
    <t>UH 10</t>
  </si>
  <si>
    <t>Kategori</t>
  </si>
  <si>
    <t>NIP</t>
  </si>
  <si>
    <t>Setelah UTS</t>
  </si>
  <si>
    <t>Sebelum UTS</t>
  </si>
  <si>
    <t>PRAKTEK</t>
  </si>
  <si>
    <t>UH 6</t>
  </si>
  <si>
    <t>UH 7</t>
  </si>
  <si>
    <t>UH 8</t>
  </si>
  <si>
    <t>UH 9</t>
  </si>
  <si>
    <t>UAS /UKK</t>
  </si>
  <si>
    <t>TUGAS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</si>
  <si>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</si>
  <si>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</si>
  <si>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</si>
  <si>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</si>
  <si>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</si>
  <si>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</si>
  <si>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</si>
  <si>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</si>
  <si>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</si>
  <si>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</si>
  <si>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ULANGAN HARIAN SEBELUM UTS</t>
  </si>
  <si>
    <t>ULANGAN HARIAN SETELAH UTS</t>
  </si>
  <si>
    <t>&lt; KKM</t>
  </si>
  <si>
    <t>Kepala SMAN Semarang</t>
  </si>
  <si>
    <t xml:space="preserve">Drs. </t>
  </si>
  <si>
    <t>NIP.</t>
  </si>
  <si>
    <t>nilai_id</t>
  </si>
  <si>
    <t>UH 11</t>
  </si>
  <si>
    <t>UH 12</t>
  </si>
  <si>
    <t>11</t>
  </si>
  <si>
    <t>12</t>
  </si>
  <si>
    <t>L
/
P</t>
  </si>
  <si>
    <t>Keterangan</t>
  </si>
  <si>
    <t>KD 1</t>
  </si>
  <si>
    <t>KD 2</t>
  </si>
  <si>
    <t>KD 3</t>
  </si>
  <si>
    <t>KD 4</t>
  </si>
  <si>
    <t>KD 5</t>
  </si>
  <si>
    <t>KD 6</t>
  </si>
  <si>
    <t>Ulangan Harian</t>
  </si>
  <si>
    <t>Proses</t>
  </si>
  <si>
    <t>Tugas</t>
  </si>
  <si>
    <t>Praktek</t>
  </si>
  <si>
    <t>Nilai Harian</t>
  </si>
  <si>
    <t>Rata2
NH</t>
  </si>
  <si>
    <t>Rata2
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</si>
</sst>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8"/>
      <color indexed="8"/>
      <name val="Verdan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Book Antiqua"/>
      <family val="1"/>
    </font>
    <font>
      <sz val="10"/>
      <name val="Arial"/>
      <charset val="1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9" fontId="14" fillId="0" borderId="0" applyFill="0" applyBorder="0" applyAlignment="0" applyProtection="0"/>
  </cellStyleXfs>
  <cellXfs count="171">
    <xf numFmtId="0" fontId="0" fillId="0" borderId="0" xfId="0"/>
    <xf numFmtId="0" fontId="1" fillId="0" borderId="0" xfId="1" applyBorder="1"/>
    <xf numFmtId="0" fontId="1" fillId="0" borderId="0" xfId="1"/>
    <xf numFmtId="0" fontId="1" fillId="0" borderId="1" xfId="1" applyBorder="1" applyAlignment="1"/>
    <xf numFmtId="0" fontId="1" fillId="0" borderId="2" xfId="1" applyBorder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Fill="1" applyAlignment="1">
      <alignment horizontal="left"/>
    </xf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Fill="1"/>
    <xf numFmtId="0" fontId="1" fillId="0" borderId="0" xfId="1" applyFill="1"/>
    <xf numFmtId="0" fontId="1" fillId="0" borderId="0" xfId="1" applyAlignment="1">
      <alignment vertical="center"/>
    </xf>
    <xf numFmtId="0" fontId="1" fillId="0" borderId="4" xfId="1" applyBorder="1"/>
    <xf numFmtId="0" fontId="1" fillId="0" borderId="5" xfId="1" applyBorder="1"/>
    <xf numFmtId="0" fontId="1" fillId="0" borderId="5" xfId="1" applyBorder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0" xfId="1" applyFont="1"/>
    <xf numFmtId="0" fontId="2" fillId="0" borderId="0" xfId="1" applyFont="1" applyAlignment="1">
      <alignment shrinkToFit="1"/>
    </xf>
    <xf numFmtId="0" fontId="7" fillId="0" borderId="0" xfId="1" applyFont="1" applyFill="1" applyAlignment="1">
      <alignment shrinkToFit="1"/>
    </xf>
    <xf numFmtId="0" fontId="11" fillId="0" borderId="2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quotePrefix="1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1" fillId="0" borderId="0" xfId="1" applyAlignment="1">
      <alignment vertical="top" shrinkToFit="1"/>
    </xf>
    <xf numFmtId="0" fontId="1" fillId="0" borderId="0" xfId="1" quotePrefix="1" applyBorder="1" applyAlignment="1">
      <alignment vertical="top"/>
    </xf>
    <xf numFmtId="0" fontId="1" fillId="0" borderId="0" xfId="1" applyAlignment="1">
      <alignment vertical="top"/>
    </xf>
    <xf numFmtId="0" fontId="4" fillId="0" borderId="2" xfId="1" quotePrefix="1" applyFont="1" applyBorder="1" applyAlignment="1">
      <alignment horizontal="center" vertical="center"/>
    </xf>
    <xf numFmtId="0" fontId="15" fillId="0" borderId="6" xfId="1" applyFont="1" applyFill="1" applyBorder="1" applyAlignment="1">
      <alignment horizontal="right" vertical="top"/>
    </xf>
    <xf numFmtId="0" fontId="1" fillId="0" borderId="6" xfId="1" applyBorder="1" applyAlignment="1" applyProtection="1">
      <alignment horizontal="right" vertical="top" shrinkToFit="1"/>
    </xf>
    <xf numFmtId="0" fontId="1" fillId="0" borderId="4" xfId="1" applyBorder="1" applyAlignment="1">
      <alignment horizontal="right"/>
    </xf>
    <xf numFmtId="0" fontId="1" fillId="0" borderId="4" xfId="1" applyBorder="1" applyAlignment="1">
      <alignment horizontal="right" vertical="top" indent="1"/>
    </xf>
    <xf numFmtId="0" fontId="3" fillId="0" borderId="4" xfId="1" applyFont="1" applyBorder="1" applyAlignment="1">
      <alignment horizontal="right" vertical="top" indent="1"/>
    </xf>
    <xf numFmtId="0" fontId="1" fillId="0" borderId="5" xfId="1" applyBorder="1" applyAlignment="1">
      <alignment horizontal="right" indent="1"/>
    </xf>
    <xf numFmtId="0" fontId="1" fillId="0" borderId="1" xfId="1" applyBorder="1" applyAlignment="1">
      <alignment horizontal="right" indent="1"/>
    </xf>
    <xf numFmtId="0" fontId="1" fillId="0" borderId="2" xfId="1" applyBorder="1" applyAlignment="1">
      <alignment horizontal="right" indent="1"/>
    </xf>
    <xf numFmtId="0" fontId="1" fillId="0" borderId="5" xfId="1" applyBorder="1" applyAlignment="1">
      <alignment horizontal="right" vertical="center" indent="1"/>
    </xf>
    <xf numFmtId="0" fontId="1" fillId="0" borderId="1" xfId="1" applyBorder="1" applyAlignment="1">
      <alignment horizontal="right" vertical="center" indent="1"/>
    </xf>
    <xf numFmtId="0" fontId="1" fillId="0" borderId="2" xfId="1" applyBorder="1" applyAlignment="1">
      <alignment horizontal="right" vertical="center" indent="1"/>
    </xf>
    <xf numFmtId="0" fontId="1" fillId="0" borderId="5" xfId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0" fontId="1" fillId="0" borderId="2" xfId="1" applyBorder="1" applyAlignment="1">
      <alignment horizontal="right" vertical="center"/>
    </xf>
    <xf numFmtId="0" fontId="1" fillId="0" borderId="0" xfId="1" applyBorder="1" applyAlignment="1">
      <alignment horizontal="center" vertical="center"/>
    </xf>
    <xf numFmtId="0" fontId="13" fillId="0" borderId="0" xfId="1" applyFont="1" applyBorder="1" applyAlignment="1">
      <alignment horizontal="left" vertical="top" shrinkToFit="1"/>
    </xf>
    <xf numFmtId="0" fontId="4" fillId="0" borderId="9" xfId="1" applyFont="1" applyBorder="1" applyAlignment="1">
      <alignment horizontal="left"/>
    </xf>
    <xf numFmtId="0" fontId="1" fillId="0" borderId="9" xfId="1" applyBorder="1" applyAlignment="1">
      <alignment horizontal="left"/>
    </xf>
    <xf numFmtId="0" fontId="4" fillId="0" borderId="2" xfId="1" applyFont="1" applyBorder="1" applyAlignment="1">
      <alignment horizontal="center" vertical="top"/>
    </xf>
    <xf numFmtId="0" fontId="1" fillId="0" borderId="6" xfId="1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1" fillId="0" borderId="11" xfId="1" applyBorder="1" applyAlignment="1">
      <alignment horizontal="center" vertical="top"/>
    </xf>
    <xf numFmtId="0" fontId="1" fillId="0" borderId="9" xfId="1" applyBorder="1" applyAlignment="1">
      <alignment horizontal="center" vertical="top"/>
    </xf>
    <xf numFmtId="0" fontId="1" fillId="0" borderId="2" xfId="1" applyBorder="1" applyAlignment="1">
      <alignment horizontal="center" vertical="top" shrinkToFit="1"/>
    </xf>
    <xf numFmtId="0" fontId="1" fillId="0" borderId="0" xfId="1" applyBorder="1" applyAlignment="1">
      <alignment vertical="top" shrinkToFit="1"/>
    </xf>
    <xf numFmtId="0" fontId="1" fillId="0" borderId="4" xfId="1" applyBorder="1" applyAlignment="1"/>
    <xf numFmtId="0" fontId="4" fillId="0" borderId="4" xfId="1" applyFont="1" applyBorder="1" applyAlignment="1">
      <alignment horizontal="center"/>
    </xf>
    <xf numFmtId="0" fontId="1" fillId="0" borderId="12" xfId="1" applyBorder="1"/>
    <xf numFmtId="0" fontId="5" fillId="0" borderId="2" xfId="1" applyFont="1" applyBorder="1"/>
    <xf numFmtId="0" fontId="1" fillId="0" borderId="13" xfId="1" applyFill="1" applyBorder="1" applyAlignment="1">
      <alignment vertical="top"/>
    </xf>
    <xf numFmtId="0" fontId="15" fillId="0" borderId="5" xfId="1" applyFont="1" applyFill="1" applyBorder="1" applyAlignment="1">
      <alignment horizontal="right" vertical="top"/>
    </xf>
    <xf numFmtId="0" fontId="12" fillId="0" borderId="14" xfId="1" applyFont="1" applyFill="1" applyBorder="1" applyAlignment="1">
      <alignment vertical="top" shrinkToFit="1"/>
    </xf>
    <xf numFmtId="0" fontId="1" fillId="0" borderId="15" xfId="1" applyFill="1" applyBorder="1" applyAlignment="1">
      <alignment horizontal="center" vertical="top"/>
    </xf>
    <xf numFmtId="0" fontId="1" fillId="0" borderId="5" xfId="1" applyBorder="1" applyAlignment="1">
      <alignment horizontal="right" vertical="top" indent="1" shrinkToFit="1"/>
    </xf>
    <xf numFmtId="0" fontId="5" fillId="0" borderId="0" xfId="1" applyFont="1" applyBorder="1" applyAlignment="1">
      <alignment horizontal="center"/>
    </xf>
    <xf numFmtId="0" fontId="12" fillId="0" borderId="16" xfId="1" applyFont="1" applyFill="1" applyBorder="1" applyAlignment="1">
      <alignment horizontal="center" vertical="top"/>
    </xf>
    <xf numFmtId="0" fontId="12" fillId="0" borderId="5" xfId="1" applyFont="1" applyFill="1" applyBorder="1" applyAlignment="1">
      <alignment horizontal="center" vertical="top"/>
    </xf>
    <xf numFmtId="0" fontId="1" fillId="0" borderId="5" xfId="1" applyBorder="1" applyAlignment="1" applyProtection="1">
      <alignment horizontal="right" vertical="top" shrinkToFit="1"/>
    </xf>
    <xf numFmtId="1" fontId="1" fillId="0" borderId="5" xfId="1" applyNumberFormat="1" applyBorder="1" applyAlignment="1" applyProtection="1">
      <alignment horizontal="right" vertical="top" shrinkToFit="1"/>
    </xf>
    <xf numFmtId="0" fontId="1" fillId="0" borderId="5" xfId="1" applyBorder="1" applyAlignment="1">
      <alignment horizontal="right" vertical="top" shrinkToFit="1"/>
    </xf>
    <xf numFmtId="1" fontId="1" fillId="0" borderId="5" xfId="1" applyNumberFormat="1" applyBorder="1" applyAlignment="1">
      <alignment horizontal="right" vertical="top" shrinkToFit="1"/>
    </xf>
    <xf numFmtId="0" fontId="3" fillId="0" borderId="5" xfId="1" applyFont="1" applyBorder="1" applyAlignment="1">
      <alignment horizontal="right" vertical="top" indent="1" shrinkToFit="1"/>
    </xf>
    <xf numFmtId="0" fontId="13" fillId="0" borderId="5" xfId="1" applyFont="1" applyBorder="1" applyAlignment="1">
      <alignment horizontal="left" vertical="top" shrinkToFit="1"/>
    </xf>
    <xf numFmtId="0" fontId="13" fillId="0" borderId="12" xfId="1" applyFont="1" applyBorder="1" applyAlignment="1">
      <alignment horizontal="left" vertical="top" shrinkToFit="1"/>
    </xf>
    <xf numFmtId="0" fontId="1" fillId="0" borderId="13" xfId="1" applyBorder="1"/>
    <xf numFmtId="0" fontId="18" fillId="0" borderId="5" xfId="1" applyFont="1" applyFill="1" applyBorder="1" applyAlignment="1">
      <alignment horizontal="right" vertical="top"/>
    </xf>
    <xf numFmtId="0" fontId="18" fillId="0" borderId="6" xfId="1" applyFont="1" applyFill="1" applyBorder="1" applyAlignment="1">
      <alignment horizontal="right" vertical="top"/>
    </xf>
    <xf numFmtId="0" fontId="1" fillId="2" borderId="0" xfId="1" applyFill="1"/>
    <xf numFmtId="0" fontId="6" fillId="2" borderId="0" xfId="1" applyFont="1" applyFill="1" applyAlignment="1">
      <alignment horizontal="left"/>
    </xf>
    <xf numFmtId="0" fontId="12" fillId="2" borderId="5" xfId="1" applyFont="1" applyFill="1" applyBorder="1" applyAlignment="1">
      <alignment horizontal="center" vertical="top"/>
    </xf>
    <xf numFmtId="0" fontId="1" fillId="2" borderId="4" xfId="1" applyFill="1" applyBorder="1"/>
    <xf numFmtId="0" fontId="1" fillId="2" borderId="5" xfId="1" applyFill="1" applyBorder="1"/>
    <xf numFmtId="0" fontId="1" fillId="2" borderId="1" xfId="1" applyFill="1" applyBorder="1"/>
    <xf numFmtId="0" fontId="1" fillId="2" borderId="2" xfId="1" applyFill="1" applyBorder="1"/>
    <xf numFmtId="0" fontId="1" fillId="2" borderId="0" xfId="1" applyFill="1" applyAlignment="1">
      <alignment horizontal="center"/>
    </xf>
    <xf numFmtId="0" fontId="1" fillId="0" borderId="15" xfId="1" applyBorder="1" applyAlignment="1">
      <alignment horizontal="center" vertical="top" shrinkToFit="1"/>
    </xf>
    <xf numFmtId="0" fontId="11" fillId="0" borderId="10" xfId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right" vertical="top" indent="1" shrinkToFit="1"/>
    </xf>
    <xf numFmtId="0" fontId="3" fillId="0" borderId="2" xfId="1" applyFont="1" applyBorder="1" applyAlignment="1">
      <alignment horizontal="right" vertical="top" indent="1" shrinkToFit="1"/>
    </xf>
    <xf numFmtId="0" fontId="11" fillId="0" borderId="2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1" fillId="0" borderId="29" xfId="1" applyBorder="1" applyAlignment="1">
      <alignment horizontal="center" vertical="center"/>
    </xf>
    <xf numFmtId="0" fontId="4" fillId="0" borderId="0" xfId="1" applyFont="1" applyBorder="1" applyAlignment="1"/>
    <xf numFmtId="0" fontId="1" fillId="0" borderId="1" xfId="1" applyBorder="1" applyAlignment="1">
      <alignment vertical="top"/>
    </xf>
    <xf numFmtId="0" fontId="1" fillId="0" borderId="1" xfId="1" applyBorder="1" applyAlignment="1">
      <alignment vertical="top" shrinkToFit="1"/>
    </xf>
    <xf numFmtId="0" fontId="1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9" xfId="1" applyBorder="1" applyAlignment="1">
      <alignment horizontal="left" vertical="top" indent="1"/>
    </xf>
    <xf numFmtId="0" fontId="1" fillId="0" borderId="18" xfId="1" applyBorder="1" applyAlignment="1">
      <alignment horizontal="left" vertical="top" indent="1"/>
    </xf>
    <xf numFmtId="0" fontId="1" fillId="0" borderId="8" xfId="1" applyBorder="1" applyAlignment="1">
      <alignment horizontal="left" vertical="top" indent="1"/>
    </xf>
    <xf numFmtId="0" fontId="11" fillId="0" borderId="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" fillId="0" borderId="9" xfId="1" applyBorder="1" applyAlignment="1">
      <alignment horizontal="left" vertical="top"/>
    </xf>
    <xf numFmtId="0" fontId="1" fillId="0" borderId="18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4" fillId="0" borderId="1" xfId="1" applyFont="1" applyBorder="1" applyAlignment="1">
      <alignment horizontal="center" vertical="center"/>
    </xf>
    <xf numFmtId="0" fontId="1" fillId="0" borderId="10" xfId="1" applyBorder="1" applyAlignment="1">
      <alignment horizontal="center" vertical="top"/>
    </xf>
    <xf numFmtId="0" fontId="1" fillId="0" borderId="28" xfId="1" applyBorder="1" applyAlignment="1">
      <alignment horizontal="center" vertical="top"/>
    </xf>
    <xf numFmtId="0" fontId="1" fillId="0" borderId="30" xfId="1" applyBorder="1" applyAlignment="1">
      <alignment horizontal="center" vertical="top"/>
    </xf>
    <xf numFmtId="0" fontId="4" fillId="0" borderId="11" xfId="1" applyFont="1" applyBorder="1" applyAlignment="1" applyProtection="1">
      <alignment horizontal="left" vertical="top"/>
    </xf>
    <xf numFmtId="0" fontId="4" fillId="0" borderId="16" xfId="1" applyFont="1" applyBorder="1" applyAlignment="1" applyProtection="1">
      <alignment horizontal="left" vertical="top"/>
    </xf>
    <xf numFmtId="0" fontId="4" fillId="0" borderId="31" xfId="1" applyFont="1" applyBorder="1" applyAlignment="1" applyProtection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11" xfId="1" applyBorder="1" applyAlignment="1">
      <alignment horizontal="left" vertical="top" indent="1"/>
    </xf>
    <xf numFmtId="0" fontId="1" fillId="0" borderId="16" xfId="1" applyBorder="1" applyAlignment="1">
      <alignment horizontal="left" vertical="top" indent="1"/>
    </xf>
    <xf numFmtId="0" fontId="1" fillId="0" borderId="31" xfId="1" applyBorder="1" applyAlignment="1">
      <alignment horizontal="left" vertical="top" indent="1"/>
    </xf>
    <xf numFmtId="0" fontId="3" fillId="0" borderId="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4" fillId="0" borderId="9" xfId="1" applyFont="1" applyBorder="1" applyAlignment="1" applyProtection="1">
      <alignment horizontal="left" vertical="top"/>
    </xf>
    <xf numFmtId="0" fontId="4" fillId="0" borderId="18" xfId="1" applyFont="1" applyBorder="1" applyAlignment="1" applyProtection="1">
      <alignment horizontal="left" vertical="top"/>
    </xf>
    <xf numFmtId="0" fontId="4" fillId="0" borderId="8" xfId="1" applyFont="1" applyBorder="1" applyAlignment="1" applyProtection="1">
      <alignment horizontal="left" vertical="top"/>
    </xf>
    <xf numFmtId="0" fontId="1" fillId="0" borderId="9" xfId="1" applyBorder="1" applyAlignment="1" applyProtection="1">
      <alignment horizontal="left" vertical="top"/>
    </xf>
    <xf numFmtId="0" fontId="1" fillId="0" borderId="18" xfId="1" applyBorder="1" applyAlignment="1" applyProtection="1">
      <alignment horizontal="left" vertical="top"/>
    </xf>
    <xf numFmtId="0" fontId="1" fillId="0" borderId="8" xfId="1" applyBorder="1" applyAlignment="1" applyProtection="1">
      <alignment horizontal="left" vertical="top"/>
    </xf>
    <xf numFmtId="0" fontId="4" fillId="0" borderId="4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2" fillId="0" borderId="26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4" fillId="0" borderId="9" xfId="1" applyFont="1" applyBorder="1" applyAlignment="1">
      <alignment horizontal="left" vertical="top" indent="1"/>
    </xf>
    <xf numFmtId="0" fontId="4" fillId="0" borderId="18" xfId="1" applyFont="1" applyBorder="1" applyAlignment="1">
      <alignment horizontal="left" vertical="top" indent="1"/>
    </xf>
    <xf numFmtId="0" fontId="4" fillId="0" borderId="8" xfId="1" applyFont="1" applyBorder="1" applyAlignment="1">
      <alignment horizontal="left" vertical="top" inden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shrinkToFit="1"/>
    </xf>
    <xf numFmtId="0" fontId="9" fillId="0" borderId="4" xfId="1" applyFont="1" applyFill="1" applyBorder="1" applyAlignment="1">
      <alignment horizontal="center" vertical="center" shrinkToFit="1"/>
    </xf>
    <xf numFmtId="0" fontId="2" fillId="0" borderId="22" xfId="1" applyFont="1" applyBorder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35"/>
  <sheetViews>
    <sheetView tabSelected="1" zoomScaleNormal="87" workbookViewId="0">
      <selection sqref="A1:F4"/>
    </sheetView>
  </sheetViews>
  <sheetFormatPr defaultRowHeight="18" customHeight="1" x14ac:dyDescent="0.25"/>
  <cols>
    <col min="1" max="1" width="3.5703125" style="5" customWidth="1"/>
    <col min="2" max="2" width="13.140625" style="93" customWidth="1"/>
    <col min="3" max="3" width="8" style="2" customWidth="1"/>
    <col min="4" max="4" width="29.5703125" style="25" customWidth="1"/>
    <col min="5" max="5" width="4.28515625" style="2" customWidth="1"/>
    <col min="6" max="6" width="6.85546875" style="9" customWidth="1"/>
    <col min="7" max="8" width="4.28515625" style="9" customWidth="1"/>
    <col min="9" max="24" width="4.28515625" style="2" customWidth="1"/>
    <col min="25" max="25" width="7.5703125" style="2" customWidth="1"/>
    <col min="26" max="43" width="4.28515625" style="2" customWidth="1"/>
    <col min="44" max="44" width="9" style="2" customWidth="1"/>
    <col min="45" max="68" width="4.28515625" style="2" customWidth="1"/>
    <col min="69" max="69" width="11.42578125" style="5" customWidth="1"/>
    <col min="70" max="70" width="11.42578125" style="6" customWidth="1"/>
    <col min="71" max="71" width="11.42578125" style="7" customWidth="1"/>
    <col min="72" max="72" width="36.42578125" style="2" customWidth="1"/>
    <col min="73" max="73" width="3.5703125" style="2" customWidth="1"/>
    <col min="74" max="75" width="9.140625" style="2"/>
    <col min="76" max="93" width="4.28515625" style="2" customWidth="1"/>
    <col min="94" max="94" width="9.140625" style="2"/>
    <col min="95" max="100" width="4.28515625" style="2" customWidth="1"/>
    <col min="101" max="16384" width="9.140625" style="2"/>
  </cols>
  <sheetData>
    <row r="1" spans="1:101" ht="17.25" thickTop="1" thickBot="1" x14ac:dyDescent="0.3">
      <c r="A1" s="148"/>
      <c r="B1" s="149"/>
      <c r="C1" s="149"/>
      <c r="D1" s="149"/>
      <c r="E1" s="149"/>
      <c r="F1" s="150"/>
      <c r="G1" s="99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54" t="s">
        <v>3</v>
      </c>
      <c r="Z1" s="154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6"/>
      <c r="AO1" s="100"/>
      <c r="AP1" s="100"/>
      <c r="AQ1" s="100"/>
      <c r="AR1" s="103"/>
      <c r="AS1" s="59" t="s">
        <v>6</v>
      </c>
      <c r="AT1" s="124" t="s">
        <v>1</v>
      </c>
      <c r="AU1" s="125"/>
      <c r="AV1" s="125"/>
      <c r="AW1" s="125"/>
      <c r="AX1" s="125"/>
      <c r="AY1" s="125"/>
      <c r="AZ1" s="125"/>
      <c r="BA1" s="125"/>
      <c r="BB1" s="125"/>
      <c r="BC1" s="125"/>
      <c r="BD1" s="126"/>
      <c r="BE1" s="56" t="s">
        <v>6</v>
      </c>
      <c r="BF1" s="124" t="s">
        <v>2</v>
      </c>
      <c r="BG1" s="125"/>
      <c r="BH1" s="125"/>
      <c r="BI1" s="125"/>
      <c r="BJ1" s="125"/>
      <c r="BK1" s="125"/>
      <c r="BL1" s="125"/>
      <c r="BM1" s="125"/>
      <c r="BN1" s="125"/>
      <c r="BO1" s="125"/>
      <c r="BP1" s="126"/>
      <c r="BT1" s="36"/>
    </row>
    <row r="2" spans="1:101" ht="16.5" thickTop="1" x14ac:dyDescent="0.25">
      <c r="A2" s="151"/>
      <c r="B2" s="152"/>
      <c r="C2" s="152"/>
      <c r="D2" s="152"/>
      <c r="E2" s="152"/>
      <c r="F2" s="153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54" t="s">
        <v>37</v>
      </c>
      <c r="Z2" s="154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6"/>
      <c r="AO2" s="100"/>
      <c r="AP2" s="100"/>
      <c r="AQ2" s="100"/>
      <c r="AR2" s="103"/>
      <c r="AS2" s="60">
        <v>1</v>
      </c>
      <c r="AT2" s="127"/>
      <c r="AU2" s="128"/>
      <c r="AV2" s="128"/>
      <c r="AW2" s="128"/>
      <c r="AX2" s="128"/>
      <c r="AY2" s="128"/>
      <c r="AZ2" s="128"/>
      <c r="BA2" s="128"/>
      <c r="BB2" s="128"/>
      <c r="BC2" s="128"/>
      <c r="BD2" s="129"/>
      <c r="BE2" s="57">
        <v>1</v>
      </c>
      <c r="BF2" s="132"/>
      <c r="BG2" s="133"/>
      <c r="BH2" s="133"/>
      <c r="BI2" s="133"/>
      <c r="BJ2" s="133"/>
      <c r="BK2" s="133"/>
      <c r="BL2" s="133"/>
      <c r="BM2" s="133"/>
      <c r="BN2" s="133"/>
      <c r="BO2" s="133"/>
      <c r="BP2" s="134"/>
      <c r="BT2" s="36"/>
      <c r="BV2" s="29"/>
      <c r="BW2"/>
      <c r="BX2"/>
      <c r="BY2"/>
      <c r="BZ2"/>
    </row>
    <row r="3" spans="1:101" ht="15.75" x14ac:dyDescent="0.25">
      <c r="A3" s="151"/>
      <c r="B3" s="152"/>
      <c r="C3" s="152"/>
      <c r="D3" s="152"/>
      <c r="E3" s="152"/>
      <c r="F3" s="153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54" t="s">
        <v>0</v>
      </c>
      <c r="Z3" s="154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6"/>
      <c r="AO3" s="100"/>
      <c r="AP3" s="100"/>
      <c r="AQ3" s="100"/>
      <c r="AR3" s="103"/>
      <c r="AS3" s="61">
        <v>2</v>
      </c>
      <c r="AT3" s="139"/>
      <c r="AU3" s="140"/>
      <c r="AV3" s="140"/>
      <c r="AW3" s="140"/>
      <c r="AX3" s="140"/>
      <c r="AY3" s="140"/>
      <c r="AZ3" s="140"/>
      <c r="BA3" s="140"/>
      <c r="BB3" s="140"/>
      <c r="BC3" s="140"/>
      <c r="BD3" s="141"/>
      <c r="BE3" s="58">
        <v>2</v>
      </c>
      <c r="BF3" s="109"/>
      <c r="BG3" s="110"/>
      <c r="BH3" s="110"/>
      <c r="BI3" s="110"/>
      <c r="BJ3" s="110"/>
      <c r="BK3" s="110"/>
      <c r="BL3" s="110"/>
      <c r="BM3" s="110"/>
      <c r="BN3" s="110"/>
      <c r="BO3" s="110"/>
      <c r="BP3" s="111"/>
      <c r="BV3" s="29"/>
      <c r="BW3"/>
      <c r="BX3"/>
      <c r="BY3"/>
      <c r="BZ3"/>
    </row>
    <row r="4" spans="1:101" ht="16.5" thickBot="1" x14ac:dyDescent="0.3">
      <c r="A4" s="165"/>
      <c r="B4" s="166"/>
      <c r="C4" s="166"/>
      <c r="D4" s="166"/>
      <c r="E4" s="166"/>
      <c r="F4" s="167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55" t="s">
        <v>4</v>
      </c>
      <c r="Z4" s="154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6"/>
      <c r="AO4" s="100"/>
      <c r="AP4" s="100"/>
      <c r="AQ4" s="100"/>
      <c r="AR4" s="103"/>
      <c r="AS4" s="61">
        <v>3</v>
      </c>
      <c r="AT4" s="142"/>
      <c r="AU4" s="143"/>
      <c r="AV4" s="143"/>
      <c r="AW4" s="143"/>
      <c r="AX4" s="143"/>
      <c r="AY4" s="143"/>
      <c r="AZ4" s="143"/>
      <c r="BA4" s="143"/>
      <c r="BB4" s="143"/>
      <c r="BC4" s="143"/>
      <c r="BD4" s="144"/>
      <c r="BE4" s="58">
        <v>3</v>
      </c>
      <c r="BF4" s="109"/>
      <c r="BG4" s="110"/>
      <c r="BH4" s="110"/>
      <c r="BI4" s="110"/>
      <c r="BJ4" s="110"/>
      <c r="BK4" s="110"/>
      <c r="BL4" s="110"/>
      <c r="BM4" s="110"/>
      <c r="BN4" s="110"/>
      <c r="BO4" s="110"/>
      <c r="BP4" s="111"/>
      <c r="BV4" s="30"/>
      <c r="BW4"/>
      <c r="BX4"/>
      <c r="BY4"/>
      <c r="BZ4"/>
    </row>
    <row r="5" spans="1:101" ht="16.5" thickTop="1" x14ac:dyDescent="0.25">
      <c r="A5" s="2"/>
      <c r="B5" s="86"/>
      <c r="D5" s="2"/>
      <c r="F5" s="2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54" t="s">
        <v>38</v>
      </c>
      <c r="Z5" s="154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6"/>
      <c r="AO5" s="100"/>
      <c r="AP5" s="100"/>
      <c r="AQ5" s="100"/>
      <c r="AR5" s="103"/>
      <c r="AS5" s="61">
        <v>4</v>
      </c>
      <c r="AT5" s="120"/>
      <c r="AU5" s="121"/>
      <c r="AV5" s="121"/>
      <c r="AW5" s="121"/>
      <c r="AX5" s="121"/>
      <c r="AY5" s="121"/>
      <c r="AZ5" s="121"/>
      <c r="BA5" s="121"/>
      <c r="BB5" s="121"/>
      <c r="BC5" s="121"/>
      <c r="BD5" s="122"/>
      <c r="BE5" s="58">
        <v>4</v>
      </c>
      <c r="BF5" s="109"/>
      <c r="BG5" s="110"/>
      <c r="BH5" s="110"/>
      <c r="BI5" s="110"/>
      <c r="BJ5" s="110"/>
      <c r="BK5" s="110"/>
      <c r="BL5" s="110"/>
      <c r="BM5" s="110"/>
      <c r="BN5" s="110"/>
      <c r="BO5" s="110"/>
      <c r="BP5" s="111"/>
      <c r="BV5" s="29"/>
      <c r="BW5"/>
      <c r="BX5"/>
      <c r="BY5"/>
      <c r="BZ5"/>
    </row>
    <row r="6" spans="1:101" ht="15.75" x14ac:dyDescent="0.25">
      <c r="A6" s="2"/>
      <c r="B6" s="86"/>
      <c r="D6" s="2"/>
      <c r="F6" s="2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AO6" s="100"/>
      <c r="AP6" s="100"/>
      <c r="AQ6" s="100"/>
      <c r="AS6" s="61">
        <v>5</v>
      </c>
      <c r="AT6" s="120"/>
      <c r="AU6" s="121"/>
      <c r="AV6" s="121"/>
      <c r="AW6" s="121"/>
      <c r="AX6" s="121"/>
      <c r="AY6" s="121"/>
      <c r="AZ6" s="121"/>
      <c r="BA6" s="121"/>
      <c r="BB6" s="121"/>
      <c r="BC6" s="121"/>
      <c r="BD6" s="122"/>
      <c r="BE6" s="58">
        <v>5</v>
      </c>
      <c r="BF6" s="109"/>
      <c r="BG6" s="110"/>
      <c r="BH6" s="110"/>
      <c r="BI6" s="110"/>
      <c r="BJ6" s="110"/>
      <c r="BK6" s="110"/>
      <c r="BL6" s="110"/>
      <c r="BM6" s="110"/>
      <c r="BN6" s="110"/>
      <c r="BO6" s="110"/>
      <c r="BP6" s="111"/>
      <c r="BV6" s="29"/>
      <c r="BW6"/>
      <c r="BX6"/>
      <c r="BY6"/>
      <c r="BZ6"/>
    </row>
    <row r="7" spans="1:101" ht="15.75" x14ac:dyDescent="0.25">
      <c r="A7" s="160" t="s">
        <v>5</v>
      </c>
      <c r="B7" s="160"/>
      <c r="C7" s="160"/>
      <c r="D7" s="160"/>
      <c r="E7" s="160"/>
      <c r="F7" s="16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AO7" s="100"/>
      <c r="AP7" s="100"/>
      <c r="AQ7" s="100"/>
      <c r="AS7" s="61">
        <v>6</v>
      </c>
      <c r="AT7" s="120"/>
      <c r="AU7" s="121"/>
      <c r="AV7" s="121"/>
      <c r="AW7" s="121"/>
      <c r="AX7" s="121"/>
      <c r="AY7" s="121"/>
      <c r="AZ7" s="121"/>
      <c r="BA7" s="121"/>
      <c r="BB7" s="121"/>
      <c r="BC7" s="121"/>
      <c r="BD7" s="122"/>
      <c r="BE7" s="58">
        <v>6</v>
      </c>
      <c r="BF7" s="109"/>
      <c r="BG7" s="110"/>
      <c r="BH7" s="110"/>
      <c r="BI7" s="110"/>
      <c r="BJ7" s="110"/>
      <c r="BK7" s="110"/>
      <c r="BL7" s="110"/>
      <c r="BM7" s="110"/>
      <c r="BN7" s="110"/>
      <c r="BO7" s="110"/>
      <c r="BP7" s="111"/>
      <c r="BV7" s="29"/>
      <c r="BW7"/>
      <c r="BX7"/>
      <c r="BY7"/>
      <c r="BZ7"/>
    </row>
    <row r="8" spans="1:101" ht="15.75" x14ac:dyDescent="0.25">
      <c r="A8" s="160" t="s">
        <v>27</v>
      </c>
      <c r="B8" s="160"/>
      <c r="C8" s="160"/>
      <c r="D8" s="160"/>
      <c r="E8" s="160"/>
      <c r="F8" s="16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AO8" s="100"/>
      <c r="AP8" s="100"/>
      <c r="AQ8" s="100"/>
      <c r="AS8" s="61">
        <v>7</v>
      </c>
      <c r="AT8" s="120"/>
      <c r="AU8" s="121"/>
      <c r="AV8" s="121"/>
      <c r="AW8" s="121"/>
      <c r="AX8" s="121"/>
      <c r="AY8" s="121"/>
      <c r="AZ8" s="121"/>
      <c r="BA8" s="121"/>
      <c r="BB8" s="121"/>
      <c r="BC8" s="121"/>
      <c r="BD8" s="122"/>
      <c r="BE8" s="58">
        <v>7</v>
      </c>
      <c r="BF8" s="109"/>
      <c r="BG8" s="110"/>
      <c r="BH8" s="110"/>
      <c r="BI8" s="110"/>
      <c r="BJ8" s="110"/>
      <c r="BK8" s="110"/>
      <c r="BL8" s="110"/>
      <c r="BM8" s="110"/>
      <c r="BN8" s="110"/>
      <c r="BO8" s="110"/>
      <c r="BP8" s="111"/>
      <c r="BV8" s="29"/>
      <c r="BW8"/>
      <c r="BX8"/>
      <c r="BY8"/>
      <c r="BZ8"/>
    </row>
    <row r="9" spans="1:101" ht="15.75" x14ac:dyDescent="0.25">
      <c r="A9" s="2"/>
      <c r="B9" s="86"/>
      <c r="D9" s="2"/>
      <c r="F9" s="73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AO9" s="100"/>
      <c r="AP9" s="100"/>
      <c r="AQ9" s="100"/>
      <c r="AS9" s="61">
        <v>8</v>
      </c>
      <c r="AT9" s="120"/>
      <c r="AU9" s="121"/>
      <c r="AV9" s="121"/>
      <c r="AW9" s="121"/>
      <c r="AX9" s="121"/>
      <c r="AY9" s="121"/>
      <c r="AZ9" s="121"/>
      <c r="BA9" s="121"/>
      <c r="BB9" s="121"/>
      <c r="BC9" s="121"/>
      <c r="BD9" s="122"/>
      <c r="BE9" s="58">
        <v>8</v>
      </c>
      <c r="BF9" s="109"/>
      <c r="BG9" s="110"/>
      <c r="BH9" s="110"/>
      <c r="BI9" s="110"/>
      <c r="BJ9" s="110"/>
      <c r="BK9" s="110"/>
      <c r="BL9" s="110"/>
      <c r="BM9" s="110"/>
      <c r="BN9" s="110"/>
      <c r="BO9" s="110"/>
      <c r="BP9" s="111"/>
      <c r="BV9" s="29"/>
      <c r="BW9"/>
      <c r="BX9"/>
      <c r="BY9"/>
      <c r="BZ9"/>
    </row>
    <row r="10" spans="1:101" s="13" customFormat="1" ht="17.25" customHeight="1" x14ac:dyDescent="0.25">
      <c r="A10" s="10" t="s">
        <v>25</v>
      </c>
      <c r="B10" s="87"/>
      <c r="C10" s="11"/>
      <c r="D10" s="26"/>
      <c r="E10" s="2"/>
      <c r="F10" s="12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AO10" s="100"/>
      <c r="AP10" s="100"/>
      <c r="AQ10" s="100"/>
      <c r="AS10" s="61">
        <v>9</v>
      </c>
      <c r="AT10" s="120"/>
      <c r="AU10" s="121"/>
      <c r="AV10" s="121"/>
      <c r="AW10" s="121"/>
      <c r="AX10" s="121"/>
      <c r="AY10" s="121"/>
      <c r="AZ10" s="121"/>
      <c r="BA10" s="121"/>
      <c r="BB10" s="121"/>
      <c r="BC10" s="121"/>
      <c r="BD10" s="122"/>
      <c r="BE10" s="58">
        <v>9</v>
      </c>
      <c r="BF10" s="109"/>
      <c r="BG10" s="110"/>
      <c r="BH10" s="110"/>
      <c r="BI10" s="110"/>
      <c r="BJ10" s="110"/>
      <c r="BK10" s="110"/>
      <c r="BL10" s="110"/>
      <c r="BM10" s="110"/>
      <c r="BN10" s="110"/>
      <c r="BO10" s="110"/>
      <c r="BP10" s="111"/>
      <c r="BQ10" s="14"/>
      <c r="BR10" s="15"/>
      <c r="BS10" s="16"/>
      <c r="BT10" s="63"/>
      <c r="BV10" s="29"/>
      <c r="BW10"/>
      <c r="BX10"/>
      <c r="BY10"/>
      <c r="BZ10"/>
    </row>
    <row r="11" spans="1:101" s="13" customFormat="1" ht="17.25" customHeight="1" x14ac:dyDescent="0.25">
      <c r="A11" s="10" t="s">
        <v>26</v>
      </c>
      <c r="B11" s="87"/>
      <c r="C11" s="17"/>
      <c r="D11" s="27"/>
      <c r="E11" s="18"/>
      <c r="F11" s="18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AO11" s="101"/>
      <c r="AP11" s="101"/>
      <c r="AQ11" s="101"/>
      <c r="AS11" s="61">
        <v>10</v>
      </c>
      <c r="AT11" s="120"/>
      <c r="AU11" s="121"/>
      <c r="AV11" s="121"/>
      <c r="AW11" s="121"/>
      <c r="AX11" s="121"/>
      <c r="AY11" s="121"/>
      <c r="AZ11" s="121"/>
      <c r="BA11" s="121"/>
      <c r="BB11" s="121"/>
      <c r="BC11" s="121"/>
      <c r="BD11" s="122"/>
      <c r="BE11" s="58">
        <v>10</v>
      </c>
      <c r="BF11" s="109"/>
      <c r="BG11" s="110"/>
      <c r="BH11" s="110"/>
      <c r="BI11" s="110"/>
      <c r="BJ11" s="110"/>
      <c r="BK11" s="110"/>
      <c r="BL11" s="110"/>
      <c r="BM11" s="110"/>
      <c r="BN11" s="110"/>
      <c r="BO11" s="110"/>
      <c r="BP11" s="111"/>
      <c r="BQ11" s="14"/>
      <c r="BR11" s="15"/>
      <c r="BS11" s="16"/>
      <c r="BV11" s="29"/>
      <c r="BW11"/>
      <c r="BX11"/>
      <c r="BY11"/>
      <c r="BZ11" s="31"/>
    </row>
    <row r="12" spans="1:101" s="19" customFormat="1" ht="17.25" customHeight="1" x14ac:dyDescent="0.2">
      <c r="A12" s="161" t="s">
        <v>6</v>
      </c>
      <c r="B12" s="157" t="s">
        <v>64</v>
      </c>
      <c r="C12" s="161" t="s">
        <v>7</v>
      </c>
      <c r="D12" s="163" t="s">
        <v>8</v>
      </c>
      <c r="E12" s="161" t="s">
        <v>69</v>
      </c>
      <c r="F12" s="168" t="s">
        <v>9</v>
      </c>
      <c r="G12" s="159" t="s">
        <v>58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8" t="s">
        <v>10</v>
      </c>
      <c r="Z12" s="115" t="s">
        <v>59</v>
      </c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02"/>
      <c r="AP12" s="102"/>
      <c r="AQ12" s="102"/>
      <c r="AR12" s="145" t="s">
        <v>46</v>
      </c>
      <c r="AS12" s="112" t="s">
        <v>47</v>
      </c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4"/>
      <c r="BE12" s="112" t="s">
        <v>41</v>
      </c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4"/>
      <c r="BQ12" s="135" t="s">
        <v>11</v>
      </c>
      <c r="BR12" s="137" t="s">
        <v>12</v>
      </c>
      <c r="BS12" s="135" t="s">
        <v>13</v>
      </c>
      <c r="BT12" s="130" t="s">
        <v>70</v>
      </c>
      <c r="BU12" s="52"/>
      <c r="BV12" s="32"/>
      <c r="BW12" s="32"/>
      <c r="BX12" s="32"/>
      <c r="BY12" s="32"/>
      <c r="BZ12" s="32"/>
      <c r="CA12" s="2"/>
    </row>
    <row r="13" spans="1:101" s="19" customFormat="1" ht="17.25" customHeight="1" x14ac:dyDescent="0.25">
      <c r="A13" s="162"/>
      <c r="B13" s="158"/>
      <c r="C13" s="162"/>
      <c r="D13" s="164"/>
      <c r="E13" s="162"/>
      <c r="F13" s="169"/>
      <c r="G13" s="123" t="s">
        <v>71</v>
      </c>
      <c r="H13" s="123"/>
      <c r="I13" s="123"/>
      <c r="J13" s="123"/>
      <c r="K13" s="123"/>
      <c r="L13" s="123"/>
      <c r="M13" s="123" t="s">
        <v>72</v>
      </c>
      <c r="N13" s="123"/>
      <c r="O13" s="123"/>
      <c r="P13" s="123"/>
      <c r="Q13" s="123"/>
      <c r="R13" s="123"/>
      <c r="S13" s="123" t="s">
        <v>73</v>
      </c>
      <c r="T13" s="123"/>
      <c r="U13" s="123"/>
      <c r="V13" s="123"/>
      <c r="W13" s="123"/>
      <c r="X13" s="123"/>
      <c r="Y13" s="119"/>
      <c r="Z13" s="123" t="s">
        <v>74</v>
      </c>
      <c r="AA13" s="123"/>
      <c r="AB13" s="123"/>
      <c r="AC13" s="123"/>
      <c r="AD13" s="123"/>
      <c r="AE13" s="123"/>
      <c r="AF13" s="123" t="s">
        <v>75</v>
      </c>
      <c r="AG13" s="123"/>
      <c r="AH13" s="123"/>
      <c r="AI13" s="123"/>
      <c r="AJ13" s="123"/>
      <c r="AK13" s="123"/>
      <c r="AL13" s="123" t="s">
        <v>76</v>
      </c>
      <c r="AM13" s="123"/>
      <c r="AN13" s="123"/>
      <c r="AO13" s="123"/>
      <c r="AP13" s="123"/>
      <c r="AQ13" s="123"/>
      <c r="AR13" s="146"/>
      <c r="AS13" s="106" t="s">
        <v>40</v>
      </c>
      <c r="AT13" s="106"/>
      <c r="AU13" s="106"/>
      <c r="AV13" s="106"/>
      <c r="AW13" s="106"/>
      <c r="AX13" s="106"/>
      <c r="AY13" s="106" t="s">
        <v>39</v>
      </c>
      <c r="AZ13" s="106"/>
      <c r="BA13" s="106"/>
      <c r="BB13" s="106"/>
      <c r="BC13" s="106"/>
      <c r="BD13" s="106"/>
      <c r="BE13" s="106" t="s">
        <v>40</v>
      </c>
      <c r="BF13" s="106"/>
      <c r="BG13" s="106"/>
      <c r="BH13" s="106"/>
      <c r="BI13" s="106"/>
      <c r="BJ13" s="106"/>
      <c r="BK13" s="106" t="s">
        <v>39</v>
      </c>
      <c r="BL13" s="106"/>
      <c r="BM13" s="106"/>
      <c r="BN13" s="106"/>
      <c r="BO13" s="106"/>
      <c r="BP13" s="106"/>
      <c r="BQ13" s="136"/>
      <c r="BR13" s="138"/>
      <c r="BS13" s="136"/>
      <c r="BT13" s="130"/>
      <c r="BU13" s="52"/>
      <c r="BV13" s="32"/>
      <c r="BW13" s="32"/>
      <c r="BX13" s="107" t="s">
        <v>78</v>
      </c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</row>
    <row r="14" spans="1:101" s="19" customFormat="1" ht="17.25" customHeight="1" x14ac:dyDescent="0.25">
      <c r="A14" s="162"/>
      <c r="B14" s="158"/>
      <c r="C14" s="162"/>
      <c r="D14" s="164"/>
      <c r="E14" s="162"/>
      <c r="F14" s="169"/>
      <c r="G14" s="116" t="s">
        <v>28</v>
      </c>
      <c r="H14" s="116"/>
      <c r="I14" s="116"/>
      <c r="J14" s="117" t="s">
        <v>29</v>
      </c>
      <c r="K14" s="116"/>
      <c r="L14" s="116"/>
      <c r="M14" s="117" t="s">
        <v>30</v>
      </c>
      <c r="N14" s="116"/>
      <c r="O14" s="116"/>
      <c r="P14" s="117" t="s">
        <v>31</v>
      </c>
      <c r="Q14" s="116"/>
      <c r="R14" s="116"/>
      <c r="S14" s="117" t="s">
        <v>32</v>
      </c>
      <c r="T14" s="116"/>
      <c r="U14" s="116"/>
      <c r="V14" s="117" t="s">
        <v>42</v>
      </c>
      <c r="W14" s="116"/>
      <c r="X14" s="116"/>
      <c r="Y14" s="119"/>
      <c r="Z14" s="115" t="s">
        <v>43</v>
      </c>
      <c r="AA14" s="116"/>
      <c r="AB14" s="116"/>
      <c r="AC14" s="115" t="s">
        <v>44</v>
      </c>
      <c r="AD14" s="116"/>
      <c r="AE14" s="116"/>
      <c r="AF14" s="115" t="s">
        <v>45</v>
      </c>
      <c r="AG14" s="116"/>
      <c r="AH14" s="116"/>
      <c r="AI14" s="115" t="s">
        <v>36</v>
      </c>
      <c r="AJ14" s="116"/>
      <c r="AK14" s="116"/>
      <c r="AL14" s="115" t="s">
        <v>65</v>
      </c>
      <c r="AM14" s="116"/>
      <c r="AN14" s="116"/>
      <c r="AO14" s="115" t="s">
        <v>66</v>
      </c>
      <c r="AP14" s="116"/>
      <c r="AQ14" s="116"/>
      <c r="AR14" s="147"/>
      <c r="AS14" s="106" t="s">
        <v>71</v>
      </c>
      <c r="AT14" s="106"/>
      <c r="AU14" s="106" t="s">
        <v>72</v>
      </c>
      <c r="AV14" s="106"/>
      <c r="AW14" s="106" t="s">
        <v>73</v>
      </c>
      <c r="AX14" s="106"/>
      <c r="AY14" s="106" t="s">
        <v>74</v>
      </c>
      <c r="AZ14" s="106"/>
      <c r="BA14" s="106" t="s">
        <v>75</v>
      </c>
      <c r="BB14" s="106"/>
      <c r="BC14" s="106" t="s">
        <v>76</v>
      </c>
      <c r="BD14" s="106"/>
      <c r="BE14" s="106" t="s">
        <v>71</v>
      </c>
      <c r="BF14" s="106"/>
      <c r="BG14" s="106" t="s">
        <v>72</v>
      </c>
      <c r="BH14" s="106"/>
      <c r="BI14" s="106" t="s">
        <v>73</v>
      </c>
      <c r="BJ14" s="106"/>
      <c r="BK14" s="106" t="s">
        <v>74</v>
      </c>
      <c r="BL14" s="106"/>
      <c r="BM14" s="106" t="s">
        <v>75</v>
      </c>
      <c r="BN14" s="106"/>
      <c r="BO14" s="106" t="s">
        <v>76</v>
      </c>
      <c r="BP14" s="106"/>
      <c r="BQ14" s="136"/>
      <c r="BR14" s="138"/>
      <c r="BS14" s="136"/>
      <c r="BT14" s="130"/>
      <c r="BU14" s="52"/>
      <c r="BV14" s="32"/>
      <c r="BW14" s="32"/>
      <c r="BX14" s="107" t="s">
        <v>77</v>
      </c>
      <c r="BY14" s="107"/>
      <c r="BZ14" s="107"/>
      <c r="CA14" s="107"/>
      <c r="CB14" s="107"/>
      <c r="CC14" s="107"/>
      <c r="CD14" s="108" t="s">
        <v>79</v>
      </c>
      <c r="CE14" s="108"/>
      <c r="CF14" s="108"/>
      <c r="CG14" s="108"/>
      <c r="CH14" s="108"/>
      <c r="CI14" s="108"/>
      <c r="CJ14" s="108" t="s">
        <v>81</v>
      </c>
      <c r="CK14" s="108"/>
      <c r="CL14" s="108"/>
      <c r="CM14" s="108"/>
      <c r="CN14" s="108"/>
      <c r="CO14" s="108"/>
      <c r="CP14" s="170" t="s">
        <v>82</v>
      </c>
      <c r="CQ14" s="108" t="s">
        <v>80</v>
      </c>
      <c r="CR14" s="108"/>
      <c r="CS14" s="108"/>
      <c r="CT14" s="108"/>
      <c r="CU14" s="108"/>
      <c r="CV14" s="108"/>
      <c r="CW14" s="170" t="s">
        <v>83</v>
      </c>
    </row>
    <row r="15" spans="1:101" s="19" customFormat="1" ht="17.25" customHeight="1" thickBot="1" x14ac:dyDescent="0.25">
      <c r="A15" s="162"/>
      <c r="B15" s="158"/>
      <c r="C15" s="162"/>
      <c r="D15" s="164"/>
      <c r="E15" s="162"/>
      <c r="F15" s="169"/>
      <c r="G15" s="28" t="s">
        <v>33</v>
      </c>
      <c r="H15" s="28" t="s">
        <v>34</v>
      </c>
      <c r="I15" s="33" t="s">
        <v>35</v>
      </c>
      <c r="J15" s="28" t="s">
        <v>33</v>
      </c>
      <c r="K15" s="28" t="s">
        <v>34</v>
      </c>
      <c r="L15" s="33" t="s">
        <v>35</v>
      </c>
      <c r="M15" s="28" t="s">
        <v>33</v>
      </c>
      <c r="N15" s="28" t="s">
        <v>34</v>
      </c>
      <c r="O15" s="33" t="s">
        <v>35</v>
      </c>
      <c r="P15" s="28" t="s">
        <v>33</v>
      </c>
      <c r="Q15" s="28" t="s">
        <v>34</v>
      </c>
      <c r="R15" s="33" t="s">
        <v>35</v>
      </c>
      <c r="S15" s="98" t="s">
        <v>33</v>
      </c>
      <c r="T15" s="98" t="s">
        <v>34</v>
      </c>
      <c r="U15" s="33" t="s">
        <v>35</v>
      </c>
      <c r="V15" s="28" t="s">
        <v>33</v>
      </c>
      <c r="W15" s="28" t="s">
        <v>34</v>
      </c>
      <c r="X15" s="33" t="s">
        <v>35</v>
      </c>
      <c r="Y15" s="119"/>
      <c r="Z15" s="95" t="s">
        <v>33</v>
      </c>
      <c r="AA15" s="28" t="s">
        <v>34</v>
      </c>
      <c r="AB15" s="33" t="s">
        <v>35</v>
      </c>
      <c r="AC15" s="28" t="s">
        <v>33</v>
      </c>
      <c r="AD15" s="28" t="s">
        <v>34</v>
      </c>
      <c r="AE15" s="33" t="s">
        <v>35</v>
      </c>
      <c r="AF15" s="28" t="s">
        <v>33</v>
      </c>
      <c r="AG15" s="28" t="s">
        <v>34</v>
      </c>
      <c r="AH15" s="33" t="s">
        <v>35</v>
      </c>
      <c r="AI15" s="28" t="s">
        <v>33</v>
      </c>
      <c r="AJ15" s="28" t="s">
        <v>34</v>
      </c>
      <c r="AK15" s="33" t="s">
        <v>35</v>
      </c>
      <c r="AL15" s="28" t="s">
        <v>33</v>
      </c>
      <c r="AM15" s="28" t="s">
        <v>34</v>
      </c>
      <c r="AN15" s="33" t="s">
        <v>35</v>
      </c>
      <c r="AO15" s="98" t="s">
        <v>33</v>
      </c>
      <c r="AP15" s="98" t="s">
        <v>34</v>
      </c>
      <c r="AQ15" s="33" t="s">
        <v>35</v>
      </c>
      <c r="AR15" s="147"/>
      <c r="AS15" s="37" t="s">
        <v>48</v>
      </c>
      <c r="AT15" s="37" t="s">
        <v>49</v>
      </c>
      <c r="AU15" s="37" t="s">
        <v>50</v>
      </c>
      <c r="AV15" s="37" t="s">
        <v>51</v>
      </c>
      <c r="AW15" s="37" t="s">
        <v>52</v>
      </c>
      <c r="AX15" s="37" t="s">
        <v>53</v>
      </c>
      <c r="AY15" s="37" t="s">
        <v>54</v>
      </c>
      <c r="AZ15" s="37" t="s">
        <v>55</v>
      </c>
      <c r="BA15" s="37" t="s">
        <v>56</v>
      </c>
      <c r="BB15" s="37" t="s">
        <v>57</v>
      </c>
      <c r="BC15" s="37" t="s">
        <v>67</v>
      </c>
      <c r="BD15" s="37" t="s">
        <v>68</v>
      </c>
      <c r="BE15" s="37" t="s">
        <v>48</v>
      </c>
      <c r="BF15" s="37" t="s">
        <v>49</v>
      </c>
      <c r="BG15" s="37" t="s">
        <v>50</v>
      </c>
      <c r="BH15" s="37" t="s">
        <v>51</v>
      </c>
      <c r="BI15" s="37" t="s">
        <v>52</v>
      </c>
      <c r="BJ15" s="37" t="s">
        <v>53</v>
      </c>
      <c r="BK15" s="37" t="s">
        <v>54</v>
      </c>
      <c r="BL15" s="37" t="s">
        <v>55</v>
      </c>
      <c r="BM15" s="37" t="s">
        <v>56</v>
      </c>
      <c r="BN15" s="37" t="s">
        <v>57</v>
      </c>
      <c r="BO15" s="37" t="s">
        <v>67</v>
      </c>
      <c r="BP15" s="37" t="s">
        <v>68</v>
      </c>
      <c r="BQ15" s="136"/>
      <c r="BR15" s="138"/>
      <c r="BS15" s="136"/>
      <c r="BT15" s="131"/>
      <c r="BU15" s="52"/>
      <c r="BV15" s="1"/>
      <c r="BW15" s="2"/>
      <c r="BX15" s="23">
        <v>1</v>
      </c>
      <c r="BY15" s="23">
        <v>2</v>
      </c>
      <c r="BZ15" s="23">
        <v>3</v>
      </c>
      <c r="CA15" s="23">
        <v>4</v>
      </c>
      <c r="CB15" s="23">
        <v>5</v>
      </c>
      <c r="CC15" s="23">
        <v>6</v>
      </c>
      <c r="CD15" s="23">
        <v>1</v>
      </c>
      <c r="CE15" s="23">
        <v>2</v>
      </c>
      <c r="CF15" s="23">
        <v>3</v>
      </c>
      <c r="CG15" s="23">
        <v>4</v>
      </c>
      <c r="CH15" s="23">
        <v>5</v>
      </c>
      <c r="CI15" s="23">
        <v>6</v>
      </c>
      <c r="CJ15" s="23">
        <v>1</v>
      </c>
      <c r="CK15" s="23">
        <v>2</v>
      </c>
      <c r="CL15" s="23">
        <v>3</v>
      </c>
      <c r="CM15" s="23">
        <v>4</v>
      </c>
      <c r="CN15" s="23">
        <v>5</v>
      </c>
      <c r="CO15" s="23">
        <v>6</v>
      </c>
      <c r="CP15" s="108"/>
      <c r="CQ15" s="23">
        <v>1</v>
      </c>
      <c r="CR15" s="23">
        <v>2</v>
      </c>
      <c r="CS15" s="23">
        <v>3</v>
      </c>
      <c r="CT15" s="23">
        <v>4</v>
      </c>
      <c r="CU15" s="23">
        <v>5</v>
      </c>
      <c r="CV15" s="23">
        <v>6</v>
      </c>
      <c r="CW15" s="108"/>
    </row>
    <row r="16" spans="1:101" s="34" customFormat="1" ht="17.25" customHeight="1" thickTop="1" x14ac:dyDescent="0.25">
      <c r="A16" s="75">
        <v>1</v>
      </c>
      <c r="B16" s="88"/>
      <c r="C16" s="74"/>
      <c r="D16" s="70"/>
      <c r="E16" s="71"/>
      <c r="F16" s="68"/>
      <c r="G16" s="69"/>
      <c r="H16" s="38"/>
      <c r="I16" s="39" t="str">
        <f>IF(ISNUMBER(G16)=FALSE, "", IF(OR(G16&gt;=#REF!, ISNUMBER(H16)=FALSE, G16&gt;H16), G16, IF(H16&gt;=#REF!,#REF!, H16)))</f>
        <v/>
      </c>
      <c r="J16" s="38"/>
      <c r="K16" s="38"/>
      <c r="L16" s="39" t="str">
        <f>IF(ISNUMBER(J16)=FALSE, "", IF(OR(J16&gt;=#REF!, ISNUMBER(K16)=FALSE, J16&gt;K16), J16, IF(K16&gt;=#REF!,#REF!, K16)))</f>
        <v/>
      </c>
      <c r="M16" s="38"/>
      <c r="N16" s="38"/>
      <c r="O16" s="39" t="str">
        <f>IF(ISNUMBER(M16)=FALSE, "", IF(OR(M16&gt;=#REF!, ISNUMBER(N16)=FALSE, M16&gt;N16), M16, IF(N16&gt;=#REF!,#REF!, N16)))</f>
        <v/>
      </c>
      <c r="P16" s="38"/>
      <c r="Q16" s="38"/>
      <c r="R16" s="39" t="str">
        <f>IF(ISNUMBER(P16)=FALSE, "", IF(OR(P16&gt;=#REF!, ISNUMBER(Q16)=FALSE, P16&gt;Q16), P16, IF(Q16&gt;=#REF!,#REF!, Q16)))</f>
        <v/>
      </c>
      <c r="S16" s="38"/>
      <c r="T16" s="38"/>
      <c r="U16" s="39" t="str">
        <f>IF(ISNUMBER(S16)=FALSE, "", IF(OR(S16&gt;=#REF!, ISNUMBER(T16)=FALSE, S16&gt;T16), S16, IF(T16&gt;=#REF!,#REF!, T16)))</f>
        <v/>
      </c>
      <c r="V16" s="38"/>
      <c r="W16" s="38"/>
      <c r="X16" s="39" t="str">
        <f>IF(ISNUMBER(V16)=FALSE, "", IF(OR(V16&gt;=#REF!, ISNUMBER(W16)=FALSE, V16&gt;W16), V16, IF(W16&gt;=#REF!,#REF!, W16)))</f>
        <v/>
      </c>
      <c r="Y16" s="72"/>
      <c r="Z16" s="69"/>
      <c r="AA16" s="38"/>
      <c r="AB16" s="39" t="str">
        <f>IF(ISNUMBER(Z16)=FALSE, "", IF(OR(Z16&gt;=#REF!, ISNUMBER(AA16)=FALSE, Z16&gt;AA16), Z16, IF(AA16&gt;=#REF!,#REF!, AA16)))</f>
        <v/>
      </c>
      <c r="AC16" s="38"/>
      <c r="AD16" s="38"/>
      <c r="AE16" s="39" t="str">
        <f>IF(ISNUMBER(AC16)=FALSE, "", IF(OR(AC16&gt;=#REF!, ISNUMBER(AD16)=FALSE, AC16&gt;AD16), AC16, IF(AD16&gt;=#REF!,#REF!, AD16)))</f>
        <v/>
      </c>
      <c r="AF16" s="69"/>
      <c r="AG16" s="69"/>
      <c r="AH16" s="39" t="str">
        <f>IF(ISNUMBER(AF16)=FALSE, "", IF(OR(AF16&gt;=#REF!, ISNUMBER(AG16)=FALSE, AF16&gt;AG16), AF16, IF(AG16&gt;=#REF!,#REF!, AG16)))</f>
        <v/>
      </c>
      <c r="AI16" s="38"/>
      <c r="AJ16" s="69"/>
      <c r="AK16" s="39" t="str">
        <f>IF(ISNUMBER(AI16)=FALSE, "", IF(OR(AI16&gt;=#REF!, ISNUMBER(AJ16)=FALSE, AI16&gt;AJ16), AI16, IF(AJ16&gt;=#REF!,#REF!, AJ16)))</f>
        <v/>
      </c>
      <c r="AL16" s="84"/>
      <c r="AM16" s="84"/>
      <c r="AN16" s="39" t="str">
        <f>IF(ISNUMBER(AL16)=FALSE, "", IF(OR(AL16&gt;=#REF!, ISNUMBER(AM16)=FALSE, AL16&gt;AM16), AL16, IF(AM16&gt;=#REF!,#REF!, AM16)))</f>
        <v/>
      </c>
      <c r="AO16" s="38"/>
      <c r="AP16" s="38"/>
      <c r="AQ16" s="39" t="str">
        <f>IF(ISNUMBER(AO16)=FALSE, "", IF(OR(AO16&gt;=#REF!, ISNUMBER(AP16)=FALSE, AO16&gt;AP16), AO16, IF(AP16&gt;=#REF!,#REF!, AP16)))</f>
        <v/>
      </c>
      <c r="AR16" s="72"/>
      <c r="AS16" s="77"/>
      <c r="AT16" s="78"/>
      <c r="AU16" s="79"/>
      <c r="AV16" s="78"/>
      <c r="AW16" s="78"/>
      <c r="AX16" s="39"/>
      <c r="AY16" s="76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6"/>
      <c r="BL16" s="78"/>
      <c r="BM16" s="78"/>
      <c r="BN16" s="78"/>
      <c r="BO16" s="78"/>
      <c r="BP16" s="78"/>
      <c r="BQ16" s="96"/>
      <c r="BR16" s="80" t="str">
        <f>IF(AND(ISNUMBER(CW16), ISNUMBER(AR16)), (((3*CW16) + AR16) / 4 ), IF(ISNUMBER(CW16), CW16, IF(ISNUMBER(AR16), AR16, "")))</f>
        <v/>
      </c>
      <c r="BS16" s="94"/>
      <c r="BT16" s="81"/>
      <c r="BU16" s="53"/>
      <c r="BV16" s="35" t="s">
        <v>14</v>
      </c>
      <c r="BW16" s="36"/>
      <c r="BX16" s="104" t="str">
        <f>IF(COUNT(I16,L16)=0, "", AVERAGE(I16,L16))</f>
        <v/>
      </c>
      <c r="BY16" s="104" t="str">
        <f>IF(COUNT(O16,R16)=0, "", AVERAGE(O16,R16))</f>
        <v/>
      </c>
      <c r="BZ16" s="104" t="str">
        <f>IF(COUNT(U16,X16)=0, "", AVERAGE(U16,X16))</f>
        <v/>
      </c>
      <c r="CA16" s="104" t="str">
        <f>IF(COUNT(AB16,AE16)=0, "", AVERAGE(AB16,AE16))</f>
        <v/>
      </c>
      <c r="CB16" s="104" t="str">
        <f>IF(COUNT(AH16,AK16)=0, "", AVERAGE(AH16,AK16))</f>
        <v/>
      </c>
      <c r="CC16" s="104" t="str">
        <f>IF(COUNT(AN16,AQ16)=0, "", AVERAGE(AN16,AQ16))</f>
        <v/>
      </c>
      <c r="CD16" s="104" t="str">
        <f>IF(COUNT(AS16:AT16)=0, "", AVERAGE(AS16:AT16))</f>
        <v/>
      </c>
      <c r="CE16" s="104" t="str">
        <f>IF(COUNT(AU16:AV16)=0, "", AVERAGE(AU16:AV16))</f>
        <v/>
      </c>
      <c r="CF16" s="104" t="str">
        <f>IF(COUNT(AW16:AX16)=0, "", AVERAGE(AW16:AX16))</f>
        <v/>
      </c>
      <c r="CG16" s="104" t="str">
        <f>IF(COUNT(AY16:AZ16)=0, "", AVERAGE(AY16:AZ16))</f>
        <v/>
      </c>
      <c r="CH16" s="104" t="str">
        <f>IF(COUNT(BA16:BB16)=0, "", AVERAGE(BA16:BB16))</f>
        <v/>
      </c>
      <c r="CI16" s="104" t="str">
        <f>IF(COUNT(BC16:BD16)=0, "", AVERAGE(BC16:BD16))</f>
        <v/>
      </c>
      <c r="CJ16" s="105" t="str">
        <f>IF(
AND(ISNUMBER(BX16), ISNUMBER(CD16)),
(((2*BX16) + CD16) / 3),
 IF(ISNUMBER(BX16),BX16, IF(ISNUMBER(CD16), CD16, "")))</f>
        <v/>
      </c>
      <c r="CK16" s="105" t="str">
        <f t="shared" ref="CK16:CL16" si="0">IF(
AND(ISNUMBER(BY16), ISNUMBER(CE16)),
(((2*BY16) + CE16) / 3),
 IF(ISNUMBER(BY16),BY16, IF(ISNUMBER(CE16), CE16, "")))</f>
        <v/>
      </c>
      <c r="CL16" s="105" t="str">
        <f t="shared" si="0"/>
        <v/>
      </c>
      <c r="CM16" s="105" t="str">
        <f t="shared" ref="CM16:CO17" si="1">IF(
AND(ISNUMBER(CA16), ISNUMBER(CG16)),
(((2*CA16) + CG16) / 3),
 IF(ISNUMBER(CA16),CA16, IF(ISNUMBER(CG16), CG16, "")))</f>
        <v/>
      </c>
      <c r="CN16" s="105" t="str">
        <f t="shared" si="1"/>
        <v/>
      </c>
      <c r="CO16" s="105" t="str">
        <f t="shared" si="1"/>
        <v/>
      </c>
      <c r="CP16" s="105" t="str">
        <f>IF(COUNT(CJ16:CO16)&gt;0, AVERAGE(CJ16:CO16), "")</f>
        <v/>
      </c>
      <c r="CQ16" s="104" t="str">
        <f>IF(COUNT(BE16:BF16)=0, "", AVERAGE(BE16:BF16))</f>
        <v/>
      </c>
      <c r="CR16" s="104" t="str">
        <f>IF(COUNT(BG16:BH16)=0, "", AVERAGE(BG16:BH16))</f>
        <v/>
      </c>
      <c r="CS16" s="104" t="str">
        <f>IF(COUNT(BI16:BJ16)=0, "", AVERAGE(BI16:BJ16))</f>
        <v/>
      </c>
      <c r="CT16" s="104" t="str">
        <f>IF(COUNT(BK16:BL16)=0, "", AVERAGE(BK16:BL16))</f>
        <v/>
      </c>
      <c r="CU16" s="104" t="str">
        <f>IF(COUNT(BM16:BN16)=0, "", AVERAGE(BM16:BN16))</f>
        <v/>
      </c>
      <c r="CV16" s="104" t="str">
        <f>IF(COUNT(BO16:BP16)=0, "", AVERAGE(BO16:BP16))</f>
        <v/>
      </c>
      <c r="CW16" s="105" t="str">
        <f>IF(COUNT(CQ16:CV16)&gt;0, AVERAGE(CQ16:CV16), "")</f>
        <v/>
      </c>
    </row>
    <row r="17" spans="1:101" ht="16.5" thickBot="1" x14ac:dyDescent="0.25">
      <c r="A17" s="20"/>
      <c r="B17" s="89"/>
      <c r="C17" s="66"/>
      <c r="D17" s="24"/>
      <c r="E17" s="24"/>
      <c r="F17" s="67"/>
      <c r="G17" s="38"/>
      <c r="H17" s="38"/>
      <c r="I17" s="39" t="str">
        <f>IF(ISNUMBER(G17)=FALSE, "", IF(OR(G17&gt;=#REF!, ISNUMBER(H17)=FALSE, G17&gt;H17), G17, IF(H17&gt;=#REF!,#REF!, H17)))</f>
        <v/>
      </c>
      <c r="J17" s="38"/>
      <c r="K17" s="38"/>
      <c r="L17" s="39" t="str">
        <f>IF(ISNUMBER(J17)=FALSE, "", IF(OR(J17&gt;=#REF!, ISNUMBER(K17)=FALSE, J17&gt;K17), J17, IF(K17&gt;=#REF!,#REF!, K17)))</f>
        <v/>
      </c>
      <c r="M17" s="38"/>
      <c r="N17" s="38"/>
      <c r="O17" s="39" t="str">
        <f>IF(ISNUMBER(M17)=FALSE, "", IF(OR(M17&gt;=#REF!, ISNUMBER(N17)=FALSE, M17&gt;N17), M17, IF(N17&gt;=#REF!,#REF!, N17)))</f>
        <v/>
      </c>
      <c r="P17" s="38"/>
      <c r="Q17" s="38"/>
      <c r="R17" s="39" t="str">
        <f>IF(ISNUMBER(P17)=FALSE, "", IF(OR(P17&gt;=#REF!, ISNUMBER(Q17)=FALSE, P17&gt;Q17), P17, IF(Q17&gt;=#REF!,#REF!, Q17)))</f>
        <v/>
      </c>
      <c r="S17" s="38"/>
      <c r="T17" s="38"/>
      <c r="U17" s="39" t="str">
        <f>IF(ISNUMBER(S17)=FALSE, "", IF(OR(S17&gt;=#REF!, ISNUMBER(T17)=FALSE, S17&gt;T17), S17, IF(T17&gt;=#REF!,#REF!, T17)))</f>
        <v/>
      </c>
      <c r="V17" s="38"/>
      <c r="W17" s="38"/>
      <c r="X17" s="39" t="str">
        <f>IF(ISNUMBER(V17)=FALSE, "", IF(OR(V17&gt;=#REF!, ISNUMBER(W17)=FALSE, V17&gt;W17), V17, IF(W17&gt;=#REF!,#REF!, W17)))</f>
        <v/>
      </c>
      <c r="Y17" s="41"/>
      <c r="Z17" s="38"/>
      <c r="AA17" s="38"/>
      <c r="AB17" s="39" t="str">
        <f>IF(ISNUMBER(Z17)=FALSE, "", IF(OR(Z17&gt;=#REF!, ISNUMBER(AA17)=FALSE, Z17&gt;AA17), Z17, IF(AA17&gt;=#REF!,#REF!, AA17)))</f>
        <v/>
      </c>
      <c r="AC17" s="38"/>
      <c r="AD17" s="38"/>
      <c r="AE17" s="39" t="str">
        <f>IF(ISNUMBER(AC17)=FALSE, "", IF(OR(AC17&gt;=#REF!, ISNUMBER(AD17)=FALSE, AC17&gt;AD17), AC17, IF(AD17&gt;=#REF!,#REF!, AD17)))</f>
        <v/>
      </c>
      <c r="AF17" s="38"/>
      <c r="AG17" s="38"/>
      <c r="AH17" s="39" t="str">
        <f>IF(ISNUMBER(AF17)=FALSE, "", IF(OR(AF17&gt;=#REF!, ISNUMBER(AG17)=FALSE, AF17&gt;AG17), AF17, IF(AG17&gt;=#REF!,#REF!, AG17)))</f>
        <v/>
      </c>
      <c r="AI17" s="38"/>
      <c r="AJ17" s="38"/>
      <c r="AK17" s="39" t="str">
        <f>IF(ISNUMBER(AI17)=FALSE, "", IF(OR(AI17&gt;=#REF!, ISNUMBER(AJ17)=FALSE, AI17&gt;AJ17), AI17, IF(AJ17&gt;=#REF!,#REF!, AJ17)))</f>
        <v/>
      </c>
      <c r="AL17" s="85"/>
      <c r="AM17" s="85"/>
      <c r="AN17" s="39" t="str">
        <f>IF(ISNUMBER(AL17)=FALSE, "", IF(OR(AL17&gt;=#REF!, ISNUMBER(AM17)=FALSE, AL17&gt;AM17), AL17, IF(AM17&gt;=#REF!,#REF!, AM17)))</f>
        <v/>
      </c>
      <c r="AO17" s="38"/>
      <c r="AP17" s="38"/>
      <c r="AQ17" s="39" t="str">
        <f>IF(ISNUMBER(AO17)=FALSE, "", IF(OR(AO17&gt;=#REF!, ISNUMBER(AP17)=FALSE, AO17&gt;AP17), AO17, IF(AP17&gt;=#REF!,#REF!, AP17)))</f>
        <v/>
      </c>
      <c r="AR17" s="41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97"/>
      <c r="BR17" s="42"/>
      <c r="BS17" s="62"/>
      <c r="BT17" s="82"/>
      <c r="BX17" s="104" t="str">
        <f>IF(COUNT(I17,L17)=0, "", AVERAGE(I17,L17))</f>
        <v/>
      </c>
      <c r="BY17" s="104" t="str">
        <f>IF(COUNT(O17,R17)=0, "", AVERAGE(O17,R17))</f>
        <v/>
      </c>
      <c r="BZ17" s="104" t="str">
        <f>IF(COUNT(U17,X17)=0, "", AVERAGE(U17,X17))</f>
        <v/>
      </c>
      <c r="CA17" s="104" t="str">
        <f>IF(COUNT(AB17,AE17)=0, "", AVERAGE(AB17,AE17))</f>
        <v/>
      </c>
      <c r="CB17" s="104" t="str">
        <f>IF(COUNT(AH17,AK17)=0, "", AVERAGE(AH17,AK17))</f>
        <v/>
      </c>
      <c r="CC17" s="104" t="str">
        <f>IF(COUNT(AN17,AQ17)=0, "", AVERAGE(AN17,AQ17))</f>
        <v/>
      </c>
      <c r="CD17" s="104" t="str">
        <f>IF(COUNT(AS17:AT17)=0, "", AVERAGE(AS17:AT17))</f>
        <v/>
      </c>
      <c r="CE17" s="104" t="str">
        <f>IF(COUNT(AU17:AV17)=0, "", AVERAGE(AU17:AV17))</f>
        <v/>
      </c>
      <c r="CF17" s="104" t="str">
        <f>IF(COUNT(AW17:AX17)=0, "", AVERAGE(AW17:AX17))</f>
        <v/>
      </c>
      <c r="CG17" s="104" t="str">
        <f>IF(COUNT(AY17:AZ17)=0, "", AVERAGE(AY17:AZ17))</f>
        <v/>
      </c>
      <c r="CH17" s="104" t="str">
        <f>IF(COUNT(BA17:BB17)=0, "", AVERAGE(BA17:BB17))</f>
        <v/>
      </c>
      <c r="CI17" s="104" t="str">
        <f>IF(COUNT(BC17:BD17)=0, "", AVERAGE(BC17:BD17))</f>
        <v/>
      </c>
      <c r="CJ17" s="105" t="str">
        <f>IF(
AND(ISNUMBER(BX17), ISNUMBER(CD17)),
(((2*BX17) + CD17) / 3),
 IF(ISNUMBER(BX17),BX17, IF(ISNUMBER(CD17), CD17, "")))</f>
        <v/>
      </c>
      <c r="CK17" s="105" t="str">
        <f t="shared" ref="CK17" si="2">IF(
AND(ISNUMBER(BY17), ISNUMBER(CE17)),
(((2*BY17) + CE17) / 3),
 IF(ISNUMBER(BY17),BY17, IF(ISNUMBER(CE17), CE17, "")))</f>
        <v/>
      </c>
      <c r="CL17" s="105" t="str">
        <f t="shared" ref="CL17" si="3">IF(
AND(ISNUMBER(BZ17), ISNUMBER(CF17)),
(((2*BZ17) + CF17) / 3),
 IF(ISNUMBER(BZ17),BZ17, IF(ISNUMBER(CF17), CF17, "")))</f>
        <v/>
      </c>
      <c r="CM17" s="105" t="str">
        <f t="shared" si="1"/>
        <v/>
      </c>
      <c r="CN17" s="105" t="str">
        <f t="shared" si="1"/>
        <v/>
      </c>
      <c r="CO17" s="105" t="str">
        <f t="shared" si="1"/>
        <v/>
      </c>
      <c r="CP17" s="105" t="str">
        <f>IF(COUNT(CJ17:CO17)&gt;0, AVERAGE(CJ17:CO17), "")</f>
        <v/>
      </c>
      <c r="CQ17" s="104" t="str">
        <f>IF(COUNT(BF17:BG17)=0, "", AVERAGE(BF17:BG17))</f>
        <v/>
      </c>
      <c r="CR17" s="104" t="str">
        <f>IF(COUNT(BH17:BI17)=0, "", AVERAGE(BH17:BI17))</f>
        <v/>
      </c>
      <c r="CS17" s="104" t="str">
        <f>IF(COUNT(BJ17:BK17)=0, "", AVERAGE(BJ17:BK17))</f>
        <v/>
      </c>
      <c r="CT17" s="104" t="str">
        <f>IF(COUNT(BL17:BM17)=0, "", AVERAGE(BL17:BM17))</f>
        <v/>
      </c>
      <c r="CU17" s="104" t="str">
        <f>IF(COUNT(BN17:BO17)=0, "", AVERAGE(BN17:BO17))</f>
        <v/>
      </c>
      <c r="CV17" s="104" t="str">
        <f>IF(COUNT(BP17:BQ17)=0, "", AVERAGE(BP17:BQ17))</f>
        <v/>
      </c>
      <c r="CW17" s="105" t="str">
        <f>IF(COUNT(CQ17:CV17)&gt;0, AVERAGE(CQ17:CV17), "")</f>
        <v/>
      </c>
    </row>
    <row r="18" spans="1:101" ht="16.5" thickTop="1" x14ac:dyDescent="0.25">
      <c r="A18" s="21"/>
      <c r="B18" s="90"/>
      <c r="C18" s="21"/>
      <c r="D18" s="22" t="s">
        <v>15</v>
      </c>
      <c r="E18" s="21"/>
      <c r="F18" s="21"/>
      <c r="G18" s="49" t="str">
        <f t="shared" ref="G18:AS18" si="4">IFERROR(AVERAGE(G16:G17),"-")</f>
        <v>-</v>
      </c>
      <c r="H18" s="49" t="str">
        <f t="shared" si="4"/>
        <v>-</v>
      </c>
      <c r="I18" s="49" t="str">
        <f t="shared" si="4"/>
        <v>-</v>
      </c>
      <c r="J18" s="49" t="str">
        <f t="shared" si="4"/>
        <v>-</v>
      </c>
      <c r="K18" s="49" t="str">
        <f t="shared" si="4"/>
        <v>-</v>
      </c>
      <c r="L18" s="49" t="str">
        <f t="shared" si="4"/>
        <v>-</v>
      </c>
      <c r="M18" s="49" t="str">
        <f t="shared" si="4"/>
        <v>-</v>
      </c>
      <c r="N18" s="49" t="str">
        <f t="shared" si="4"/>
        <v>-</v>
      </c>
      <c r="O18" s="49" t="str">
        <f t="shared" si="4"/>
        <v>-</v>
      </c>
      <c r="P18" s="49" t="str">
        <f t="shared" si="4"/>
        <v>-</v>
      </c>
      <c r="Q18" s="49" t="str">
        <f t="shared" si="4"/>
        <v>-</v>
      </c>
      <c r="R18" s="49" t="str">
        <f t="shared" si="4"/>
        <v>-</v>
      </c>
      <c r="S18" s="49" t="str">
        <f t="shared" ref="S18:U18" si="5">IFERROR(AVERAGE(S16:S17),"-")</f>
        <v>-</v>
      </c>
      <c r="T18" s="49" t="str">
        <f t="shared" si="5"/>
        <v>-</v>
      </c>
      <c r="U18" s="49" t="str">
        <f t="shared" si="5"/>
        <v>-</v>
      </c>
      <c r="V18" s="49" t="str">
        <f t="shared" si="4"/>
        <v>-</v>
      </c>
      <c r="W18" s="49" t="str">
        <f t="shared" si="4"/>
        <v>-</v>
      </c>
      <c r="X18" s="49" t="str">
        <f t="shared" si="4"/>
        <v>-</v>
      </c>
      <c r="Y18" s="46" t="str">
        <f t="shared" si="4"/>
        <v>-</v>
      </c>
      <c r="Z18" s="49" t="str">
        <f t="shared" si="4"/>
        <v>-</v>
      </c>
      <c r="AA18" s="49" t="str">
        <f t="shared" si="4"/>
        <v>-</v>
      </c>
      <c r="AB18" s="49" t="str">
        <f t="shared" si="4"/>
        <v>-</v>
      </c>
      <c r="AC18" s="49" t="str">
        <f t="shared" si="4"/>
        <v>-</v>
      </c>
      <c r="AD18" s="49" t="str">
        <f t="shared" si="4"/>
        <v>-</v>
      </c>
      <c r="AE18" s="49" t="str">
        <f t="shared" si="4"/>
        <v>-</v>
      </c>
      <c r="AF18" s="49" t="str">
        <f t="shared" si="4"/>
        <v>-</v>
      </c>
      <c r="AG18" s="49" t="str">
        <f t="shared" si="4"/>
        <v>-</v>
      </c>
      <c r="AH18" s="49" t="str">
        <f t="shared" si="4"/>
        <v>-</v>
      </c>
      <c r="AI18" s="49" t="str">
        <f t="shared" si="4"/>
        <v>-</v>
      </c>
      <c r="AJ18" s="49" t="str">
        <f t="shared" si="4"/>
        <v>-</v>
      </c>
      <c r="AK18" s="49" t="str">
        <f t="shared" si="4"/>
        <v>-</v>
      </c>
      <c r="AL18" s="49" t="str">
        <f t="shared" si="4"/>
        <v>-</v>
      </c>
      <c r="AM18" s="49" t="str">
        <f t="shared" si="4"/>
        <v>-</v>
      </c>
      <c r="AN18" s="49" t="str">
        <f t="shared" si="4"/>
        <v>-</v>
      </c>
      <c r="AO18" s="49" t="str">
        <f t="shared" ref="AO18:AQ18" si="6">IFERROR(AVERAGE(AO16:AO17),"-")</f>
        <v>-</v>
      </c>
      <c r="AP18" s="49" t="str">
        <f t="shared" si="6"/>
        <v>-</v>
      </c>
      <c r="AQ18" s="49" t="str">
        <f t="shared" si="6"/>
        <v>-</v>
      </c>
      <c r="AR18" s="43" t="str">
        <f t="shared" si="4"/>
        <v>-</v>
      </c>
      <c r="AS18" s="49" t="str">
        <f t="shared" si="4"/>
        <v>-</v>
      </c>
      <c r="AT18" s="49" t="str">
        <f t="shared" ref="AT18:BD18" si="7">IFERROR(AVERAGE(AT16:AT17),"-")</f>
        <v>-</v>
      </c>
      <c r="AU18" s="49" t="str">
        <f t="shared" si="7"/>
        <v>-</v>
      </c>
      <c r="AV18" s="49" t="str">
        <f t="shared" si="7"/>
        <v>-</v>
      </c>
      <c r="AW18" s="49" t="str">
        <f t="shared" si="7"/>
        <v>-</v>
      </c>
      <c r="AX18" s="49" t="str">
        <f t="shared" si="7"/>
        <v>-</v>
      </c>
      <c r="AY18" s="49" t="str">
        <f t="shared" si="7"/>
        <v>-</v>
      </c>
      <c r="AZ18" s="49" t="str">
        <f t="shared" si="7"/>
        <v>-</v>
      </c>
      <c r="BA18" s="49" t="str">
        <f t="shared" si="7"/>
        <v>-</v>
      </c>
      <c r="BB18" s="49" t="str">
        <f t="shared" ref="BB18:BC18" si="8">IFERROR(AVERAGE(BB16:BB17),"-")</f>
        <v>-</v>
      </c>
      <c r="BC18" s="49" t="str">
        <f t="shared" si="8"/>
        <v>-</v>
      </c>
      <c r="BD18" s="49" t="str">
        <f t="shared" si="7"/>
        <v>-</v>
      </c>
      <c r="BE18" s="49" t="str">
        <f t="shared" ref="BE18:BN18" si="9">IFERROR(AVERAGE(BE16:BE17),"-")</f>
        <v>-</v>
      </c>
      <c r="BF18" s="49" t="str">
        <f t="shared" si="9"/>
        <v>-</v>
      </c>
      <c r="BG18" s="49" t="str">
        <f t="shared" si="9"/>
        <v>-</v>
      </c>
      <c r="BH18" s="49" t="str">
        <f t="shared" si="9"/>
        <v>-</v>
      </c>
      <c r="BI18" s="49" t="str">
        <f t="shared" ref="BI18" si="10">IFERROR(AVERAGE(BI16:BI17),"-")</f>
        <v>-</v>
      </c>
      <c r="BJ18" s="49" t="str">
        <f t="shared" si="9"/>
        <v>-</v>
      </c>
      <c r="BK18" s="49" t="str">
        <f t="shared" si="9"/>
        <v>-</v>
      </c>
      <c r="BL18" s="49" t="str">
        <f t="shared" si="9"/>
        <v>-</v>
      </c>
      <c r="BM18" s="49" t="str">
        <f t="shared" si="9"/>
        <v>-</v>
      </c>
      <c r="BN18" s="49" t="str">
        <f t="shared" si="9"/>
        <v>-</v>
      </c>
      <c r="BO18" s="49" t="str">
        <f t="shared" ref="BO18:BP18" si="11">IFERROR(AVERAGE(BO16:BO17),"-")</f>
        <v>-</v>
      </c>
      <c r="BP18" s="49" t="str">
        <f t="shared" si="11"/>
        <v>-</v>
      </c>
      <c r="BQ18" s="43" t="str">
        <f>IFERROR(AVERAGE(BQ16:BQ17),"-")</f>
        <v>-</v>
      </c>
      <c r="BR18" s="43" t="str">
        <f t="shared" ref="BR18" si="12">IFERROR(AVERAGE(BR16:BR17),"-")</f>
        <v>-</v>
      </c>
      <c r="BT18" s="83"/>
    </row>
    <row r="19" spans="1:101" ht="15.75" x14ac:dyDescent="0.25">
      <c r="A19" s="23"/>
      <c r="B19" s="91"/>
      <c r="C19" s="23"/>
      <c r="D19" s="8" t="s">
        <v>16</v>
      </c>
      <c r="E19" s="23"/>
      <c r="F19" s="23"/>
      <c r="G19" s="50">
        <f t="shared" ref="G19:AR19" si="13">MAX(G16:G17)</f>
        <v>0</v>
      </c>
      <c r="H19" s="50">
        <f t="shared" si="13"/>
        <v>0</v>
      </c>
      <c r="I19" s="50">
        <f t="shared" si="13"/>
        <v>0</v>
      </c>
      <c r="J19" s="50">
        <f t="shared" si="13"/>
        <v>0</v>
      </c>
      <c r="K19" s="50">
        <f t="shared" si="13"/>
        <v>0</v>
      </c>
      <c r="L19" s="50">
        <f t="shared" si="13"/>
        <v>0</v>
      </c>
      <c r="M19" s="50">
        <f t="shared" si="13"/>
        <v>0</v>
      </c>
      <c r="N19" s="50">
        <f t="shared" si="13"/>
        <v>0</v>
      </c>
      <c r="O19" s="50">
        <f t="shared" si="13"/>
        <v>0</v>
      </c>
      <c r="P19" s="50">
        <f t="shared" si="13"/>
        <v>0</v>
      </c>
      <c r="Q19" s="50">
        <f t="shared" si="13"/>
        <v>0</v>
      </c>
      <c r="R19" s="50">
        <f t="shared" si="13"/>
        <v>0</v>
      </c>
      <c r="S19" s="50">
        <f t="shared" ref="S19:U19" si="14">MAX(S16:S17)</f>
        <v>0</v>
      </c>
      <c r="T19" s="50">
        <f t="shared" si="14"/>
        <v>0</v>
      </c>
      <c r="U19" s="50">
        <f t="shared" si="14"/>
        <v>0</v>
      </c>
      <c r="V19" s="50">
        <f t="shared" si="13"/>
        <v>0</v>
      </c>
      <c r="W19" s="50">
        <f t="shared" si="13"/>
        <v>0</v>
      </c>
      <c r="X19" s="50">
        <f t="shared" si="13"/>
        <v>0</v>
      </c>
      <c r="Y19" s="47">
        <f t="shared" si="13"/>
        <v>0</v>
      </c>
      <c r="Z19" s="50">
        <f t="shared" si="13"/>
        <v>0</v>
      </c>
      <c r="AA19" s="50">
        <f t="shared" si="13"/>
        <v>0</v>
      </c>
      <c r="AB19" s="50">
        <f t="shared" si="13"/>
        <v>0</v>
      </c>
      <c r="AC19" s="50">
        <f t="shared" si="13"/>
        <v>0</v>
      </c>
      <c r="AD19" s="50">
        <f t="shared" si="13"/>
        <v>0</v>
      </c>
      <c r="AE19" s="50">
        <f t="shared" si="13"/>
        <v>0</v>
      </c>
      <c r="AF19" s="50">
        <f t="shared" si="13"/>
        <v>0</v>
      </c>
      <c r="AG19" s="50">
        <f t="shared" si="13"/>
        <v>0</v>
      </c>
      <c r="AH19" s="50">
        <f t="shared" si="13"/>
        <v>0</v>
      </c>
      <c r="AI19" s="50">
        <f t="shared" si="13"/>
        <v>0</v>
      </c>
      <c r="AJ19" s="50">
        <f t="shared" si="13"/>
        <v>0</v>
      </c>
      <c r="AK19" s="50">
        <f t="shared" si="13"/>
        <v>0</v>
      </c>
      <c r="AL19" s="50">
        <f t="shared" si="13"/>
        <v>0</v>
      </c>
      <c r="AM19" s="50">
        <f t="shared" si="13"/>
        <v>0</v>
      </c>
      <c r="AN19" s="50">
        <f t="shared" si="13"/>
        <v>0</v>
      </c>
      <c r="AO19" s="50">
        <f t="shared" ref="AO19:AQ19" si="15">MAX(AO16:AO17)</f>
        <v>0</v>
      </c>
      <c r="AP19" s="50">
        <f t="shared" si="15"/>
        <v>0</v>
      </c>
      <c r="AQ19" s="50">
        <f t="shared" si="15"/>
        <v>0</v>
      </c>
      <c r="AR19" s="47">
        <f t="shared" si="13"/>
        <v>0</v>
      </c>
      <c r="AS19" s="50">
        <f t="shared" ref="AS19:BR19" si="16">MAX(AS16:AS17)</f>
        <v>0</v>
      </c>
      <c r="AT19" s="50">
        <f t="shared" si="16"/>
        <v>0</v>
      </c>
      <c r="AU19" s="50">
        <f t="shared" si="16"/>
        <v>0</v>
      </c>
      <c r="AV19" s="50">
        <f t="shared" si="16"/>
        <v>0</v>
      </c>
      <c r="AW19" s="50">
        <f t="shared" si="16"/>
        <v>0</v>
      </c>
      <c r="AX19" s="50">
        <f t="shared" si="16"/>
        <v>0</v>
      </c>
      <c r="AY19" s="50">
        <f t="shared" si="16"/>
        <v>0</v>
      </c>
      <c r="AZ19" s="50">
        <f t="shared" si="16"/>
        <v>0</v>
      </c>
      <c r="BA19" s="50">
        <f t="shared" si="16"/>
        <v>0</v>
      </c>
      <c r="BB19" s="50">
        <f t="shared" ref="BB19:BC19" si="17">MAX(BB16:BB17)</f>
        <v>0</v>
      </c>
      <c r="BC19" s="50">
        <f t="shared" si="17"/>
        <v>0</v>
      </c>
      <c r="BD19" s="50">
        <f t="shared" si="16"/>
        <v>0</v>
      </c>
      <c r="BE19" s="50">
        <f t="shared" si="16"/>
        <v>0</v>
      </c>
      <c r="BF19" s="50">
        <f t="shared" si="16"/>
        <v>0</v>
      </c>
      <c r="BG19" s="50">
        <f t="shared" si="16"/>
        <v>0</v>
      </c>
      <c r="BH19" s="50">
        <f t="shared" si="16"/>
        <v>0</v>
      </c>
      <c r="BI19" s="50">
        <f t="shared" ref="BI19" si="18">MAX(BI16:BI17)</f>
        <v>0</v>
      </c>
      <c r="BJ19" s="50">
        <f t="shared" si="16"/>
        <v>0</v>
      </c>
      <c r="BK19" s="50">
        <f t="shared" si="16"/>
        <v>0</v>
      </c>
      <c r="BL19" s="50">
        <f t="shared" si="16"/>
        <v>0</v>
      </c>
      <c r="BM19" s="50">
        <f t="shared" si="16"/>
        <v>0</v>
      </c>
      <c r="BN19" s="50">
        <f t="shared" si="16"/>
        <v>0</v>
      </c>
      <c r="BO19" s="50">
        <f t="shared" ref="BO19:BP19" si="19">MAX(BO16:BO17)</f>
        <v>0</v>
      </c>
      <c r="BP19" s="50">
        <f t="shared" si="19"/>
        <v>0</v>
      </c>
      <c r="BQ19" s="47">
        <f>MAX(BQ16:BQ17)</f>
        <v>0</v>
      </c>
      <c r="BR19" s="47">
        <f t="shared" si="16"/>
        <v>0</v>
      </c>
    </row>
    <row r="20" spans="1:101" ht="15.75" x14ac:dyDescent="0.25">
      <c r="A20" s="23"/>
      <c r="B20" s="91"/>
      <c r="C20" s="23"/>
      <c r="D20" s="8" t="s">
        <v>17</v>
      </c>
      <c r="E20" s="23"/>
      <c r="F20" s="23"/>
      <c r="G20" s="50">
        <f t="shared" ref="G20:AR20" si="20">MIN(G16:G17)</f>
        <v>0</v>
      </c>
      <c r="H20" s="50">
        <f t="shared" si="20"/>
        <v>0</v>
      </c>
      <c r="I20" s="50">
        <f t="shared" si="20"/>
        <v>0</v>
      </c>
      <c r="J20" s="50">
        <f t="shared" si="20"/>
        <v>0</v>
      </c>
      <c r="K20" s="50">
        <f t="shared" si="20"/>
        <v>0</v>
      </c>
      <c r="L20" s="50">
        <f>MIN(L16:L17)</f>
        <v>0</v>
      </c>
      <c r="M20" s="50">
        <f t="shared" si="20"/>
        <v>0</v>
      </c>
      <c r="N20" s="50">
        <f t="shared" si="20"/>
        <v>0</v>
      </c>
      <c r="O20" s="50">
        <f t="shared" si="20"/>
        <v>0</v>
      </c>
      <c r="P20" s="50">
        <f t="shared" si="20"/>
        <v>0</v>
      </c>
      <c r="Q20" s="50">
        <f t="shared" si="20"/>
        <v>0</v>
      </c>
      <c r="R20" s="50">
        <f t="shared" si="20"/>
        <v>0</v>
      </c>
      <c r="S20" s="50">
        <f t="shared" ref="S20:U20" si="21">MIN(S16:S17)</f>
        <v>0</v>
      </c>
      <c r="T20" s="50">
        <f t="shared" si="21"/>
        <v>0</v>
      </c>
      <c r="U20" s="50">
        <f t="shared" si="21"/>
        <v>0</v>
      </c>
      <c r="V20" s="50">
        <f t="shared" si="20"/>
        <v>0</v>
      </c>
      <c r="W20" s="50">
        <f t="shared" si="20"/>
        <v>0</v>
      </c>
      <c r="X20" s="50">
        <f t="shared" si="20"/>
        <v>0</v>
      </c>
      <c r="Y20" s="47">
        <f t="shared" si="20"/>
        <v>0</v>
      </c>
      <c r="Z20" s="50">
        <f t="shared" si="20"/>
        <v>0</v>
      </c>
      <c r="AA20" s="50">
        <f t="shared" si="20"/>
        <v>0</v>
      </c>
      <c r="AB20" s="50">
        <f t="shared" si="20"/>
        <v>0</v>
      </c>
      <c r="AC20" s="50">
        <f t="shared" si="20"/>
        <v>0</v>
      </c>
      <c r="AD20" s="50">
        <f t="shared" si="20"/>
        <v>0</v>
      </c>
      <c r="AE20" s="50">
        <f t="shared" si="20"/>
        <v>0</v>
      </c>
      <c r="AF20" s="50">
        <f t="shared" si="20"/>
        <v>0</v>
      </c>
      <c r="AG20" s="50">
        <f t="shared" si="20"/>
        <v>0</v>
      </c>
      <c r="AH20" s="50">
        <f t="shared" si="20"/>
        <v>0</v>
      </c>
      <c r="AI20" s="50">
        <f t="shared" si="20"/>
        <v>0</v>
      </c>
      <c r="AJ20" s="50">
        <f t="shared" si="20"/>
        <v>0</v>
      </c>
      <c r="AK20" s="50">
        <f t="shared" si="20"/>
        <v>0</v>
      </c>
      <c r="AL20" s="50">
        <f t="shared" si="20"/>
        <v>0</v>
      </c>
      <c r="AM20" s="50">
        <f t="shared" si="20"/>
        <v>0</v>
      </c>
      <c r="AN20" s="50">
        <f t="shared" si="20"/>
        <v>0</v>
      </c>
      <c r="AO20" s="50">
        <f t="shared" ref="AO20:AQ20" si="22">MIN(AO16:AO17)</f>
        <v>0</v>
      </c>
      <c r="AP20" s="50">
        <f t="shared" si="22"/>
        <v>0</v>
      </c>
      <c r="AQ20" s="50">
        <f t="shared" si="22"/>
        <v>0</v>
      </c>
      <c r="AR20" s="47">
        <f t="shared" si="20"/>
        <v>0</v>
      </c>
      <c r="AS20" s="50">
        <f t="shared" ref="AS20:BR20" si="23">MIN(AS16:AS17)</f>
        <v>0</v>
      </c>
      <c r="AT20" s="50">
        <f t="shared" si="23"/>
        <v>0</v>
      </c>
      <c r="AU20" s="50">
        <f t="shared" si="23"/>
        <v>0</v>
      </c>
      <c r="AV20" s="50">
        <f t="shared" si="23"/>
        <v>0</v>
      </c>
      <c r="AW20" s="50">
        <f t="shared" si="23"/>
        <v>0</v>
      </c>
      <c r="AX20" s="50">
        <f t="shared" si="23"/>
        <v>0</v>
      </c>
      <c r="AY20" s="50">
        <f t="shared" si="23"/>
        <v>0</v>
      </c>
      <c r="AZ20" s="50">
        <f t="shared" si="23"/>
        <v>0</v>
      </c>
      <c r="BA20" s="50">
        <f t="shared" si="23"/>
        <v>0</v>
      </c>
      <c r="BB20" s="50">
        <f t="shared" ref="BB20:BC20" si="24">MIN(BB16:BB17)</f>
        <v>0</v>
      </c>
      <c r="BC20" s="50">
        <f t="shared" si="24"/>
        <v>0</v>
      </c>
      <c r="BD20" s="50">
        <f t="shared" si="23"/>
        <v>0</v>
      </c>
      <c r="BE20" s="50">
        <f t="shared" si="23"/>
        <v>0</v>
      </c>
      <c r="BF20" s="50">
        <f t="shared" si="23"/>
        <v>0</v>
      </c>
      <c r="BG20" s="50">
        <f t="shared" si="23"/>
        <v>0</v>
      </c>
      <c r="BH20" s="50">
        <f t="shared" si="23"/>
        <v>0</v>
      </c>
      <c r="BI20" s="50">
        <f t="shared" ref="BI20" si="25">MIN(BI16:BI17)</f>
        <v>0</v>
      </c>
      <c r="BJ20" s="50">
        <f t="shared" si="23"/>
        <v>0</v>
      </c>
      <c r="BK20" s="50">
        <f t="shared" si="23"/>
        <v>0</v>
      </c>
      <c r="BL20" s="50">
        <f t="shared" si="23"/>
        <v>0</v>
      </c>
      <c r="BM20" s="50">
        <f t="shared" si="23"/>
        <v>0</v>
      </c>
      <c r="BN20" s="50">
        <f t="shared" si="23"/>
        <v>0</v>
      </c>
      <c r="BO20" s="50">
        <f t="shared" ref="BO20:BP20" si="26">MIN(BO16:BO17)</f>
        <v>0</v>
      </c>
      <c r="BP20" s="50">
        <f t="shared" si="26"/>
        <v>0</v>
      </c>
      <c r="BQ20" s="47">
        <f>MIN(BQ16:BQ17)</f>
        <v>0</v>
      </c>
      <c r="BR20" s="47">
        <f t="shared" si="23"/>
        <v>0</v>
      </c>
    </row>
    <row r="21" spans="1:101" ht="15.75" x14ac:dyDescent="0.25">
      <c r="A21" s="23"/>
      <c r="B21" s="91"/>
      <c r="C21" s="23"/>
      <c r="D21" s="8" t="s">
        <v>18</v>
      </c>
      <c r="E21" s="3"/>
      <c r="F21" s="23"/>
      <c r="G21" s="50">
        <f t="shared" ref="G21:AR21" si="27">COUNTIFS( G16:G17, "&gt;=0", G16:G17, "&lt;42.6")</f>
        <v>0</v>
      </c>
      <c r="H21" s="50">
        <f t="shared" si="27"/>
        <v>0</v>
      </c>
      <c r="I21" s="50">
        <f t="shared" si="27"/>
        <v>0</v>
      </c>
      <c r="J21" s="50">
        <f t="shared" si="27"/>
        <v>0</v>
      </c>
      <c r="K21" s="50">
        <f t="shared" si="27"/>
        <v>0</v>
      </c>
      <c r="L21" s="50">
        <f t="shared" si="27"/>
        <v>0</v>
      </c>
      <c r="M21" s="50">
        <f t="shared" si="27"/>
        <v>0</v>
      </c>
      <c r="N21" s="50">
        <f t="shared" si="27"/>
        <v>0</v>
      </c>
      <c r="O21" s="50">
        <f t="shared" si="27"/>
        <v>0</v>
      </c>
      <c r="P21" s="50">
        <f t="shared" si="27"/>
        <v>0</v>
      </c>
      <c r="Q21" s="50">
        <f t="shared" si="27"/>
        <v>0</v>
      </c>
      <c r="R21" s="50">
        <f t="shared" si="27"/>
        <v>0</v>
      </c>
      <c r="S21" s="50">
        <f t="shared" ref="S21:U21" si="28">COUNTIFS( S16:S17, "&gt;=0", S16:S17, "&lt;42.6")</f>
        <v>0</v>
      </c>
      <c r="T21" s="50">
        <f t="shared" si="28"/>
        <v>0</v>
      </c>
      <c r="U21" s="50">
        <f t="shared" si="28"/>
        <v>0</v>
      </c>
      <c r="V21" s="50">
        <f t="shared" si="27"/>
        <v>0</v>
      </c>
      <c r="W21" s="50">
        <f t="shared" si="27"/>
        <v>0</v>
      </c>
      <c r="X21" s="50">
        <f t="shared" si="27"/>
        <v>0</v>
      </c>
      <c r="Y21" s="47">
        <f t="shared" si="27"/>
        <v>0</v>
      </c>
      <c r="Z21" s="50">
        <f t="shared" si="27"/>
        <v>0</v>
      </c>
      <c r="AA21" s="50">
        <f t="shared" si="27"/>
        <v>0</v>
      </c>
      <c r="AB21" s="50">
        <f t="shared" si="27"/>
        <v>0</v>
      </c>
      <c r="AC21" s="50">
        <f t="shared" si="27"/>
        <v>0</v>
      </c>
      <c r="AD21" s="50">
        <f t="shared" si="27"/>
        <v>0</v>
      </c>
      <c r="AE21" s="50">
        <f t="shared" si="27"/>
        <v>0</v>
      </c>
      <c r="AF21" s="50">
        <f t="shared" si="27"/>
        <v>0</v>
      </c>
      <c r="AG21" s="50">
        <f t="shared" si="27"/>
        <v>0</v>
      </c>
      <c r="AH21" s="50">
        <f t="shared" si="27"/>
        <v>0</v>
      </c>
      <c r="AI21" s="50">
        <f t="shared" si="27"/>
        <v>0</v>
      </c>
      <c r="AJ21" s="50">
        <f t="shared" si="27"/>
        <v>0</v>
      </c>
      <c r="AK21" s="50">
        <f t="shared" si="27"/>
        <v>0</v>
      </c>
      <c r="AL21" s="50">
        <f t="shared" si="27"/>
        <v>0</v>
      </c>
      <c r="AM21" s="50">
        <f t="shared" si="27"/>
        <v>0</v>
      </c>
      <c r="AN21" s="50">
        <f t="shared" si="27"/>
        <v>0</v>
      </c>
      <c r="AO21" s="50">
        <f t="shared" ref="AO21:AQ21" si="29">COUNTIFS( AO16:AO17, "&gt;=0", AO16:AO17, "&lt;42.6")</f>
        <v>0</v>
      </c>
      <c r="AP21" s="50">
        <f t="shared" si="29"/>
        <v>0</v>
      </c>
      <c r="AQ21" s="50">
        <f t="shared" si="29"/>
        <v>0</v>
      </c>
      <c r="AR21" s="47">
        <f t="shared" si="27"/>
        <v>0</v>
      </c>
      <c r="AS21" s="50">
        <f t="shared" ref="AS21:BR21" si="30">COUNTIFS( AS16:AS17, "&gt;=0", AS16:AS17, "&lt;42.6")</f>
        <v>0</v>
      </c>
      <c r="AT21" s="50">
        <f t="shared" si="30"/>
        <v>0</v>
      </c>
      <c r="AU21" s="50">
        <f t="shared" si="30"/>
        <v>0</v>
      </c>
      <c r="AV21" s="50">
        <f t="shared" si="30"/>
        <v>0</v>
      </c>
      <c r="AW21" s="50">
        <f t="shared" si="30"/>
        <v>0</v>
      </c>
      <c r="AX21" s="50">
        <f t="shared" si="30"/>
        <v>0</v>
      </c>
      <c r="AY21" s="50">
        <f t="shared" si="30"/>
        <v>0</v>
      </c>
      <c r="AZ21" s="50">
        <f t="shared" si="30"/>
        <v>0</v>
      </c>
      <c r="BA21" s="50">
        <f t="shared" si="30"/>
        <v>0</v>
      </c>
      <c r="BB21" s="50">
        <f t="shared" ref="BB21:BC21" si="31">COUNTIFS( BB16:BB17, "&gt;=0", BB16:BB17, "&lt;42.6")</f>
        <v>0</v>
      </c>
      <c r="BC21" s="50">
        <f t="shared" si="31"/>
        <v>0</v>
      </c>
      <c r="BD21" s="50">
        <f t="shared" si="30"/>
        <v>0</v>
      </c>
      <c r="BE21" s="50">
        <f t="shared" si="30"/>
        <v>0</v>
      </c>
      <c r="BF21" s="50">
        <f t="shared" si="30"/>
        <v>0</v>
      </c>
      <c r="BG21" s="50">
        <f t="shared" si="30"/>
        <v>0</v>
      </c>
      <c r="BH21" s="50">
        <f t="shared" si="30"/>
        <v>0</v>
      </c>
      <c r="BI21" s="50">
        <f t="shared" ref="BI21" si="32">COUNTIFS( BI16:BI17, "&gt;=0", BI16:BI17, "&lt;42.6")</f>
        <v>0</v>
      </c>
      <c r="BJ21" s="50">
        <f t="shared" si="30"/>
        <v>0</v>
      </c>
      <c r="BK21" s="50">
        <f t="shared" si="30"/>
        <v>0</v>
      </c>
      <c r="BL21" s="50">
        <f t="shared" si="30"/>
        <v>0</v>
      </c>
      <c r="BM21" s="50">
        <f t="shared" si="30"/>
        <v>0</v>
      </c>
      <c r="BN21" s="50">
        <f t="shared" si="30"/>
        <v>0</v>
      </c>
      <c r="BO21" s="50">
        <f t="shared" ref="BO21:BP21" si="33">COUNTIFS( BO16:BO17, "&gt;=0", BO16:BO17, "&lt;42.6")</f>
        <v>0</v>
      </c>
      <c r="BP21" s="50">
        <f t="shared" si="33"/>
        <v>0</v>
      </c>
      <c r="BQ21" s="47">
        <f>COUNTIFS( BQ16:BQ17, "&gt;=0", BQ16:BQ17, "&lt;42.6")</f>
        <v>0</v>
      </c>
      <c r="BR21" s="47">
        <f t="shared" si="30"/>
        <v>0</v>
      </c>
    </row>
    <row r="22" spans="1:101" ht="15.75" x14ac:dyDescent="0.25">
      <c r="A22" s="23"/>
      <c r="B22" s="91"/>
      <c r="C22" s="23"/>
      <c r="D22" s="8" t="s">
        <v>19</v>
      </c>
      <c r="E22" s="3"/>
      <c r="F22" s="23"/>
      <c r="G22" s="50">
        <f t="shared" ref="G22:AR22" si="34">COUNTIFS(G16:G17, "&gt;=42.6", G16:G17, "&lt;60")</f>
        <v>0</v>
      </c>
      <c r="H22" s="50">
        <f t="shared" si="34"/>
        <v>0</v>
      </c>
      <c r="I22" s="50">
        <f t="shared" si="34"/>
        <v>0</v>
      </c>
      <c r="J22" s="50">
        <f t="shared" si="34"/>
        <v>0</v>
      </c>
      <c r="K22" s="50">
        <f t="shared" si="34"/>
        <v>0</v>
      </c>
      <c r="L22" s="50">
        <f t="shared" si="34"/>
        <v>0</v>
      </c>
      <c r="M22" s="50">
        <f t="shared" si="34"/>
        <v>0</v>
      </c>
      <c r="N22" s="50">
        <f t="shared" si="34"/>
        <v>0</v>
      </c>
      <c r="O22" s="50">
        <f t="shared" si="34"/>
        <v>0</v>
      </c>
      <c r="P22" s="50">
        <f t="shared" si="34"/>
        <v>0</v>
      </c>
      <c r="Q22" s="50">
        <f t="shared" si="34"/>
        <v>0</v>
      </c>
      <c r="R22" s="50">
        <f t="shared" si="34"/>
        <v>0</v>
      </c>
      <c r="S22" s="50">
        <f t="shared" ref="S22:U22" si="35">COUNTIFS(S16:S17, "&gt;=42.6", S16:S17, "&lt;60")</f>
        <v>0</v>
      </c>
      <c r="T22" s="50">
        <f t="shared" si="35"/>
        <v>0</v>
      </c>
      <c r="U22" s="50">
        <f t="shared" si="35"/>
        <v>0</v>
      </c>
      <c r="V22" s="50">
        <f t="shared" si="34"/>
        <v>0</v>
      </c>
      <c r="W22" s="50">
        <f t="shared" si="34"/>
        <v>0</v>
      </c>
      <c r="X22" s="50">
        <f t="shared" si="34"/>
        <v>0</v>
      </c>
      <c r="Y22" s="47">
        <f t="shared" si="34"/>
        <v>0</v>
      </c>
      <c r="Z22" s="50">
        <f t="shared" si="34"/>
        <v>0</v>
      </c>
      <c r="AA22" s="50">
        <f t="shared" si="34"/>
        <v>0</v>
      </c>
      <c r="AB22" s="50">
        <f t="shared" si="34"/>
        <v>0</v>
      </c>
      <c r="AC22" s="50">
        <f t="shared" si="34"/>
        <v>0</v>
      </c>
      <c r="AD22" s="50">
        <f t="shared" si="34"/>
        <v>0</v>
      </c>
      <c r="AE22" s="50">
        <f t="shared" si="34"/>
        <v>0</v>
      </c>
      <c r="AF22" s="50">
        <f t="shared" si="34"/>
        <v>0</v>
      </c>
      <c r="AG22" s="50">
        <f t="shared" si="34"/>
        <v>0</v>
      </c>
      <c r="AH22" s="50">
        <f t="shared" si="34"/>
        <v>0</v>
      </c>
      <c r="AI22" s="50">
        <f t="shared" si="34"/>
        <v>0</v>
      </c>
      <c r="AJ22" s="50">
        <f t="shared" si="34"/>
        <v>0</v>
      </c>
      <c r="AK22" s="50">
        <f t="shared" si="34"/>
        <v>0</v>
      </c>
      <c r="AL22" s="50">
        <f t="shared" si="34"/>
        <v>0</v>
      </c>
      <c r="AM22" s="50">
        <f t="shared" si="34"/>
        <v>0</v>
      </c>
      <c r="AN22" s="50">
        <f t="shared" si="34"/>
        <v>0</v>
      </c>
      <c r="AO22" s="50">
        <f t="shared" ref="AO22:AQ22" si="36">COUNTIFS(AO16:AO17, "&gt;=42.6", AO16:AO17, "&lt;60")</f>
        <v>0</v>
      </c>
      <c r="AP22" s="50">
        <f t="shared" si="36"/>
        <v>0</v>
      </c>
      <c r="AQ22" s="50">
        <f t="shared" si="36"/>
        <v>0</v>
      </c>
      <c r="AR22" s="47">
        <f t="shared" si="34"/>
        <v>0</v>
      </c>
      <c r="AS22" s="50">
        <f t="shared" ref="AS22:BR22" si="37">COUNTIFS(AS16:AS17, "&gt;=42.6", AS16:AS17, "&lt;60")</f>
        <v>0</v>
      </c>
      <c r="AT22" s="50">
        <f t="shared" si="37"/>
        <v>0</v>
      </c>
      <c r="AU22" s="50">
        <f t="shared" si="37"/>
        <v>0</v>
      </c>
      <c r="AV22" s="50">
        <f t="shared" si="37"/>
        <v>0</v>
      </c>
      <c r="AW22" s="50">
        <f t="shared" si="37"/>
        <v>0</v>
      </c>
      <c r="AX22" s="50">
        <f t="shared" si="37"/>
        <v>0</v>
      </c>
      <c r="AY22" s="50">
        <f t="shared" si="37"/>
        <v>0</v>
      </c>
      <c r="AZ22" s="50">
        <f t="shared" si="37"/>
        <v>0</v>
      </c>
      <c r="BA22" s="50">
        <f t="shared" si="37"/>
        <v>0</v>
      </c>
      <c r="BB22" s="50">
        <f t="shared" ref="BB22:BC22" si="38">COUNTIFS(BB16:BB17, "&gt;=42.6", BB16:BB17, "&lt;60")</f>
        <v>0</v>
      </c>
      <c r="BC22" s="50">
        <f t="shared" si="38"/>
        <v>0</v>
      </c>
      <c r="BD22" s="50">
        <f t="shared" si="37"/>
        <v>0</v>
      </c>
      <c r="BE22" s="50">
        <f t="shared" si="37"/>
        <v>0</v>
      </c>
      <c r="BF22" s="50">
        <f t="shared" si="37"/>
        <v>0</v>
      </c>
      <c r="BG22" s="50">
        <f t="shared" si="37"/>
        <v>0</v>
      </c>
      <c r="BH22" s="50">
        <f t="shared" si="37"/>
        <v>0</v>
      </c>
      <c r="BI22" s="50">
        <f t="shared" ref="BI22" si="39">COUNTIFS(BI16:BI17, "&gt;=42.6", BI16:BI17, "&lt;60")</f>
        <v>0</v>
      </c>
      <c r="BJ22" s="50">
        <f t="shared" si="37"/>
        <v>0</v>
      </c>
      <c r="BK22" s="50">
        <f t="shared" si="37"/>
        <v>0</v>
      </c>
      <c r="BL22" s="50">
        <f t="shared" si="37"/>
        <v>0</v>
      </c>
      <c r="BM22" s="50">
        <f t="shared" si="37"/>
        <v>0</v>
      </c>
      <c r="BN22" s="50">
        <f t="shared" si="37"/>
        <v>0</v>
      </c>
      <c r="BO22" s="50">
        <f t="shared" ref="BO22:BP22" si="40">COUNTIFS(BO16:BO17, "&gt;=42.6", BO16:BO17, "&lt;60")</f>
        <v>0</v>
      </c>
      <c r="BP22" s="50">
        <f t="shared" si="40"/>
        <v>0</v>
      </c>
      <c r="BQ22" s="47">
        <f>COUNTIFS(BQ16:BQ17, "&gt;=42.6", BQ16:BQ17, "&lt;60")</f>
        <v>0</v>
      </c>
      <c r="BR22" s="47">
        <f t="shared" si="37"/>
        <v>0</v>
      </c>
    </row>
    <row r="23" spans="1:101" ht="15.75" x14ac:dyDescent="0.25">
      <c r="A23" s="23"/>
      <c r="B23" s="91"/>
      <c r="C23" s="23"/>
      <c r="D23" s="8" t="s">
        <v>20</v>
      </c>
      <c r="E23" s="3"/>
      <c r="F23" s="23"/>
      <c r="G23" s="50">
        <f t="shared" ref="G23:AR23" si="41">COUNTIFS(G16:G17, "&gt;=60", G16:G17, "&lt;80")</f>
        <v>0</v>
      </c>
      <c r="H23" s="50">
        <f t="shared" si="41"/>
        <v>0</v>
      </c>
      <c r="I23" s="50">
        <f t="shared" si="41"/>
        <v>0</v>
      </c>
      <c r="J23" s="50">
        <f t="shared" si="41"/>
        <v>0</v>
      </c>
      <c r="K23" s="50">
        <f t="shared" si="41"/>
        <v>0</v>
      </c>
      <c r="L23" s="50">
        <f t="shared" si="41"/>
        <v>0</v>
      </c>
      <c r="M23" s="50">
        <f t="shared" si="41"/>
        <v>0</v>
      </c>
      <c r="N23" s="50">
        <f t="shared" si="41"/>
        <v>0</v>
      </c>
      <c r="O23" s="50">
        <f t="shared" si="41"/>
        <v>0</v>
      </c>
      <c r="P23" s="50">
        <f t="shared" si="41"/>
        <v>0</v>
      </c>
      <c r="Q23" s="50">
        <f t="shared" si="41"/>
        <v>0</v>
      </c>
      <c r="R23" s="50">
        <f t="shared" si="41"/>
        <v>0</v>
      </c>
      <c r="S23" s="50">
        <f t="shared" ref="S23:U23" si="42">COUNTIFS(S16:S17, "&gt;=60", S16:S17, "&lt;80")</f>
        <v>0</v>
      </c>
      <c r="T23" s="50">
        <f t="shared" si="42"/>
        <v>0</v>
      </c>
      <c r="U23" s="50">
        <f t="shared" si="42"/>
        <v>0</v>
      </c>
      <c r="V23" s="50">
        <f t="shared" si="41"/>
        <v>0</v>
      </c>
      <c r="W23" s="50">
        <f t="shared" si="41"/>
        <v>0</v>
      </c>
      <c r="X23" s="50">
        <f t="shared" si="41"/>
        <v>0</v>
      </c>
      <c r="Y23" s="47">
        <f t="shared" si="41"/>
        <v>0</v>
      </c>
      <c r="Z23" s="50">
        <f t="shared" si="41"/>
        <v>0</v>
      </c>
      <c r="AA23" s="50">
        <f t="shared" si="41"/>
        <v>0</v>
      </c>
      <c r="AB23" s="50">
        <f t="shared" si="41"/>
        <v>0</v>
      </c>
      <c r="AC23" s="50">
        <f t="shared" si="41"/>
        <v>0</v>
      </c>
      <c r="AD23" s="50">
        <f t="shared" si="41"/>
        <v>0</v>
      </c>
      <c r="AE23" s="50">
        <f t="shared" si="41"/>
        <v>0</v>
      </c>
      <c r="AF23" s="50">
        <f t="shared" si="41"/>
        <v>0</v>
      </c>
      <c r="AG23" s="50">
        <f t="shared" si="41"/>
        <v>0</v>
      </c>
      <c r="AH23" s="50">
        <f t="shared" si="41"/>
        <v>0</v>
      </c>
      <c r="AI23" s="50">
        <f t="shared" si="41"/>
        <v>0</v>
      </c>
      <c r="AJ23" s="50">
        <f t="shared" si="41"/>
        <v>0</v>
      </c>
      <c r="AK23" s="50">
        <f t="shared" si="41"/>
        <v>0</v>
      </c>
      <c r="AL23" s="50">
        <f t="shared" si="41"/>
        <v>0</v>
      </c>
      <c r="AM23" s="50">
        <f t="shared" si="41"/>
        <v>0</v>
      </c>
      <c r="AN23" s="50">
        <f t="shared" si="41"/>
        <v>0</v>
      </c>
      <c r="AO23" s="50">
        <f t="shared" ref="AO23:AQ23" si="43">COUNTIFS(AO16:AO17, "&gt;=60", AO16:AO17, "&lt;80")</f>
        <v>0</v>
      </c>
      <c r="AP23" s="50">
        <f t="shared" si="43"/>
        <v>0</v>
      </c>
      <c r="AQ23" s="50">
        <f t="shared" si="43"/>
        <v>0</v>
      </c>
      <c r="AR23" s="47">
        <f t="shared" si="41"/>
        <v>0</v>
      </c>
      <c r="AS23" s="50">
        <f t="shared" ref="AS23:BR23" si="44">COUNTIFS(AS16:AS17, "&gt;=60", AS16:AS17, "&lt;80")</f>
        <v>0</v>
      </c>
      <c r="AT23" s="50">
        <f t="shared" si="44"/>
        <v>0</v>
      </c>
      <c r="AU23" s="50">
        <f t="shared" si="44"/>
        <v>0</v>
      </c>
      <c r="AV23" s="50">
        <f t="shared" si="44"/>
        <v>0</v>
      </c>
      <c r="AW23" s="50">
        <f t="shared" si="44"/>
        <v>0</v>
      </c>
      <c r="AX23" s="50">
        <f t="shared" si="44"/>
        <v>0</v>
      </c>
      <c r="AY23" s="50">
        <f t="shared" si="44"/>
        <v>0</v>
      </c>
      <c r="AZ23" s="50">
        <f t="shared" si="44"/>
        <v>0</v>
      </c>
      <c r="BA23" s="50">
        <f t="shared" si="44"/>
        <v>0</v>
      </c>
      <c r="BB23" s="50">
        <f t="shared" ref="BB23:BC23" si="45">COUNTIFS(BB16:BB17, "&gt;=60", BB16:BB17, "&lt;80")</f>
        <v>0</v>
      </c>
      <c r="BC23" s="50">
        <f t="shared" si="45"/>
        <v>0</v>
      </c>
      <c r="BD23" s="50">
        <f t="shared" si="44"/>
        <v>0</v>
      </c>
      <c r="BE23" s="50">
        <f t="shared" si="44"/>
        <v>0</v>
      </c>
      <c r="BF23" s="50">
        <f t="shared" si="44"/>
        <v>0</v>
      </c>
      <c r="BG23" s="50">
        <f t="shared" si="44"/>
        <v>0</v>
      </c>
      <c r="BH23" s="50">
        <f t="shared" si="44"/>
        <v>0</v>
      </c>
      <c r="BI23" s="50">
        <f t="shared" ref="BI23" si="46">COUNTIFS(BI16:BI17, "&gt;=60", BI16:BI17, "&lt;80")</f>
        <v>0</v>
      </c>
      <c r="BJ23" s="50">
        <f t="shared" si="44"/>
        <v>0</v>
      </c>
      <c r="BK23" s="50">
        <f t="shared" si="44"/>
        <v>0</v>
      </c>
      <c r="BL23" s="50">
        <f t="shared" si="44"/>
        <v>0</v>
      </c>
      <c r="BM23" s="50">
        <f t="shared" si="44"/>
        <v>0</v>
      </c>
      <c r="BN23" s="50">
        <f t="shared" si="44"/>
        <v>0</v>
      </c>
      <c r="BO23" s="50">
        <f t="shared" ref="BO23:BP23" si="47">COUNTIFS(BO16:BO17, "&gt;=60", BO16:BO17, "&lt;80")</f>
        <v>0</v>
      </c>
      <c r="BP23" s="50">
        <f t="shared" si="47"/>
        <v>0</v>
      </c>
      <c r="BQ23" s="47">
        <f>COUNTIFS(BQ16:BQ17, "&gt;=60", BQ16:BQ17, "&lt;80")</f>
        <v>0</v>
      </c>
      <c r="BR23" s="47">
        <f t="shared" si="44"/>
        <v>0</v>
      </c>
    </row>
    <row r="24" spans="1:101" ht="15.75" x14ac:dyDescent="0.25">
      <c r="A24" s="23"/>
      <c r="B24" s="91"/>
      <c r="C24" s="23"/>
      <c r="D24" s="8" t="s">
        <v>21</v>
      </c>
      <c r="E24" s="3"/>
      <c r="F24" s="23"/>
      <c r="G24" s="50">
        <f t="shared" ref="G24:AR24" si="48">COUNTIF(G16:G17,"&gt;=80")</f>
        <v>0</v>
      </c>
      <c r="H24" s="50">
        <f t="shared" si="48"/>
        <v>0</v>
      </c>
      <c r="I24" s="50">
        <f t="shared" si="48"/>
        <v>0</v>
      </c>
      <c r="J24" s="50">
        <f t="shared" si="48"/>
        <v>0</v>
      </c>
      <c r="K24" s="50">
        <f t="shared" si="48"/>
        <v>0</v>
      </c>
      <c r="L24" s="50">
        <f t="shared" si="48"/>
        <v>0</v>
      </c>
      <c r="M24" s="50">
        <f t="shared" si="48"/>
        <v>0</v>
      </c>
      <c r="N24" s="50">
        <f t="shared" si="48"/>
        <v>0</v>
      </c>
      <c r="O24" s="50">
        <f t="shared" si="48"/>
        <v>0</v>
      </c>
      <c r="P24" s="50">
        <f t="shared" si="48"/>
        <v>0</v>
      </c>
      <c r="Q24" s="50">
        <f t="shared" si="48"/>
        <v>0</v>
      </c>
      <c r="R24" s="50">
        <f t="shared" si="48"/>
        <v>0</v>
      </c>
      <c r="S24" s="50">
        <f t="shared" ref="S24:U24" si="49">COUNTIF(S16:S17,"&gt;=80")</f>
        <v>0</v>
      </c>
      <c r="T24" s="50">
        <f t="shared" si="49"/>
        <v>0</v>
      </c>
      <c r="U24" s="50">
        <f t="shared" si="49"/>
        <v>0</v>
      </c>
      <c r="V24" s="50">
        <f t="shared" si="48"/>
        <v>0</v>
      </c>
      <c r="W24" s="50">
        <f t="shared" si="48"/>
        <v>0</v>
      </c>
      <c r="X24" s="50">
        <f t="shared" si="48"/>
        <v>0</v>
      </c>
      <c r="Y24" s="47">
        <f t="shared" si="48"/>
        <v>0</v>
      </c>
      <c r="Z24" s="50">
        <f t="shared" si="48"/>
        <v>0</v>
      </c>
      <c r="AA24" s="50">
        <f t="shared" si="48"/>
        <v>0</v>
      </c>
      <c r="AB24" s="50">
        <f t="shared" si="48"/>
        <v>0</v>
      </c>
      <c r="AC24" s="50">
        <f t="shared" si="48"/>
        <v>0</v>
      </c>
      <c r="AD24" s="50">
        <f t="shared" si="48"/>
        <v>0</v>
      </c>
      <c r="AE24" s="50">
        <f t="shared" si="48"/>
        <v>0</v>
      </c>
      <c r="AF24" s="50">
        <f t="shared" si="48"/>
        <v>0</v>
      </c>
      <c r="AG24" s="50">
        <f t="shared" si="48"/>
        <v>0</v>
      </c>
      <c r="AH24" s="50">
        <f t="shared" si="48"/>
        <v>0</v>
      </c>
      <c r="AI24" s="50">
        <f t="shared" si="48"/>
        <v>0</v>
      </c>
      <c r="AJ24" s="50">
        <f t="shared" si="48"/>
        <v>0</v>
      </c>
      <c r="AK24" s="50">
        <f t="shared" si="48"/>
        <v>0</v>
      </c>
      <c r="AL24" s="50">
        <f t="shared" si="48"/>
        <v>0</v>
      </c>
      <c r="AM24" s="50">
        <f t="shared" si="48"/>
        <v>0</v>
      </c>
      <c r="AN24" s="50">
        <f t="shared" si="48"/>
        <v>0</v>
      </c>
      <c r="AO24" s="50">
        <f t="shared" ref="AO24:AQ24" si="50">COUNTIF(AO16:AO17,"&gt;=80")</f>
        <v>0</v>
      </c>
      <c r="AP24" s="50">
        <f t="shared" si="50"/>
        <v>0</v>
      </c>
      <c r="AQ24" s="50">
        <f t="shared" si="50"/>
        <v>0</v>
      </c>
      <c r="AR24" s="44">
        <f t="shared" si="48"/>
        <v>0</v>
      </c>
      <c r="AS24" s="50">
        <f t="shared" ref="AS24:BR24" si="51">COUNTIF(AS16:AS17,"&gt;=80")</f>
        <v>0</v>
      </c>
      <c r="AT24" s="50">
        <f t="shared" si="51"/>
        <v>0</v>
      </c>
      <c r="AU24" s="50">
        <f t="shared" si="51"/>
        <v>0</v>
      </c>
      <c r="AV24" s="50">
        <f t="shared" si="51"/>
        <v>0</v>
      </c>
      <c r="AW24" s="50">
        <f t="shared" si="51"/>
        <v>0</v>
      </c>
      <c r="AX24" s="50">
        <f t="shared" si="51"/>
        <v>0</v>
      </c>
      <c r="AY24" s="50">
        <f t="shared" si="51"/>
        <v>0</v>
      </c>
      <c r="AZ24" s="50">
        <f t="shared" si="51"/>
        <v>0</v>
      </c>
      <c r="BA24" s="50">
        <f t="shared" si="51"/>
        <v>0</v>
      </c>
      <c r="BB24" s="50">
        <f t="shared" ref="BB24:BC24" si="52">COUNTIF(BB16:BB17,"&gt;=80")</f>
        <v>0</v>
      </c>
      <c r="BC24" s="50">
        <f t="shared" si="52"/>
        <v>0</v>
      </c>
      <c r="BD24" s="50">
        <f t="shared" si="51"/>
        <v>0</v>
      </c>
      <c r="BE24" s="50">
        <f t="shared" si="51"/>
        <v>0</v>
      </c>
      <c r="BF24" s="50">
        <f t="shared" si="51"/>
        <v>0</v>
      </c>
      <c r="BG24" s="50">
        <f t="shared" si="51"/>
        <v>0</v>
      </c>
      <c r="BH24" s="50">
        <f t="shared" si="51"/>
        <v>0</v>
      </c>
      <c r="BI24" s="50">
        <f t="shared" ref="BI24" si="53">COUNTIF(BI16:BI17,"&gt;=80")</f>
        <v>0</v>
      </c>
      <c r="BJ24" s="50">
        <f t="shared" si="51"/>
        <v>0</v>
      </c>
      <c r="BK24" s="50">
        <f t="shared" si="51"/>
        <v>0</v>
      </c>
      <c r="BL24" s="50">
        <f t="shared" si="51"/>
        <v>0</v>
      </c>
      <c r="BM24" s="50">
        <f t="shared" si="51"/>
        <v>0</v>
      </c>
      <c r="BN24" s="50">
        <f t="shared" si="51"/>
        <v>0</v>
      </c>
      <c r="BO24" s="50">
        <f t="shared" ref="BO24:BP24" si="54">COUNTIF(BO16:BO17,"&gt;=80")</f>
        <v>0</v>
      </c>
      <c r="BP24" s="50">
        <f t="shared" si="54"/>
        <v>0</v>
      </c>
      <c r="BQ24" s="44">
        <f>COUNTIF(BQ16:BQ17,"&gt;=80")</f>
        <v>0</v>
      </c>
      <c r="BR24" s="44">
        <f t="shared" si="51"/>
        <v>0</v>
      </c>
    </row>
    <row r="25" spans="1:101" ht="15.75" x14ac:dyDescent="0.25">
      <c r="A25" s="23"/>
      <c r="B25" s="91"/>
      <c r="C25" s="23"/>
      <c r="D25" s="8" t="s">
        <v>22</v>
      </c>
      <c r="E25" s="3"/>
      <c r="F25" s="23"/>
      <c r="G25" s="50">
        <f>COUNTIF(G16:G17,"&gt;=" &amp;$W$3)</f>
        <v>0</v>
      </c>
      <c r="H25" s="50">
        <f t="shared" ref="H25:BR25" si="55">COUNTIF(H16:H17,"&gt;=" &amp;$W$3)</f>
        <v>0</v>
      </c>
      <c r="I25" s="50">
        <f t="shared" si="55"/>
        <v>0</v>
      </c>
      <c r="J25" s="50">
        <f t="shared" si="55"/>
        <v>0</v>
      </c>
      <c r="K25" s="50">
        <f t="shared" si="55"/>
        <v>0</v>
      </c>
      <c r="L25" s="50">
        <f t="shared" si="55"/>
        <v>0</v>
      </c>
      <c r="M25" s="50">
        <f t="shared" si="55"/>
        <v>0</v>
      </c>
      <c r="N25" s="50">
        <f t="shared" si="55"/>
        <v>0</v>
      </c>
      <c r="O25" s="50">
        <f t="shared" si="55"/>
        <v>0</v>
      </c>
      <c r="P25" s="50">
        <f t="shared" si="55"/>
        <v>0</v>
      </c>
      <c r="Q25" s="50">
        <f t="shared" si="55"/>
        <v>0</v>
      </c>
      <c r="R25" s="50">
        <f t="shared" si="55"/>
        <v>0</v>
      </c>
      <c r="S25" s="50">
        <f t="shared" si="55"/>
        <v>0</v>
      </c>
      <c r="T25" s="50">
        <f t="shared" si="55"/>
        <v>0</v>
      </c>
      <c r="U25" s="50">
        <f t="shared" si="55"/>
        <v>0</v>
      </c>
      <c r="V25" s="50">
        <f t="shared" si="55"/>
        <v>0</v>
      </c>
      <c r="W25" s="50">
        <f t="shared" si="55"/>
        <v>0</v>
      </c>
      <c r="X25" s="50">
        <f t="shared" si="55"/>
        <v>0</v>
      </c>
      <c r="Y25" s="50">
        <f t="shared" si="55"/>
        <v>0</v>
      </c>
      <c r="Z25" s="50">
        <f t="shared" si="55"/>
        <v>0</v>
      </c>
      <c r="AA25" s="50">
        <f t="shared" si="55"/>
        <v>0</v>
      </c>
      <c r="AB25" s="50">
        <f t="shared" si="55"/>
        <v>0</v>
      </c>
      <c r="AC25" s="50">
        <f t="shared" si="55"/>
        <v>0</v>
      </c>
      <c r="AD25" s="50">
        <f t="shared" si="55"/>
        <v>0</v>
      </c>
      <c r="AE25" s="50">
        <f t="shared" si="55"/>
        <v>0</v>
      </c>
      <c r="AF25" s="50">
        <f t="shared" si="55"/>
        <v>0</v>
      </c>
      <c r="AG25" s="50">
        <f t="shared" si="55"/>
        <v>0</v>
      </c>
      <c r="AH25" s="50">
        <f t="shared" si="55"/>
        <v>0</v>
      </c>
      <c r="AI25" s="50">
        <f t="shared" si="55"/>
        <v>0</v>
      </c>
      <c r="AJ25" s="50">
        <f t="shared" si="55"/>
        <v>0</v>
      </c>
      <c r="AK25" s="50">
        <f t="shared" si="55"/>
        <v>0</v>
      </c>
      <c r="AL25" s="50">
        <f t="shared" si="55"/>
        <v>0</v>
      </c>
      <c r="AM25" s="50">
        <f t="shared" si="55"/>
        <v>0</v>
      </c>
      <c r="AN25" s="50">
        <f t="shared" si="55"/>
        <v>0</v>
      </c>
      <c r="AO25" s="50">
        <f t="shared" si="55"/>
        <v>0</v>
      </c>
      <c r="AP25" s="50">
        <f t="shared" si="55"/>
        <v>0</v>
      </c>
      <c r="AQ25" s="50">
        <f t="shared" si="55"/>
        <v>0</v>
      </c>
      <c r="AR25" s="50">
        <f t="shared" si="55"/>
        <v>0</v>
      </c>
      <c r="AS25" s="50">
        <f t="shared" si="55"/>
        <v>0</v>
      </c>
      <c r="AT25" s="50">
        <f t="shared" si="55"/>
        <v>0</v>
      </c>
      <c r="AU25" s="50">
        <f t="shared" si="55"/>
        <v>0</v>
      </c>
      <c r="AV25" s="50">
        <f t="shared" si="55"/>
        <v>0</v>
      </c>
      <c r="AW25" s="50">
        <f t="shared" si="55"/>
        <v>0</v>
      </c>
      <c r="AX25" s="50">
        <f t="shared" si="55"/>
        <v>0</v>
      </c>
      <c r="AY25" s="50">
        <f t="shared" si="55"/>
        <v>0</v>
      </c>
      <c r="AZ25" s="50">
        <f t="shared" si="55"/>
        <v>0</v>
      </c>
      <c r="BA25" s="50">
        <f t="shared" si="55"/>
        <v>0</v>
      </c>
      <c r="BB25" s="50">
        <f t="shared" si="55"/>
        <v>0</v>
      </c>
      <c r="BC25" s="50">
        <f t="shared" si="55"/>
        <v>0</v>
      </c>
      <c r="BD25" s="50">
        <f t="shared" si="55"/>
        <v>0</v>
      </c>
      <c r="BE25" s="50">
        <f t="shared" si="55"/>
        <v>0</v>
      </c>
      <c r="BF25" s="50">
        <f t="shared" si="55"/>
        <v>0</v>
      </c>
      <c r="BG25" s="50">
        <f t="shared" si="55"/>
        <v>0</v>
      </c>
      <c r="BH25" s="50">
        <f t="shared" si="55"/>
        <v>0</v>
      </c>
      <c r="BI25" s="50">
        <f t="shared" si="55"/>
        <v>0</v>
      </c>
      <c r="BJ25" s="50">
        <f t="shared" si="55"/>
        <v>0</v>
      </c>
      <c r="BK25" s="50">
        <f t="shared" si="55"/>
        <v>0</v>
      </c>
      <c r="BL25" s="50">
        <f t="shared" si="55"/>
        <v>0</v>
      </c>
      <c r="BM25" s="50">
        <f t="shared" si="55"/>
        <v>0</v>
      </c>
      <c r="BN25" s="50">
        <f t="shared" si="55"/>
        <v>0</v>
      </c>
      <c r="BO25" s="50">
        <f t="shared" si="55"/>
        <v>0</v>
      </c>
      <c r="BP25" s="50">
        <f t="shared" si="55"/>
        <v>0</v>
      </c>
      <c r="BQ25" s="47">
        <f t="shared" si="55"/>
        <v>0</v>
      </c>
      <c r="BR25" s="47">
        <f t="shared" si="55"/>
        <v>0</v>
      </c>
    </row>
    <row r="26" spans="1:101" ht="15.75" x14ac:dyDescent="0.25">
      <c r="A26" s="20"/>
      <c r="B26" s="89"/>
      <c r="C26" s="20"/>
      <c r="D26" s="65" t="s">
        <v>60</v>
      </c>
      <c r="E26" s="64"/>
      <c r="F26" s="20"/>
      <c r="G26" s="50">
        <f>COUNTIF(G16:G17, "&lt;" &amp;$W$3)</f>
        <v>0</v>
      </c>
      <c r="H26" s="50">
        <f t="shared" ref="H26:BR26" si="56">COUNTIF(H16:H17, "&lt;" &amp;$W$3)</f>
        <v>0</v>
      </c>
      <c r="I26" s="50">
        <f t="shared" si="56"/>
        <v>0</v>
      </c>
      <c r="J26" s="50">
        <f t="shared" si="56"/>
        <v>0</v>
      </c>
      <c r="K26" s="50">
        <f t="shared" si="56"/>
        <v>0</v>
      </c>
      <c r="L26" s="50">
        <f t="shared" si="56"/>
        <v>0</v>
      </c>
      <c r="M26" s="50">
        <f t="shared" si="56"/>
        <v>0</v>
      </c>
      <c r="N26" s="50">
        <f t="shared" si="56"/>
        <v>0</v>
      </c>
      <c r="O26" s="50">
        <f t="shared" si="56"/>
        <v>0</v>
      </c>
      <c r="P26" s="50">
        <f t="shared" si="56"/>
        <v>0</v>
      </c>
      <c r="Q26" s="50">
        <f t="shared" si="56"/>
        <v>0</v>
      </c>
      <c r="R26" s="50">
        <f t="shared" si="56"/>
        <v>0</v>
      </c>
      <c r="S26" s="50">
        <f t="shared" si="56"/>
        <v>0</v>
      </c>
      <c r="T26" s="50">
        <f t="shared" si="56"/>
        <v>0</v>
      </c>
      <c r="U26" s="50">
        <f t="shared" si="56"/>
        <v>0</v>
      </c>
      <c r="V26" s="50">
        <f t="shared" si="56"/>
        <v>0</v>
      </c>
      <c r="W26" s="50">
        <f t="shared" si="56"/>
        <v>0</v>
      </c>
      <c r="X26" s="50">
        <f t="shared" si="56"/>
        <v>0</v>
      </c>
      <c r="Y26" s="50">
        <f t="shared" si="56"/>
        <v>0</v>
      </c>
      <c r="Z26" s="50">
        <f t="shared" si="56"/>
        <v>0</v>
      </c>
      <c r="AA26" s="50">
        <f t="shared" si="56"/>
        <v>0</v>
      </c>
      <c r="AB26" s="50">
        <f t="shared" si="56"/>
        <v>0</v>
      </c>
      <c r="AC26" s="50">
        <f t="shared" si="56"/>
        <v>0</v>
      </c>
      <c r="AD26" s="50">
        <f t="shared" si="56"/>
        <v>0</v>
      </c>
      <c r="AE26" s="50">
        <f t="shared" si="56"/>
        <v>0</v>
      </c>
      <c r="AF26" s="50">
        <f t="shared" si="56"/>
        <v>0</v>
      </c>
      <c r="AG26" s="50">
        <f t="shared" si="56"/>
        <v>0</v>
      </c>
      <c r="AH26" s="50">
        <f t="shared" si="56"/>
        <v>0</v>
      </c>
      <c r="AI26" s="50">
        <f t="shared" si="56"/>
        <v>0</v>
      </c>
      <c r="AJ26" s="50">
        <f t="shared" si="56"/>
        <v>0</v>
      </c>
      <c r="AK26" s="50">
        <f t="shared" si="56"/>
        <v>0</v>
      </c>
      <c r="AL26" s="50">
        <f t="shared" si="56"/>
        <v>0</v>
      </c>
      <c r="AM26" s="50">
        <f t="shared" si="56"/>
        <v>0</v>
      </c>
      <c r="AN26" s="50">
        <f t="shared" si="56"/>
        <v>0</v>
      </c>
      <c r="AO26" s="50">
        <f t="shared" si="56"/>
        <v>0</v>
      </c>
      <c r="AP26" s="50">
        <f t="shared" si="56"/>
        <v>0</v>
      </c>
      <c r="AQ26" s="50">
        <f t="shared" si="56"/>
        <v>0</v>
      </c>
      <c r="AR26" s="50">
        <f t="shared" si="56"/>
        <v>0</v>
      </c>
      <c r="AS26" s="50">
        <f t="shared" si="56"/>
        <v>0</v>
      </c>
      <c r="AT26" s="50">
        <f t="shared" si="56"/>
        <v>0</v>
      </c>
      <c r="AU26" s="50">
        <f t="shared" si="56"/>
        <v>0</v>
      </c>
      <c r="AV26" s="50">
        <f t="shared" si="56"/>
        <v>0</v>
      </c>
      <c r="AW26" s="50">
        <f t="shared" si="56"/>
        <v>0</v>
      </c>
      <c r="AX26" s="50">
        <f t="shared" si="56"/>
        <v>0</v>
      </c>
      <c r="AY26" s="50">
        <f t="shared" si="56"/>
        <v>0</v>
      </c>
      <c r="AZ26" s="50">
        <f t="shared" si="56"/>
        <v>0</v>
      </c>
      <c r="BA26" s="50">
        <f t="shared" si="56"/>
        <v>0</v>
      </c>
      <c r="BB26" s="50">
        <f t="shared" si="56"/>
        <v>0</v>
      </c>
      <c r="BC26" s="50">
        <f t="shared" si="56"/>
        <v>0</v>
      </c>
      <c r="BD26" s="50">
        <f t="shared" si="56"/>
        <v>0</v>
      </c>
      <c r="BE26" s="50">
        <f t="shared" si="56"/>
        <v>0</v>
      </c>
      <c r="BF26" s="50">
        <f t="shared" si="56"/>
        <v>0</v>
      </c>
      <c r="BG26" s="50">
        <f t="shared" si="56"/>
        <v>0</v>
      </c>
      <c r="BH26" s="50">
        <f t="shared" si="56"/>
        <v>0</v>
      </c>
      <c r="BI26" s="50">
        <f t="shared" si="56"/>
        <v>0</v>
      </c>
      <c r="BJ26" s="50">
        <f t="shared" si="56"/>
        <v>0</v>
      </c>
      <c r="BK26" s="50">
        <f t="shared" si="56"/>
        <v>0</v>
      </c>
      <c r="BL26" s="50">
        <f t="shared" si="56"/>
        <v>0</v>
      </c>
      <c r="BM26" s="50">
        <f t="shared" si="56"/>
        <v>0</v>
      </c>
      <c r="BN26" s="50">
        <f t="shared" si="56"/>
        <v>0</v>
      </c>
      <c r="BO26" s="50">
        <f t="shared" si="56"/>
        <v>0</v>
      </c>
      <c r="BP26" s="50">
        <f t="shared" si="56"/>
        <v>0</v>
      </c>
      <c r="BQ26" s="47">
        <f t="shared" si="56"/>
        <v>0</v>
      </c>
      <c r="BR26" s="47">
        <f t="shared" si="56"/>
        <v>0</v>
      </c>
    </row>
    <row r="27" spans="1:101" ht="16.5" thickBot="1" x14ac:dyDescent="0.3">
      <c r="A27" s="24"/>
      <c r="B27" s="92"/>
      <c r="C27" s="24"/>
      <c r="D27" s="4" t="s">
        <v>23</v>
      </c>
      <c r="E27" s="24"/>
      <c r="F27" s="24"/>
      <c r="G27" s="51">
        <f t="shared" ref="G27:AR27" si="57">COUNT(G16:G17)</f>
        <v>0</v>
      </c>
      <c r="H27" s="51">
        <f t="shared" si="57"/>
        <v>0</v>
      </c>
      <c r="I27" s="51">
        <f t="shared" si="57"/>
        <v>0</v>
      </c>
      <c r="J27" s="51">
        <f t="shared" si="57"/>
        <v>0</v>
      </c>
      <c r="K27" s="51">
        <f t="shared" si="57"/>
        <v>0</v>
      </c>
      <c r="L27" s="51">
        <f t="shared" si="57"/>
        <v>0</v>
      </c>
      <c r="M27" s="51">
        <f t="shared" si="57"/>
        <v>0</v>
      </c>
      <c r="N27" s="51">
        <f t="shared" si="57"/>
        <v>0</v>
      </c>
      <c r="O27" s="51">
        <f t="shared" si="57"/>
        <v>0</v>
      </c>
      <c r="P27" s="51">
        <f t="shared" si="57"/>
        <v>0</v>
      </c>
      <c r="Q27" s="51">
        <f t="shared" si="57"/>
        <v>0</v>
      </c>
      <c r="R27" s="51">
        <f t="shared" si="57"/>
        <v>0</v>
      </c>
      <c r="S27" s="51">
        <f t="shared" ref="S27:U27" si="58">COUNT(S16:S17)</f>
        <v>0</v>
      </c>
      <c r="T27" s="51">
        <f t="shared" si="58"/>
        <v>0</v>
      </c>
      <c r="U27" s="51">
        <f t="shared" si="58"/>
        <v>0</v>
      </c>
      <c r="V27" s="51">
        <f t="shared" si="57"/>
        <v>0</v>
      </c>
      <c r="W27" s="51">
        <f t="shared" si="57"/>
        <v>0</v>
      </c>
      <c r="X27" s="51">
        <f t="shared" si="57"/>
        <v>0</v>
      </c>
      <c r="Y27" s="48">
        <f t="shared" si="57"/>
        <v>0</v>
      </c>
      <c r="Z27" s="51">
        <f t="shared" si="57"/>
        <v>0</v>
      </c>
      <c r="AA27" s="51">
        <f t="shared" si="57"/>
        <v>0</v>
      </c>
      <c r="AB27" s="51">
        <f t="shared" si="57"/>
        <v>0</v>
      </c>
      <c r="AC27" s="51">
        <f t="shared" si="57"/>
        <v>0</v>
      </c>
      <c r="AD27" s="51">
        <f t="shared" si="57"/>
        <v>0</v>
      </c>
      <c r="AE27" s="51">
        <f t="shared" si="57"/>
        <v>0</v>
      </c>
      <c r="AF27" s="51">
        <f t="shared" si="57"/>
        <v>0</v>
      </c>
      <c r="AG27" s="51">
        <f t="shared" si="57"/>
        <v>0</v>
      </c>
      <c r="AH27" s="51">
        <f t="shared" si="57"/>
        <v>0</v>
      </c>
      <c r="AI27" s="51">
        <f t="shared" si="57"/>
        <v>0</v>
      </c>
      <c r="AJ27" s="51">
        <f t="shared" si="57"/>
        <v>0</v>
      </c>
      <c r="AK27" s="51">
        <f t="shared" si="57"/>
        <v>0</v>
      </c>
      <c r="AL27" s="51">
        <f t="shared" si="57"/>
        <v>0</v>
      </c>
      <c r="AM27" s="51">
        <f t="shared" si="57"/>
        <v>0</v>
      </c>
      <c r="AN27" s="51">
        <f t="shared" si="57"/>
        <v>0</v>
      </c>
      <c r="AO27" s="51">
        <f t="shared" ref="AO27:AQ27" si="59">COUNT(AO16:AO17)</f>
        <v>0</v>
      </c>
      <c r="AP27" s="51">
        <f t="shared" si="59"/>
        <v>0</v>
      </c>
      <c r="AQ27" s="51">
        <f t="shared" si="59"/>
        <v>0</v>
      </c>
      <c r="AR27" s="45">
        <f t="shared" si="57"/>
        <v>0</v>
      </c>
      <c r="AS27" s="51">
        <f t="shared" ref="AS27:BR27" si="60">COUNT(AS16:AS17)</f>
        <v>0</v>
      </c>
      <c r="AT27" s="51">
        <f t="shared" si="60"/>
        <v>0</v>
      </c>
      <c r="AU27" s="51">
        <f t="shared" si="60"/>
        <v>0</v>
      </c>
      <c r="AV27" s="51">
        <f t="shared" si="60"/>
        <v>0</v>
      </c>
      <c r="AW27" s="51">
        <f t="shared" si="60"/>
        <v>0</v>
      </c>
      <c r="AX27" s="51">
        <f t="shared" si="60"/>
        <v>0</v>
      </c>
      <c r="AY27" s="51">
        <f t="shared" si="60"/>
        <v>0</v>
      </c>
      <c r="AZ27" s="51">
        <f t="shared" si="60"/>
        <v>0</v>
      </c>
      <c r="BA27" s="51">
        <f t="shared" si="60"/>
        <v>0</v>
      </c>
      <c r="BB27" s="51">
        <f t="shared" ref="BB27:BC27" si="61">COUNT(BB16:BB17)</f>
        <v>0</v>
      </c>
      <c r="BC27" s="51">
        <f t="shared" si="61"/>
        <v>0</v>
      </c>
      <c r="BD27" s="51">
        <f t="shared" si="60"/>
        <v>0</v>
      </c>
      <c r="BE27" s="51">
        <f t="shared" si="60"/>
        <v>0</v>
      </c>
      <c r="BF27" s="51">
        <f t="shared" si="60"/>
        <v>0</v>
      </c>
      <c r="BG27" s="51">
        <f t="shared" si="60"/>
        <v>0</v>
      </c>
      <c r="BH27" s="51">
        <f t="shared" si="60"/>
        <v>0</v>
      </c>
      <c r="BI27" s="51">
        <f t="shared" ref="BI27" si="62">COUNT(BI16:BI17)</f>
        <v>0</v>
      </c>
      <c r="BJ27" s="51">
        <f t="shared" si="60"/>
        <v>0</v>
      </c>
      <c r="BK27" s="51">
        <f t="shared" si="60"/>
        <v>0</v>
      </c>
      <c r="BL27" s="51">
        <f t="shared" si="60"/>
        <v>0</v>
      </c>
      <c r="BM27" s="51">
        <f t="shared" si="60"/>
        <v>0</v>
      </c>
      <c r="BN27" s="51">
        <f t="shared" si="60"/>
        <v>0</v>
      </c>
      <c r="BO27" s="51">
        <f t="shared" ref="BO27:BP27" si="63">COUNT(BO16:BO17)</f>
        <v>0</v>
      </c>
      <c r="BP27" s="51">
        <f t="shared" si="63"/>
        <v>0</v>
      </c>
      <c r="BQ27" s="45">
        <f>COUNT(BQ16:BQ17)</f>
        <v>0</v>
      </c>
      <c r="BR27" s="45">
        <f t="shared" si="60"/>
        <v>0</v>
      </c>
    </row>
    <row r="28" spans="1:101" ht="16.5" thickTop="1" x14ac:dyDescent="0.25">
      <c r="A28" s="2"/>
      <c r="B28" s="86"/>
      <c r="D28" s="2"/>
      <c r="F28" s="2"/>
      <c r="G28" s="2"/>
      <c r="H28" s="2"/>
    </row>
    <row r="29" spans="1:101" ht="15.75" x14ac:dyDescent="0.25">
      <c r="A29" s="2"/>
      <c r="B29" s="86"/>
      <c r="C29" s="2" t="s">
        <v>24</v>
      </c>
      <c r="D29" s="2"/>
      <c r="F29" s="2"/>
      <c r="G29" s="2"/>
      <c r="H29" s="2"/>
      <c r="I29" s="2" t="str">
        <f xml:space="preserve"> "Guru Mapel " &amp; $Z$1</f>
        <v xml:space="preserve">Guru Mapel </v>
      </c>
      <c r="AS29" s="2" t="str">
        <f xml:space="preserve"> "Guru Mapel " &amp; $Z$1</f>
        <v xml:space="preserve">Guru Mapel </v>
      </c>
      <c r="AU29" s="5"/>
      <c r="BE29" s="2" t="str">
        <f xml:space="preserve"> "Guru Mapel " &amp; $Z$1</f>
        <v xml:space="preserve">Guru Mapel </v>
      </c>
      <c r="BT29" s="2" t="str">
        <f xml:space="preserve"> "Guru Mapel " &amp; $Z$1</f>
        <v xml:space="preserve">Guru Mapel </v>
      </c>
    </row>
    <row r="30" spans="1:101" ht="15.75" x14ac:dyDescent="0.25">
      <c r="A30" s="2"/>
      <c r="B30" s="86"/>
      <c r="C30" s="2" t="s">
        <v>61</v>
      </c>
      <c r="D30" s="2"/>
      <c r="F30" s="2"/>
      <c r="G30" s="2"/>
      <c r="H30" s="2"/>
      <c r="AU30" s="5"/>
    </row>
    <row r="31" spans="1:101" ht="15.75" x14ac:dyDescent="0.25">
      <c r="A31" s="2"/>
      <c r="B31" s="86"/>
      <c r="D31" s="2"/>
      <c r="F31" s="2"/>
      <c r="G31" s="2"/>
      <c r="H31" s="2"/>
      <c r="AU31" s="5"/>
    </row>
    <row r="32" spans="1:101" ht="15.75" x14ac:dyDescent="0.25">
      <c r="A32" s="2"/>
      <c r="B32" s="86"/>
      <c r="D32" s="2"/>
      <c r="F32" s="2"/>
      <c r="G32" s="2"/>
      <c r="H32" s="2"/>
      <c r="AU32" s="5"/>
    </row>
    <row r="33" spans="1:72" ht="15.75" x14ac:dyDescent="0.25">
      <c r="A33" s="2"/>
      <c r="B33" s="86"/>
      <c r="D33" s="2"/>
      <c r="F33" s="2"/>
      <c r="G33" s="2"/>
      <c r="H33" s="2"/>
      <c r="AU33" s="5"/>
    </row>
    <row r="34" spans="1:72" ht="15.75" x14ac:dyDescent="0.25">
      <c r="A34" s="2"/>
      <c r="B34" s="86"/>
      <c r="C34" s="2" t="s">
        <v>62</v>
      </c>
      <c r="D34" s="2"/>
      <c r="F34" s="2"/>
      <c r="G34" s="2"/>
      <c r="H34" s="2"/>
      <c r="I34" s="2">
        <f xml:space="preserve"> $Z$4</f>
        <v>0</v>
      </c>
      <c r="AS34" s="2">
        <f xml:space="preserve"> $Z$4</f>
        <v>0</v>
      </c>
      <c r="AU34" s="5"/>
      <c r="BE34" s="2">
        <f xml:space="preserve"> $Z$4</f>
        <v>0</v>
      </c>
      <c r="BT34" s="2">
        <f xml:space="preserve"> $Z$4</f>
        <v>0</v>
      </c>
    </row>
    <row r="35" spans="1:72" ht="15.75" x14ac:dyDescent="0.25">
      <c r="A35" s="2"/>
      <c r="B35" s="86"/>
      <c r="C35" s="2" t="s">
        <v>63</v>
      </c>
      <c r="D35" s="2"/>
      <c r="F35" s="2"/>
      <c r="G35" s="2"/>
      <c r="H35" s="2"/>
      <c r="I35" s="2" t="str">
        <f xml:space="preserve"> "NIP. " &amp; $Z$5</f>
        <v xml:space="preserve">NIP. </v>
      </c>
      <c r="AS35" s="2" t="str">
        <f xml:space="preserve"> "NIP. " &amp; $Z$5</f>
        <v xml:space="preserve">NIP. </v>
      </c>
      <c r="AU35" s="5"/>
      <c r="BE35" s="2" t="str">
        <f xml:space="preserve"> "NIP. " &amp; $Z$5</f>
        <v xml:space="preserve">NIP. </v>
      </c>
      <c r="BT35" s="2" t="str">
        <f xml:space="preserve"> "NIP. " &amp; $Z$5</f>
        <v xml:space="preserve">NIP. </v>
      </c>
    </row>
  </sheetData>
  <sheetProtection formatCells="0" formatColumns="0" formatRows="0" insertColumns="0" insertRows="0" deleteColumns="0" deleteRows="0" sort="0"/>
  <protectedRanges>
    <protectedRange sqref="Z1:AN5 AR1:AR5" name="Range1_1"/>
    <protectedRange sqref="AT2:BD11" name="Range2_2"/>
    <protectedRange sqref="BF2:BP11" name="Range3"/>
    <protectedRange sqref="Y16 I16:I17 L16:L17 O16:O17 R16:R17 X16:X17 AB16:AB17 AE16:AE17 AH16:AH17 AK16:AK17 AN16:AN17 U16:U17 AQ16:AQ17 AR16:BD16" name="Range4_1"/>
    <protectedRange sqref="BE16:BP16" name="Range5_1"/>
    <protectedRange sqref="A18:F27 A28:H35 A16:H17 J16:K17 M16:N17 P16:Q17 V16:W17 Z16:AA17 AC16:AD17 AF16:AG17 AI16:AJ17 AL16:AM17 S16:T17 AO16:AP17" name="Range5"/>
  </protectedRanges>
  <mergeCells count="90">
    <mergeCell ref="CP14:CP15"/>
    <mergeCell ref="CQ14:CV14"/>
    <mergeCell ref="CW14:CW15"/>
    <mergeCell ref="BX13:CW13"/>
    <mergeCell ref="F12:F15"/>
    <mergeCell ref="J14:L14"/>
    <mergeCell ref="M14:O14"/>
    <mergeCell ref="Z4:AN4"/>
    <mergeCell ref="A7:F7"/>
    <mergeCell ref="P14:R14"/>
    <mergeCell ref="V14:X14"/>
    <mergeCell ref="Z14:AB14"/>
    <mergeCell ref="AC14:AE14"/>
    <mergeCell ref="AF14:AH14"/>
    <mergeCell ref="AI14:AK14"/>
    <mergeCell ref="AL14:AN14"/>
    <mergeCell ref="G13:L13"/>
    <mergeCell ref="M13:R13"/>
    <mergeCell ref="A1:F1"/>
    <mergeCell ref="A2:F2"/>
    <mergeCell ref="Z1:AN1"/>
    <mergeCell ref="B12:B15"/>
    <mergeCell ref="G14:I14"/>
    <mergeCell ref="G12:X12"/>
    <mergeCell ref="A8:F8"/>
    <mergeCell ref="A12:A15"/>
    <mergeCell ref="C12:C15"/>
    <mergeCell ref="D12:D15"/>
    <mergeCell ref="E12:E15"/>
    <mergeCell ref="A3:F3"/>
    <mergeCell ref="A4:F4"/>
    <mergeCell ref="Z2:AN2"/>
    <mergeCell ref="Z3:AN3"/>
    <mergeCell ref="Z5:AN5"/>
    <mergeCell ref="BF1:BP1"/>
    <mergeCell ref="BF6:BP6"/>
    <mergeCell ref="AT3:BD3"/>
    <mergeCell ref="AT4:BD4"/>
    <mergeCell ref="AT5:BD5"/>
    <mergeCell ref="AT6:BD6"/>
    <mergeCell ref="BF3:BP3"/>
    <mergeCell ref="BF4:BP4"/>
    <mergeCell ref="BF5:BP5"/>
    <mergeCell ref="BF2:BP2"/>
    <mergeCell ref="BF7:BP7"/>
    <mergeCell ref="BF11:BP11"/>
    <mergeCell ref="BQ12:BQ15"/>
    <mergeCell ref="BS12:BS15"/>
    <mergeCell ref="BR12:BR15"/>
    <mergeCell ref="BF8:BP8"/>
    <mergeCell ref="AW14:AX14"/>
    <mergeCell ref="AY14:AZ14"/>
    <mergeCell ref="BA14:BB14"/>
    <mergeCell ref="BC14:BD14"/>
    <mergeCell ref="AT1:BD1"/>
    <mergeCell ref="AT2:BD2"/>
    <mergeCell ref="AT7:BD7"/>
    <mergeCell ref="AT8:BD8"/>
    <mergeCell ref="AT9:BD9"/>
    <mergeCell ref="AT10:BD10"/>
    <mergeCell ref="AT11:BD11"/>
    <mergeCell ref="S13:X13"/>
    <mergeCell ref="Z13:AE13"/>
    <mergeCell ref="AF13:AK13"/>
    <mergeCell ref="AL13:AQ13"/>
    <mergeCell ref="Z12:AN12"/>
    <mergeCell ref="AR12:AR15"/>
    <mergeCell ref="AS14:AT14"/>
    <mergeCell ref="AU14:AV14"/>
    <mergeCell ref="AO14:AQ14"/>
    <mergeCell ref="S14:U14"/>
    <mergeCell ref="Y12:Y15"/>
    <mergeCell ref="BF10:BP10"/>
    <mergeCell ref="BF9:BP9"/>
    <mergeCell ref="AS12:BD12"/>
    <mergeCell ref="BE12:BP12"/>
    <mergeCell ref="AS13:AX13"/>
    <mergeCell ref="AY13:BD13"/>
    <mergeCell ref="BE13:BJ13"/>
    <mergeCell ref="BK13:BP13"/>
    <mergeCell ref="BE14:BF14"/>
    <mergeCell ref="BG14:BH14"/>
    <mergeCell ref="BI14:BJ14"/>
    <mergeCell ref="BK14:BL14"/>
    <mergeCell ref="BM14:BN14"/>
    <mergeCell ref="BO14:BP14"/>
    <mergeCell ref="BX14:CC14"/>
    <mergeCell ref="CD14:CI14"/>
    <mergeCell ref="CJ14:CO14"/>
    <mergeCell ref="BT12:BT15"/>
  </mergeCells>
  <pageMargins left="0.56999999999999995" right="0.28000000000000003" top="0.39" bottom="0.23" header="0.34" footer="0.16"/>
  <pageSetup paperSize="258" scale="83" orientation="portrait" horizontalDpi="4294967293" r:id="rId1"/>
  <headerFooter alignWithMargins="0"/>
  <colBreaks count="2" manualBreakCount="2">
    <brk id="44" max="1048575" man="1"/>
    <brk id="56" max="1048575" man="1"/>
  </colBreaks>
  <ignoredErrors>
    <ignoredError sqref="AS15:BD15 BE15:BP1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nilai</vt:lpstr>
      <vt:lpstr>nilai!Print_Area</vt:lpstr>
      <vt:lpstr>nilai!Print_Titles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2013-10-27T09:58:47Z</dcterms:created>
  <dcterms:modified xsi:type="dcterms:W3CDTF">2013-11-18T10:24:32Z</dcterms:modified>
</cp:coreProperties>
</file>