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_dev\Predicer\input_data\"/>
    </mc:Choice>
  </mc:AlternateContent>
  <xr:revisionPtr revIDLastSave="0" documentId="13_ncr:1_{A4620BAE-C737-4255-9751-CD11C4A62119}" xr6:coauthVersionLast="47" xr6:coauthVersionMax="47" xr10:uidLastSave="{00000000-0000-0000-0000-000000000000}"/>
  <bookViews>
    <workbookView xWindow="-108" yWindow="-108" windowWidth="23256" windowHeight="12576" tabRatio="796" activeTab="10" xr2:uid="{788BFBD1-D930-4535-8A91-D85C56924796}"/>
  </bookViews>
  <sheets>
    <sheet name="timeseries" sheetId="18" r:id="rId1"/>
    <sheet name="nodes" sheetId="1" r:id="rId2"/>
    <sheet name="processes" sheetId="2" r:id="rId3"/>
    <sheet name="efficiencies" sheetId="10" r:id="rId4"/>
    <sheet name="process_topology" sheetId="6" r:id="rId5"/>
    <sheet name="node_history" sheetId="19" r:id="rId6"/>
    <sheet name="reserve_type" sheetId="13" r:id="rId7"/>
    <sheet name="cf" sheetId="7" r:id="rId8"/>
    <sheet name="inflow" sheetId="3" r:id="rId9"/>
    <sheet name="price" sheetId="4" r:id="rId10"/>
    <sheet name="markets" sheetId="5" r:id="rId11"/>
    <sheet name="market_prices" sheetId="8" r:id="rId12"/>
    <sheet name="balance_prices" sheetId="20" r:id="rId13"/>
    <sheet name="risk" sheetId="17" r:id="rId14"/>
    <sheet name="scenarios" sheetId="9" r:id="rId15"/>
    <sheet name="fixed_ts" sheetId="11" r:id="rId16"/>
    <sheet name="eff_ts" sheetId="12" r:id="rId17"/>
    <sheet name="constraints" sheetId="14" r:id="rId18"/>
    <sheet name="gen_constraint" sheetId="15" r:id="rId19"/>
    <sheet name="cap_ts" sheetId="16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0" l="1"/>
  <c r="C3" i="20"/>
  <c r="B4" i="20"/>
  <c r="C4" i="20"/>
  <c r="B5" i="20"/>
  <c r="C5" i="20"/>
  <c r="B6" i="20"/>
  <c r="C6" i="20"/>
  <c r="B7" i="20"/>
  <c r="C7" i="20"/>
  <c r="B8" i="20"/>
  <c r="C8" i="20"/>
  <c r="B9" i="20"/>
  <c r="C9" i="20"/>
  <c r="B10" i="20"/>
  <c r="C10" i="20"/>
  <c r="B11" i="20"/>
  <c r="C11" i="20"/>
  <c r="B12" i="20"/>
  <c r="C12" i="20"/>
  <c r="B13" i="20"/>
  <c r="C13" i="20"/>
  <c r="B14" i="20"/>
  <c r="C14" i="20"/>
  <c r="B15" i="20"/>
  <c r="C15" i="20"/>
  <c r="B16" i="20"/>
  <c r="C16" i="20"/>
  <c r="B17" i="20"/>
  <c r="C17" i="20"/>
  <c r="B18" i="20"/>
  <c r="C18" i="20"/>
  <c r="B19" i="20"/>
  <c r="C19" i="20"/>
  <c r="B20" i="20"/>
  <c r="C20" i="20"/>
  <c r="B21" i="20"/>
  <c r="C21" i="20"/>
  <c r="B22" i="20"/>
  <c r="C22" i="20"/>
  <c r="B23" i="20"/>
  <c r="C23" i="20"/>
  <c r="B24" i="20"/>
  <c r="C24" i="20"/>
  <c r="B25" i="20"/>
  <c r="C25" i="20"/>
  <c r="C2" i="20"/>
  <c r="B2" i="20"/>
  <c r="L2" i="1"/>
  <c r="L4" i="1"/>
  <c r="B3" i="15"/>
  <c r="B6" i="15"/>
  <c r="D25" i="15"/>
  <c r="B4" i="15"/>
  <c r="C4" i="15"/>
  <c r="D4" i="15"/>
  <c r="E4" i="15"/>
  <c r="F4" i="15"/>
  <c r="G4" i="15"/>
  <c r="B5" i="15"/>
  <c r="C5" i="15"/>
  <c r="D5" i="15"/>
  <c r="E5" i="15"/>
  <c r="F5" i="15"/>
  <c r="G5" i="15"/>
  <c r="C6" i="15"/>
  <c r="D6" i="15"/>
  <c r="E6" i="15"/>
  <c r="F6" i="15"/>
  <c r="G6" i="15"/>
  <c r="B7" i="15"/>
  <c r="C7" i="15"/>
  <c r="D7" i="15"/>
  <c r="E7" i="15"/>
  <c r="F7" i="15"/>
  <c r="G7" i="15"/>
  <c r="B8" i="15"/>
  <c r="C8" i="15"/>
  <c r="D8" i="15"/>
  <c r="E8" i="15"/>
  <c r="F8" i="15"/>
  <c r="G8" i="15"/>
  <c r="B9" i="15"/>
  <c r="C9" i="15"/>
  <c r="D9" i="15"/>
  <c r="E9" i="15"/>
  <c r="F9" i="15"/>
  <c r="G9" i="15"/>
  <c r="B10" i="15"/>
  <c r="C10" i="15"/>
  <c r="D10" i="15"/>
  <c r="E10" i="15"/>
  <c r="F10" i="15"/>
  <c r="G10" i="15"/>
  <c r="B11" i="15"/>
  <c r="C11" i="15"/>
  <c r="D11" i="15"/>
  <c r="E11" i="15"/>
  <c r="F11" i="15"/>
  <c r="G11" i="15"/>
  <c r="B12" i="15"/>
  <c r="C12" i="15"/>
  <c r="D12" i="15"/>
  <c r="E12" i="15"/>
  <c r="F12" i="15"/>
  <c r="G12" i="15"/>
  <c r="B13" i="15"/>
  <c r="C13" i="15"/>
  <c r="D13" i="15"/>
  <c r="E13" i="15"/>
  <c r="F13" i="15"/>
  <c r="G13" i="15"/>
  <c r="B14" i="15"/>
  <c r="C14" i="15"/>
  <c r="D14" i="15"/>
  <c r="E14" i="15"/>
  <c r="F14" i="15"/>
  <c r="G14" i="15"/>
  <c r="B15" i="15"/>
  <c r="C15" i="15"/>
  <c r="D15" i="15"/>
  <c r="E15" i="15"/>
  <c r="F15" i="15"/>
  <c r="G15" i="15"/>
  <c r="B16" i="15"/>
  <c r="C16" i="15"/>
  <c r="D16" i="15"/>
  <c r="E16" i="15"/>
  <c r="F16" i="15"/>
  <c r="G16" i="15"/>
  <c r="B17" i="15"/>
  <c r="C17" i="15"/>
  <c r="D17" i="15"/>
  <c r="E17" i="15"/>
  <c r="F17" i="15"/>
  <c r="G17" i="15"/>
  <c r="B18" i="15"/>
  <c r="C18" i="15"/>
  <c r="D18" i="15"/>
  <c r="E18" i="15"/>
  <c r="F18" i="15"/>
  <c r="G18" i="15"/>
  <c r="B19" i="15"/>
  <c r="C19" i="15"/>
  <c r="D19" i="15"/>
  <c r="E19" i="15"/>
  <c r="F19" i="15"/>
  <c r="G19" i="15"/>
  <c r="B20" i="15"/>
  <c r="C20" i="15"/>
  <c r="D20" i="15"/>
  <c r="E20" i="15"/>
  <c r="F20" i="15"/>
  <c r="G20" i="15"/>
  <c r="B21" i="15"/>
  <c r="C21" i="15"/>
  <c r="D21" i="15"/>
  <c r="E21" i="15"/>
  <c r="F21" i="15"/>
  <c r="G21" i="15"/>
  <c r="B22" i="15"/>
  <c r="C22" i="15"/>
  <c r="D22" i="15"/>
  <c r="E22" i="15"/>
  <c r="F22" i="15"/>
  <c r="G22" i="15"/>
  <c r="B23" i="15"/>
  <c r="C23" i="15"/>
  <c r="D23" i="15"/>
  <c r="E23" i="15"/>
  <c r="F23" i="15"/>
  <c r="G23" i="15"/>
  <c r="B24" i="15"/>
  <c r="C24" i="15"/>
  <c r="D24" i="15"/>
  <c r="E24" i="15"/>
  <c r="F24" i="15"/>
  <c r="G24" i="15"/>
  <c r="B25" i="15"/>
  <c r="C25" i="15"/>
  <c r="C3" i="15"/>
  <c r="D3" i="15"/>
  <c r="E3" i="15"/>
  <c r="F3" i="15"/>
  <c r="G3" i="15"/>
  <c r="C26" i="15"/>
  <c r="D26" i="15"/>
  <c r="E26" i="15"/>
  <c r="F26" i="15"/>
  <c r="G26" i="15"/>
  <c r="B26" i="15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D1" i="10"/>
  <c r="E1" i="10" s="1"/>
  <c r="F1" i="10" s="1"/>
  <c r="G1" i="10" s="1"/>
  <c r="H1" i="10" s="1"/>
  <c r="I1" i="10" s="1"/>
  <c r="J1" i="10" s="1"/>
  <c r="K1" i="10" s="1"/>
  <c r="C1" i="10"/>
  <c r="G25" i="15" l="1"/>
  <c r="F25" i="15"/>
  <c r="E25" i="15"/>
</calcChain>
</file>

<file path=xl/sharedStrings.xml><?xml version="1.0" encoding="utf-8"?>
<sst xmlns="http://schemas.openxmlformats.org/spreadsheetml/2006/main" count="139" uniqueCount="78">
  <si>
    <t>node</t>
  </si>
  <si>
    <t>is_commodity</t>
  </si>
  <si>
    <t>is_state</t>
  </si>
  <si>
    <t>state_max</t>
  </si>
  <si>
    <t>in_max</t>
  </si>
  <si>
    <t>out_max</t>
  </si>
  <si>
    <t>is_market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</si>
  <si>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</si>
  <si>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</si>
  <si>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</si>
  <si>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</si>
  <si>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</si>
  <si>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</si>
  <si>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</si>
  <si>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</si>
  <si>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</si>
  <si>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</si>
  <si>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</si>
  <si>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</si>
  <si>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</si>
  <si>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</si>
  <si>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</si>
  <si>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</si>
  <si>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</si>
  <si>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</si>
  <si>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</si>
  <si>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</si>
  <si>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type</t>
  </si>
  <si>
    <t>energy</t>
  </si>
  <si>
    <t>direction</t>
  </si>
  <si>
    <t>none</t>
  </si>
  <si>
    <t>name</t>
  </si>
  <si>
    <t>propability</t>
  </si>
  <si>
    <t>s1</t>
  </si>
  <si>
    <t>start_cost</t>
  </si>
  <si>
    <t>realisation</t>
  </si>
  <si>
    <t>min_online</t>
  </si>
  <si>
    <t>min_offline</t>
  </si>
  <si>
    <t>ramp_factor</t>
  </si>
  <si>
    <t>reserve_type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</si>
  <si>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</si>
  <si>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</si>
  <si>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</si>
  <si>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</si>
  <si>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</si>
  <si>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</si>
  <si>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</si>
  <si>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</si>
  <si>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</si>
  <si>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</si>
  <si>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</si>
  <si>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npe,s1</t>
  </si>
  <si>
    <t>elc</t>
  </si>
  <si>
    <t>hydro1</t>
  </si>
  <si>
    <t>hydro2</t>
  </si>
  <si>
    <t>delay_p</t>
  </si>
  <si>
    <t>res12</t>
  </si>
  <si>
    <t>res22</t>
  </si>
  <si>
    <t>res11</t>
  </si>
  <si>
    <t>res21</t>
  </si>
  <si>
    <t>end_tra</t>
  </si>
  <si>
    <t>end_res</t>
  </si>
  <si>
    <t>res11,s1</t>
  </si>
  <si>
    <t>h1</t>
  </si>
  <si>
    <t>h2</t>
  </si>
  <si>
    <t>eq</t>
  </si>
  <si>
    <t>h1,hydro1,elc,s1</t>
  </si>
  <si>
    <t>h1,hydro1,res12,s1</t>
  </si>
  <si>
    <t>h1,s1</t>
  </si>
  <si>
    <t>h2,hydro2,elc,s1</t>
  </si>
  <si>
    <t>h2,hydro2,res22,s1</t>
  </si>
  <si>
    <t>h2,s1</t>
  </si>
  <si>
    <t>npe,up,s1</t>
  </si>
  <si>
    <t>npe,dw,s1</t>
  </si>
  <si>
    <t>res1_bypass</t>
  </si>
  <si>
    <t>res2_bypass</t>
  </si>
  <si>
    <t>max_online</t>
  </si>
  <si>
    <t>max_offline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</si>
</sst>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Font="1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market_prices!$A$2:$A$25</c:f>
              <c:numCache>
                <c:formatCode>d:m:yyyy\ h\:mm;@</c:formatCode>
                <c:ptCount val="24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44671.12499971065</c:v>
                </c:pt>
                <c:pt idx="4">
                  <c:v>44671.166666261575</c:v>
                </c:pt>
                <c:pt idx="5">
                  <c:v>44671.208332812501</c:v>
                </c:pt>
                <c:pt idx="6">
                  <c:v>44671.249999363426</c:v>
                </c:pt>
                <c:pt idx="7">
                  <c:v>44671.291665914352</c:v>
                </c:pt>
                <c:pt idx="8">
                  <c:v>44671.333332465278</c:v>
                </c:pt>
                <c:pt idx="9">
                  <c:v>44671.374999016203</c:v>
                </c:pt>
                <c:pt idx="10">
                  <c:v>44671.416665567129</c:v>
                </c:pt>
                <c:pt idx="11">
                  <c:v>44671.458332118054</c:v>
                </c:pt>
                <c:pt idx="12">
                  <c:v>44671.49999866898</c:v>
                </c:pt>
                <c:pt idx="13">
                  <c:v>44671.541665219906</c:v>
                </c:pt>
                <c:pt idx="14">
                  <c:v>44671.583331770831</c:v>
                </c:pt>
                <c:pt idx="15">
                  <c:v>44671.624998321757</c:v>
                </c:pt>
                <c:pt idx="16">
                  <c:v>44671.666664872682</c:v>
                </c:pt>
                <c:pt idx="17">
                  <c:v>44671.708331423608</c:v>
                </c:pt>
                <c:pt idx="18">
                  <c:v>44671.749997974533</c:v>
                </c:pt>
                <c:pt idx="19">
                  <c:v>44671.791664525466</c:v>
                </c:pt>
                <c:pt idx="20">
                  <c:v>44671.833331076392</c:v>
                </c:pt>
                <c:pt idx="21">
                  <c:v>44671.874997627317</c:v>
                </c:pt>
                <c:pt idx="22">
                  <c:v>44671.916664178243</c:v>
                </c:pt>
                <c:pt idx="23">
                  <c:v>44671.958330729169</c:v>
                </c:pt>
              </c:numCache>
            </c:numRef>
          </c:xVal>
          <c:yVal>
            <c:numRef>
              <c:f>market_prices!$B$2:$B$25</c:f>
              <c:numCache>
                <c:formatCode>General</c:formatCode>
                <c:ptCount val="24"/>
                <c:pt idx="0">
                  <c:v>13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17</c:v>
                </c:pt>
                <c:pt idx="6">
                  <c:v>30</c:v>
                </c:pt>
                <c:pt idx="7">
                  <c:v>47</c:v>
                </c:pt>
                <c:pt idx="8">
                  <c:v>78</c:v>
                </c:pt>
                <c:pt idx="9">
                  <c:v>83</c:v>
                </c:pt>
                <c:pt idx="10">
                  <c:v>81</c:v>
                </c:pt>
                <c:pt idx="11">
                  <c:v>72</c:v>
                </c:pt>
                <c:pt idx="12">
                  <c:v>58</c:v>
                </c:pt>
                <c:pt idx="13">
                  <c:v>55</c:v>
                </c:pt>
                <c:pt idx="14">
                  <c:v>59</c:v>
                </c:pt>
                <c:pt idx="15">
                  <c:v>63</c:v>
                </c:pt>
                <c:pt idx="16">
                  <c:v>70</c:v>
                </c:pt>
                <c:pt idx="17">
                  <c:v>90</c:v>
                </c:pt>
                <c:pt idx="18">
                  <c:v>124</c:v>
                </c:pt>
                <c:pt idx="19">
                  <c:v>122</c:v>
                </c:pt>
                <c:pt idx="20">
                  <c:v>115</c:v>
                </c:pt>
                <c:pt idx="21">
                  <c:v>85</c:v>
                </c:pt>
                <c:pt idx="22">
                  <c:v>43</c:v>
                </c:pt>
                <c:pt idx="2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1D-4BC6-9EC4-2FB7494B9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554752"/>
        <c:axId val="2018552256"/>
      </c:scatterChart>
      <c:valAx>
        <c:axId val="201855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:m:yyyy\ h\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018552256"/>
        <c:crosses val="autoZero"/>
        <c:crossBetween val="midCat"/>
      </c:valAx>
      <c:valAx>
        <c:axId val="20185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01855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335280</xdr:colOff>
      <xdr:row>6</xdr:row>
      <xdr:rowOff>179070</xdr:rowOff>
    </xdr:from>
    <xdr:to>
      <xdr:col>11</xdr:col>
      <xdr:colOff>335280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BCC7C9-B312-4A35-851F-ED7218B4B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8"/>
  <sheetViews>
    <sheetView workbookViewId="0">
      <selection activeCell="A23" sqref="A23"/>
    </sheetView>
  </sheetViews>
  <sheetFormatPr defaultRowHeight="14.4" x14ac:dyDescent="0.3"/>
  <cols>
    <col min="1" max="1" width="14.33203125" bestFit="1" customWidth="1"/>
  </cols>
  <sheetData>
    <row r="1" spans="1:1" x14ac:dyDescent="0.3">
      <c r="A1" t="s">
        <v>23</v>
      </c>
    </row>
    <row r="2" spans="1:1" x14ac:dyDescent="0.3">
      <c r="A2" s="7">
        <v>44671.041666666664</v>
      </c>
    </row>
    <row r="3" spans="1:1" x14ac:dyDescent="0.3">
      <c r="A3" s="7">
        <v>44671.08333321759</v>
      </c>
    </row>
    <row r="4" spans="1:1" x14ac:dyDescent="0.3">
      <c r="A4" s="7">
        <v>44671.12499971065</v>
      </c>
    </row>
    <row r="5" spans="1:1" x14ac:dyDescent="0.3">
      <c r="A5" s="7">
        <v>44671.166666261575</v>
      </c>
    </row>
    <row r="6" spans="1:1" x14ac:dyDescent="0.3">
      <c r="A6" s="7">
        <v>44671.208332812501</v>
      </c>
    </row>
    <row r="7" spans="1:1" x14ac:dyDescent="0.3">
      <c r="A7" s="7">
        <v>44671.249999363426</v>
      </c>
    </row>
    <row r="8" spans="1:1" x14ac:dyDescent="0.3">
      <c r="A8" s="7">
        <v>44671.291665914352</v>
      </c>
    </row>
    <row r="9" spans="1:1" x14ac:dyDescent="0.3">
      <c r="A9" s="7">
        <v>44671.333332465278</v>
      </c>
    </row>
    <row r="10" spans="1:1" x14ac:dyDescent="0.3">
      <c r="A10" s="7">
        <v>44671.374999016203</v>
      </c>
    </row>
    <row r="11" spans="1:1" x14ac:dyDescent="0.3">
      <c r="A11" s="7">
        <v>44671.416665567129</v>
      </c>
    </row>
    <row r="12" spans="1:1" x14ac:dyDescent="0.3">
      <c r="A12" s="7">
        <v>44671.458332118054</v>
      </c>
    </row>
    <row r="13" spans="1:1" x14ac:dyDescent="0.3">
      <c r="A13" s="7">
        <v>44671.49999866898</v>
      </c>
    </row>
    <row r="14" spans="1:1" x14ac:dyDescent="0.3">
      <c r="A14" s="7">
        <v>44671.541665219906</v>
      </c>
    </row>
    <row r="15" spans="1:1" x14ac:dyDescent="0.3">
      <c r="A15" s="7">
        <v>44671.583331770831</v>
      </c>
    </row>
    <row r="16" spans="1:1" x14ac:dyDescent="0.3">
      <c r="A16" s="7">
        <v>44671.624998321757</v>
      </c>
    </row>
    <row r="17" spans="1:1" x14ac:dyDescent="0.3">
      <c r="A17" s="7">
        <v>44671.666664872682</v>
      </c>
    </row>
    <row r="18" spans="1:1" x14ac:dyDescent="0.3">
      <c r="A18" s="7">
        <v>44671.708331423608</v>
      </c>
    </row>
    <row r="19" spans="1:1" x14ac:dyDescent="0.3">
      <c r="A19" s="7">
        <v>44671.749997974533</v>
      </c>
    </row>
    <row r="20" spans="1:1" x14ac:dyDescent="0.3">
      <c r="A20" s="7">
        <v>44671.791664525466</v>
      </c>
    </row>
    <row r="21" spans="1:1" x14ac:dyDescent="0.3">
      <c r="A21" s="7">
        <v>44671.833331076392</v>
      </c>
    </row>
    <row r="22" spans="1:1" x14ac:dyDescent="0.3">
      <c r="A22" s="7">
        <v>44671.874997627317</v>
      </c>
    </row>
    <row r="23" spans="1:1" x14ac:dyDescent="0.3">
      <c r="A23" s="7">
        <v>44671.916664178243</v>
      </c>
    </row>
    <row r="24" spans="1:1" x14ac:dyDescent="0.3">
      <c r="A24" s="7"/>
    </row>
    <row r="25" spans="1:1" x14ac:dyDescent="0.3">
      <c r="A25" s="7"/>
    </row>
    <row r="26" spans="1:1" x14ac:dyDescent="0.3">
      <c r="A26" s="7"/>
    </row>
    <row r="27" spans="1:1" x14ac:dyDescent="0.3">
      <c r="A27" s="7"/>
    </row>
    <row r="28" spans="1:1" x14ac:dyDescent="0.3">
      <c r="A28" s="7"/>
    </row>
    <row r="29" spans="1:1" x14ac:dyDescent="0.3">
      <c r="A29" s="7"/>
    </row>
    <row r="30" spans="1:1" x14ac:dyDescent="0.3">
      <c r="A30" s="7"/>
    </row>
    <row r="31" spans="1:1" x14ac:dyDescent="0.3">
      <c r="A31" s="7"/>
    </row>
    <row r="32" spans="1:1" x14ac:dyDescent="0.3">
      <c r="A32" s="7"/>
    </row>
    <row r="33" spans="1:1" x14ac:dyDescent="0.3">
      <c r="A33" s="7"/>
    </row>
    <row r="34" spans="1:1" x14ac:dyDescent="0.3">
      <c r="A34" s="7"/>
    </row>
    <row r="35" spans="1:1" x14ac:dyDescent="0.3">
      <c r="A35" s="7"/>
    </row>
    <row r="36" spans="1:1" x14ac:dyDescent="0.3">
      <c r="A36" s="7"/>
    </row>
    <row r="37" spans="1:1" x14ac:dyDescent="0.3">
      <c r="A37" s="7"/>
    </row>
    <row r="38" spans="1:1" x14ac:dyDescent="0.3">
      <c r="A38" s="7"/>
    </row>
    <row r="39" spans="1:1" x14ac:dyDescent="0.3">
      <c r="A39" s="7"/>
    </row>
    <row r="40" spans="1:1" x14ac:dyDescent="0.3">
      <c r="A40" s="7"/>
    </row>
    <row r="41" spans="1:1" x14ac:dyDescent="0.3">
      <c r="A41" s="7"/>
    </row>
    <row r="42" spans="1:1" x14ac:dyDescent="0.3">
      <c r="A42" s="7"/>
    </row>
    <row r="43" spans="1:1" x14ac:dyDescent="0.3">
      <c r="A43" s="7"/>
    </row>
    <row r="44" spans="1:1" x14ac:dyDescent="0.3">
      <c r="A44" s="7"/>
    </row>
    <row r="45" spans="1:1" x14ac:dyDescent="0.3">
      <c r="A45" s="7"/>
    </row>
    <row r="46" spans="1:1" x14ac:dyDescent="0.3">
      <c r="A46" s="7"/>
    </row>
    <row r="47" spans="1:1" x14ac:dyDescent="0.3">
      <c r="A47" s="7"/>
    </row>
    <row r="48" spans="1:1" x14ac:dyDescent="0.3">
      <c r="A48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A25"/>
  <sheetViews>
    <sheetView workbookViewId="0">
      <selection activeCell="A9" sqref="A9"/>
    </sheetView>
  </sheetViews>
  <sheetFormatPr defaultRowHeight="14.4" x14ac:dyDescent="0.3"/>
  <cols>
    <col min="1" max="1" width="19.33203125" style="7" customWidth="1"/>
  </cols>
  <sheetData>
    <row r="1" spans="1:1" s="3" customFormat="1" x14ac:dyDescent="0.3">
      <c r="A1" s="3" t="s">
        <v>23</v>
      </c>
    </row>
    <row r="2" spans="1:1" x14ac:dyDescent="0.3">
      <c r="A2" s="7" t="e">
        <f>IF(timeseries!#REF!&lt;&gt;"",timeseries!#REF!,"")</f>
        <v>#REF!</v>
      </c>
    </row>
    <row r="3" spans="1:1" x14ac:dyDescent="0.3">
      <c r="A3" s="7">
        <f>IF(timeseries!A2&lt;&gt;"",timeseries!A2,"")</f>
        <v>44671.041666666664</v>
      </c>
    </row>
    <row r="4" spans="1:1" x14ac:dyDescent="0.3">
      <c r="A4" s="7">
        <f>IF(timeseries!A3&lt;&gt;"",timeseries!A3,"")</f>
        <v>44671.08333321759</v>
      </c>
    </row>
    <row r="5" spans="1:1" x14ac:dyDescent="0.3">
      <c r="A5" s="7">
        <f>IF(timeseries!A4&lt;&gt;"",timeseries!A4,"")</f>
        <v>44671.12499971065</v>
      </c>
    </row>
    <row r="6" spans="1:1" x14ac:dyDescent="0.3">
      <c r="A6" s="7">
        <f>IF(timeseries!A5&lt;&gt;"",timeseries!A5,"")</f>
        <v>44671.166666261575</v>
      </c>
    </row>
    <row r="7" spans="1:1" x14ac:dyDescent="0.3">
      <c r="A7" s="7">
        <f>IF(timeseries!A6&lt;&gt;"",timeseries!A6,"")</f>
        <v>44671.208332812501</v>
      </c>
    </row>
    <row r="8" spans="1:1" x14ac:dyDescent="0.3">
      <c r="A8" s="7">
        <f>IF(timeseries!A7&lt;&gt;"",timeseries!A7,"")</f>
        <v>44671.249999363426</v>
      </c>
    </row>
    <row r="9" spans="1:1" x14ac:dyDescent="0.3">
      <c r="A9" s="7">
        <f>IF(timeseries!A8&lt;&gt;"",timeseries!A8,"")</f>
        <v>44671.291665914352</v>
      </c>
    </row>
    <row r="10" spans="1:1" x14ac:dyDescent="0.3">
      <c r="A10" s="7">
        <f>IF(timeseries!A9&lt;&gt;"",timeseries!A9,"")</f>
        <v>44671.333332465278</v>
      </c>
    </row>
    <row r="11" spans="1:1" x14ac:dyDescent="0.3">
      <c r="A11" s="7">
        <f>IF(timeseries!A10&lt;&gt;"",timeseries!A10,"")</f>
        <v>44671.374999016203</v>
      </c>
    </row>
    <row r="12" spans="1:1" x14ac:dyDescent="0.3">
      <c r="A12" s="7">
        <f>IF(timeseries!A11&lt;&gt;"",timeseries!A11,"")</f>
        <v>44671.416665567129</v>
      </c>
    </row>
    <row r="13" spans="1:1" x14ac:dyDescent="0.3">
      <c r="A13" s="7">
        <f>IF(timeseries!A12&lt;&gt;"",timeseries!A12,"")</f>
        <v>44671.458332118054</v>
      </c>
    </row>
    <row r="14" spans="1:1" x14ac:dyDescent="0.3">
      <c r="A14" s="7">
        <f>IF(timeseries!A13&lt;&gt;"",timeseries!A13,"")</f>
        <v>44671.49999866898</v>
      </c>
    </row>
    <row r="15" spans="1:1" x14ac:dyDescent="0.3">
      <c r="A15" s="7">
        <f>IF(timeseries!A14&lt;&gt;"",timeseries!A14,"")</f>
        <v>44671.541665219906</v>
      </c>
    </row>
    <row r="16" spans="1:1" x14ac:dyDescent="0.3">
      <c r="A16" s="7">
        <f>IF(timeseries!A15&lt;&gt;"",timeseries!A15,"")</f>
        <v>44671.583331770831</v>
      </c>
    </row>
    <row r="17" spans="1:1" x14ac:dyDescent="0.3">
      <c r="A17" s="7">
        <f>IF(timeseries!A16&lt;&gt;"",timeseries!A16,"")</f>
        <v>44671.624998321757</v>
      </c>
    </row>
    <row r="18" spans="1:1" x14ac:dyDescent="0.3">
      <c r="A18" s="7">
        <f>IF(timeseries!A17&lt;&gt;"",timeseries!A17,"")</f>
        <v>44671.666664872682</v>
      </c>
    </row>
    <row r="19" spans="1:1" x14ac:dyDescent="0.3">
      <c r="A19" s="7">
        <f>IF(timeseries!A18&lt;&gt;"",timeseries!A18,"")</f>
        <v>44671.708331423608</v>
      </c>
    </row>
    <row r="20" spans="1:1" x14ac:dyDescent="0.3">
      <c r="A20" s="7">
        <f>IF(timeseries!A19&lt;&gt;"",timeseries!A19,"")</f>
        <v>44671.749997974533</v>
      </c>
    </row>
    <row r="21" spans="1:1" x14ac:dyDescent="0.3">
      <c r="A21" s="7">
        <f>IF(timeseries!A20&lt;&gt;"",timeseries!A20,"")</f>
        <v>44671.791664525466</v>
      </c>
    </row>
    <row r="22" spans="1:1" x14ac:dyDescent="0.3">
      <c r="A22" s="7">
        <f>IF(timeseries!A21&lt;&gt;"",timeseries!A21,"")</f>
        <v>44671.833331076392</v>
      </c>
    </row>
    <row r="23" spans="1:1" x14ac:dyDescent="0.3">
      <c r="A23" s="7">
        <f>IF(timeseries!A22&lt;&gt;"",timeseries!A22,"")</f>
        <v>44671.874997627317</v>
      </c>
    </row>
    <row r="24" spans="1:1" x14ac:dyDescent="0.3">
      <c r="A24" s="7">
        <f>IF(timeseries!A23&lt;&gt;"",timeseries!A23,"")</f>
        <v>44671.916664178243</v>
      </c>
    </row>
    <row r="25" spans="1:1" x14ac:dyDescent="0.3">
      <c r="A25" s="7" t="str">
        <f>IF(timeseries!A24&lt;&gt;"",timeseries!A24,"")</f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G5"/>
  <sheetViews>
    <sheetView tabSelected="1" workbookViewId="0">
      <selection activeCell="C3" sqref="C3"/>
    </sheetView>
  </sheetViews>
  <sheetFormatPr defaultRowHeight="14.4" x14ac:dyDescent="0.3"/>
  <cols>
    <col min="1" max="1" width="7.33203125" bestFit="1" customWidth="1"/>
    <col min="2" max="2" width="7.6640625" bestFit="1" customWidth="1"/>
    <col min="3" max="3" width="5.5546875" bestFit="1" customWidth="1"/>
    <col min="4" max="4" width="9.33203125" bestFit="1" customWidth="1"/>
    <col min="5" max="5" width="10.44140625" style="6" bestFit="1" customWidth="1"/>
    <col min="6" max="6" width="12.6640625" bestFit="1" customWidth="1"/>
  </cols>
  <sheetData>
    <row r="1" spans="1:7" s="3" customFormat="1" x14ac:dyDescent="0.3">
      <c r="A1" s="3" t="s">
        <v>24</v>
      </c>
      <c r="B1" s="3" t="s">
        <v>27</v>
      </c>
      <c r="C1" s="3" t="s">
        <v>0</v>
      </c>
      <c r="D1" s="3" t="s">
        <v>29</v>
      </c>
      <c r="E1" s="5" t="s">
        <v>35</v>
      </c>
      <c r="F1" s="3" t="s">
        <v>39</v>
      </c>
      <c r="G1" s="3" t="s">
        <v>47</v>
      </c>
    </row>
    <row r="2" spans="1:7" x14ac:dyDescent="0.3">
      <c r="A2" s="6" t="s">
        <v>8</v>
      </c>
      <c r="B2" s="6" t="s">
        <v>28</v>
      </c>
      <c r="C2" s="6" t="s">
        <v>52</v>
      </c>
      <c r="D2" s="6" t="s">
        <v>30</v>
      </c>
      <c r="E2" s="6">
        <v>0</v>
      </c>
      <c r="F2" s="6" t="s">
        <v>30</v>
      </c>
      <c r="G2">
        <v>1</v>
      </c>
    </row>
    <row r="3" spans="1:7" x14ac:dyDescent="0.3">
      <c r="A3" s="6"/>
      <c r="B3" s="6"/>
      <c r="C3" s="6"/>
      <c r="D3" s="6"/>
      <c r="F3" s="6"/>
    </row>
    <row r="4" spans="1:7" x14ac:dyDescent="0.3">
      <c r="A4" s="6"/>
      <c r="B4" s="6"/>
      <c r="C4" s="6"/>
      <c r="D4" s="6"/>
      <c r="F4" s="6"/>
    </row>
    <row r="5" spans="1:7" x14ac:dyDescent="0.3">
      <c r="A5" s="6"/>
      <c r="B5" s="6"/>
      <c r="C5" s="6"/>
      <c r="D5" s="6"/>
      <c r="F5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B25"/>
  <sheetViews>
    <sheetView workbookViewId="0">
      <selection activeCell="A2" sqref="A2"/>
    </sheetView>
  </sheetViews>
  <sheetFormatPr defaultRowHeight="14.4" x14ac:dyDescent="0.3"/>
  <cols>
    <col min="1" max="1" width="19.33203125" style="7" customWidth="1"/>
    <col min="2" max="5" width="11.44140625" customWidth="1"/>
    <col min="6" max="13" width="11.109375" customWidth="1"/>
  </cols>
  <sheetData>
    <row r="1" spans="1:2" s="3" customFormat="1" x14ac:dyDescent="0.3">
      <c r="A1" s="3" t="s">
        <v>23</v>
      </c>
      <c r="B1" s="3" t="s">
        <v>51</v>
      </c>
    </row>
    <row r="2" spans="1:2" x14ac:dyDescent="0.3">
      <c r="A2" s="7">
        <v>44671</v>
      </c>
      <c r="B2">
        <v>13</v>
      </c>
    </row>
    <row r="3" spans="1:2" x14ac:dyDescent="0.3">
      <c r="A3" s="7">
        <v>44671.041666666664</v>
      </c>
      <c r="B3">
        <v>9</v>
      </c>
    </row>
    <row r="4" spans="1:2" x14ac:dyDescent="0.3">
      <c r="A4" s="7">
        <v>44671.08333321759</v>
      </c>
      <c r="B4">
        <v>8</v>
      </c>
    </row>
    <row r="5" spans="1:2" x14ac:dyDescent="0.3">
      <c r="A5" s="7">
        <v>44671.12499971065</v>
      </c>
      <c r="B5">
        <v>10</v>
      </c>
    </row>
    <row r="6" spans="1:2" x14ac:dyDescent="0.3">
      <c r="A6" s="7">
        <v>44671.166666261575</v>
      </c>
      <c r="B6">
        <v>12</v>
      </c>
    </row>
    <row r="7" spans="1:2" x14ac:dyDescent="0.3">
      <c r="A7" s="7">
        <v>44671.208332812501</v>
      </c>
      <c r="B7">
        <v>17</v>
      </c>
    </row>
    <row r="8" spans="1:2" x14ac:dyDescent="0.3">
      <c r="A8" s="7">
        <v>44671.249999363426</v>
      </c>
      <c r="B8">
        <v>30</v>
      </c>
    </row>
    <row r="9" spans="1:2" x14ac:dyDescent="0.3">
      <c r="A9" s="7">
        <v>44671.291665914352</v>
      </c>
      <c r="B9">
        <v>47</v>
      </c>
    </row>
    <row r="10" spans="1:2" x14ac:dyDescent="0.3">
      <c r="A10" s="7">
        <v>44671.333332465278</v>
      </c>
      <c r="B10">
        <v>78</v>
      </c>
    </row>
    <row r="11" spans="1:2" x14ac:dyDescent="0.3">
      <c r="A11" s="7">
        <v>44671.374999016203</v>
      </c>
      <c r="B11">
        <v>83</v>
      </c>
    </row>
    <row r="12" spans="1:2" x14ac:dyDescent="0.3">
      <c r="A12" s="7">
        <v>44671.416665567129</v>
      </c>
      <c r="B12">
        <v>81</v>
      </c>
    </row>
    <row r="13" spans="1:2" x14ac:dyDescent="0.3">
      <c r="A13" s="7">
        <v>44671.458332118054</v>
      </c>
      <c r="B13">
        <v>72</v>
      </c>
    </row>
    <row r="14" spans="1:2" x14ac:dyDescent="0.3">
      <c r="A14" s="7">
        <v>44671.49999866898</v>
      </c>
      <c r="B14">
        <v>58</v>
      </c>
    </row>
    <row r="15" spans="1:2" x14ac:dyDescent="0.3">
      <c r="A15" s="7">
        <v>44671.541665219906</v>
      </c>
      <c r="B15">
        <v>55</v>
      </c>
    </row>
    <row r="16" spans="1:2" x14ac:dyDescent="0.3">
      <c r="A16" s="7">
        <v>44671.583331770831</v>
      </c>
      <c r="B16">
        <v>59</v>
      </c>
    </row>
    <row r="17" spans="1:2" x14ac:dyDescent="0.3">
      <c r="A17" s="7">
        <v>44671.624998321757</v>
      </c>
      <c r="B17">
        <v>63</v>
      </c>
    </row>
    <row r="18" spans="1:2" x14ac:dyDescent="0.3">
      <c r="A18" s="7">
        <v>44671.666664872682</v>
      </c>
      <c r="B18">
        <v>70</v>
      </c>
    </row>
    <row r="19" spans="1:2" x14ac:dyDescent="0.3">
      <c r="A19" s="7">
        <v>44671.708331423608</v>
      </c>
      <c r="B19">
        <v>90</v>
      </c>
    </row>
    <row r="20" spans="1:2" x14ac:dyDescent="0.3">
      <c r="A20" s="7">
        <v>44671.749997974533</v>
      </c>
      <c r="B20">
        <v>124</v>
      </c>
    </row>
    <row r="21" spans="1:2" x14ac:dyDescent="0.3">
      <c r="A21" s="7">
        <v>44671.791664525466</v>
      </c>
      <c r="B21">
        <v>122</v>
      </c>
    </row>
    <row r="22" spans="1:2" x14ac:dyDescent="0.3">
      <c r="A22" s="7">
        <v>44671.833331076392</v>
      </c>
      <c r="B22">
        <v>115</v>
      </c>
    </row>
    <row r="23" spans="1:2" x14ac:dyDescent="0.3">
      <c r="A23" s="7">
        <v>44671.874997627317</v>
      </c>
      <c r="B23">
        <v>85</v>
      </c>
    </row>
    <row r="24" spans="1:2" x14ac:dyDescent="0.3">
      <c r="A24" s="7">
        <v>44671.916664178243</v>
      </c>
      <c r="B24">
        <v>43</v>
      </c>
    </row>
    <row r="25" spans="1:2" x14ac:dyDescent="0.3">
      <c r="A25" s="7">
        <v>44671.958330729169</v>
      </c>
      <c r="B25">
        <v>20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0C11E-0044-4E1E-8FA2-AA01459C85A2}">
  <dimension ref="A1:G25"/>
  <sheetViews>
    <sheetView workbookViewId="0">
      <selection activeCell="D6" sqref="D6"/>
    </sheetView>
  </sheetViews>
  <sheetFormatPr defaultRowHeight="14.4" x14ac:dyDescent="0.3"/>
  <cols>
    <col min="1" max="1" width="14.33203125" bestFit="1" customWidth="1"/>
    <col min="2" max="4" width="10.33203125" customWidth="1"/>
    <col min="5" max="7" width="11.6640625" customWidth="1"/>
  </cols>
  <sheetData>
    <row r="1" spans="1:7" x14ac:dyDescent="0.3">
      <c r="A1" s="3" t="s">
        <v>23</v>
      </c>
      <c r="B1" s="3" t="s">
        <v>72</v>
      </c>
      <c r="C1" s="3" t="s">
        <v>73</v>
      </c>
      <c r="D1" s="3"/>
      <c r="E1" s="3"/>
      <c r="F1" s="3"/>
      <c r="G1" s="3"/>
    </row>
    <row r="2" spans="1:7" x14ac:dyDescent="0.3">
      <c r="A2" s="7">
        <v>44671</v>
      </c>
      <c r="B2">
        <f>market_prices!B2*1.1</f>
        <v>14.3</v>
      </c>
      <c r="C2">
        <f>market_prices!B2*0.9</f>
        <v>11.700000000000001</v>
      </c>
    </row>
    <row r="3" spans="1:7" x14ac:dyDescent="0.3">
      <c r="A3" s="7">
        <v>44671.041666666664</v>
      </c>
      <c r="B3">
        <f>market_prices!B3*1.1</f>
        <v>9.9</v>
      </c>
      <c r="C3">
        <f>market_prices!B3*0.9</f>
        <v>8.1</v>
      </c>
    </row>
    <row r="4" spans="1:7" x14ac:dyDescent="0.3">
      <c r="A4" s="7">
        <v>44671.08333321759</v>
      </c>
      <c r="B4">
        <f>market_prices!B4*1.1</f>
        <v>8.8000000000000007</v>
      </c>
      <c r="C4">
        <f>market_prices!B4*0.9</f>
        <v>7.2</v>
      </c>
    </row>
    <row r="5" spans="1:7" x14ac:dyDescent="0.3">
      <c r="A5" s="7">
        <v>44671.12499971065</v>
      </c>
      <c r="B5">
        <f>market_prices!B5*1.1</f>
        <v>11</v>
      </c>
      <c r="C5">
        <f>market_prices!B5*0.9</f>
        <v>9</v>
      </c>
    </row>
    <row r="6" spans="1:7" x14ac:dyDescent="0.3">
      <c r="A6" s="7">
        <v>44671.166666261575</v>
      </c>
      <c r="B6">
        <f>market_prices!B6*1.1</f>
        <v>13.200000000000001</v>
      </c>
      <c r="C6">
        <f>market_prices!B6*0.9</f>
        <v>10.8</v>
      </c>
    </row>
    <row r="7" spans="1:7" x14ac:dyDescent="0.3">
      <c r="A7" s="7">
        <v>44671.208332812501</v>
      </c>
      <c r="B7">
        <f>market_prices!B7*1.1</f>
        <v>18.700000000000003</v>
      </c>
      <c r="C7">
        <f>market_prices!B7*0.9</f>
        <v>15.3</v>
      </c>
    </row>
    <row r="8" spans="1:7" x14ac:dyDescent="0.3">
      <c r="A8" s="7">
        <v>44671.249999363426</v>
      </c>
      <c r="B8">
        <f>market_prices!B8*1.1</f>
        <v>33</v>
      </c>
      <c r="C8">
        <f>market_prices!B8*0.9</f>
        <v>27</v>
      </c>
    </row>
    <row r="9" spans="1:7" x14ac:dyDescent="0.3">
      <c r="A9" s="7">
        <v>44671.291665914352</v>
      </c>
      <c r="B9">
        <f>market_prices!B9*1.1</f>
        <v>51.7</v>
      </c>
      <c r="C9">
        <f>market_prices!B9*0.9</f>
        <v>42.300000000000004</v>
      </c>
    </row>
    <row r="10" spans="1:7" x14ac:dyDescent="0.3">
      <c r="A10" s="7">
        <v>44671.333332465278</v>
      </c>
      <c r="B10">
        <f>market_prices!B10*1.1</f>
        <v>85.800000000000011</v>
      </c>
      <c r="C10">
        <f>market_prices!B10*0.9</f>
        <v>70.2</v>
      </c>
    </row>
    <row r="11" spans="1:7" x14ac:dyDescent="0.3">
      <c r="A11" s="7">
        <v>44671.374999016203</v>
      </c>
      <c r="B11">
        <f>market_prices!B11*1.1</f>
        <v>91.300000000000011</v>
      </c>
      <c r="C11">
        <f>market_prices!B11*0.9</f>
        <v>74.7</v>
      </c>
    </row>
    <row r="12" spans="1:7" x14ac:dyDescent="0.3">
      <c r="A12" s="7">
        <v>44671.416665567129</v>
      </c>
      <c r="B12">
        <f>market_prices!B12*1.1</f>
        <v>89.100000000000009</v>
      </c>
      <c r="C12">
        <f>market_prices!B12*0.9</f>
        <v>72.900000000000006</v>
      </c>
    </row>
    <row r="13" spans="1:7" x14ac:dyDescent="0.3">
      <c r="A13" s="7">
        <v>44671.458332118054</v>
      </c>
      <c r="B13">
        <f>market_prices!B13*1.1</f>
        <v>79.2</v>
      </c>
      <c r="C13">
        <f>market_prices!B13*0.9</f>
        <v>64.8</v>
      </c>
    </row>
    <row r="14" spans="1:7" x14ac:dyDescent="0.3">
      <c r="A14" s="7">
        <v>44671.49999866898</v>
      </c>
      <c r="B14">
        <f>market_prices!B14*1.1</f>
        <v>63.800000000000004</v>
      </c>
      <c r="C14">
        <f>market_prices!B14*0.9</f>
        <v>52.2</v>
      </c>
    </row>
    <row r="15" spans="1:7" x14ac:dyDescent="0.3">
      <c r="A15" s="7">
        <v>44671.541665219906</v>
      </c>
      <c r="B15">
        <f>market_prices!B15*1.1</f>
        <v>60.500000000000007</v>
      </c>
      <c r="C15">
        <f>market_prices!B15*0.9</f>
        <v>49.5</v>
      </c>
    </row>
    <row r="16" spans="1:7" x14ac:dyDescent="0.3">
      <c r="A16" s="7">
        <v>44671.583331770831</v>
      </c>
      <c r="B16">
        <f>market_prices!B16*1.1</f>
        <v>64.900000000000006</v>
      </c>
      <c r="C16">
        <f>market_prices!B16*0.9</f>
        <v>53.1</v>
      </c>
    </row>
    <row r="17" spans="1:3" x14ac:dyDescent="0.3">
      <c r="A17" s="7">
        <v>44671.624998321757</v>
      </c>
      <c r="B17">
        <f>market_prices!B17*1.1</f>
        <v>69.300000000000011</v>
      </c>
      <c r="C17">
        <f>market_prices!B17*0.9</f>
        <v>56.7</v>
      </c>
    </row>
    <row r="18" spans="1:3" x14ac:dyDescent="0.3">
      <c r="A18" s="7">
        <v>44671.666664872682</v>
      </c>
      <c r="B18">
        <f>market_prices!B18*1.1</f>
        <v>77</v>
      </c>
      <c r="C18">
        <f>market_prices!B18*0.9</f>
        <v>63</v>
      </c>
    </row>
    <row r="19" spans="1:3" x14ac:dyDescent="0.3">
      <c r="A19" s="7">
        <v>44671.708331423608</v>
      </c>
      <c r="B19">
        <f>market_prices!B19*1.1</f>
        <v>99.000000000000014</v>
      </c>
      <c r="C19">
        <f>market_prices!B19*0.9</f>
        <v>81</v>
      </c>
    </row>
    <row r="20" spans="1:3" x14ac:dyDescent="0.3">
      <c r="A20" s="7">
        <v>44671.749997974533</v>
      </c>
      <c r="B20">
        <f>market_prices!B20*1.1</f>
        <v>136.4</v>
      </c>
      <c r="C20">
        <f>market_prices!B20*0.9</f>
        <v>111.60000000000001</v>
      </c>
    </row>
    <row r="21" spans="1:3" x14ac:dyDescent="0.3">
      <c r="A21" s="7">
        <v>44671.791664525466</v>
      </c>
      <c r="B21">
        <f>market_prices!B21*1.1</f>
        <v>134.20000000000002</v>
      </c>
      <c r="C21">
        <f>market_prices!B21*0.9</f>
        <v>109.8</v>
      </c>
    </row>
    <row r="22" spans="1:3" x14ac:dyDescent="0.3">
      <c r="A22" s="7">
        <v>44671.833331076392</v>
      </c>
      <c r="B22">
        <f>market_prices!B22*1.1</f>
        <v>126.50000000000001</v>
      </c>
      <c r="C22">
        <f>market_prices!B22*0.9</f>
        <v>103.5</v>
      </c>
    </row>
    <row r="23" spans="1:3" x14ac:dyDescent="0.3">
      <c r="A23" s="7">
        <v>44671.874997627317</v>
      </c>
      <c r="B23">
        <f>market_prices!B23*1.1</f>
        <v>93.500000000000014</v>
      </c>
      <c r="C23">
        <f>market_prices!B23*0.9</f>
        <v>76.5</v>
      </c>
    </row>
    <row r="24" spans="1:3" x14ac:dyDescent="0.3">
      <c r="A24" s="7">
        <v>44671.916664178243</v>
      </c>
      <c r="B24">
        <f>market_prices!B24*1.1</f>
        <v>47.300000000000004</v>
      </c>
      <c r="C24">
        <f>market_prices!B24*0.9</f>
        <v>38.700000000000003</v>
      </c>
    </row>
    <row r="25" spans="1:3" x14ac:dyDescent="0.3">
      <c r="A25" s="7">
        <v>44671.958330729169</v>
      </c>
      <c r="B25">
        <f>market_prices!B25*1.1</f>
        <v>22</v>
      </c>
      <c r="C25">
        <f>market_prices!B25*0.9</f>
        <v>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B4" sqref="B4"/>
    </sheetView>
  </sheetViews>
  <sheetFormatPr defaultRowHeight="14.4" x14ac:dyDescent="0.3"/>
  <cols>
    <col min="1" max="1" width="10.33203125" bestFit="1" customWidth="1"/>
  </cols>
  <sheetData>
    <row r="1" spans="1:2" x14ac:dyDescent="0.3">
      <c r="A1" s="3" t="s">
        <v>43</v>
      </c>
      <c r="B1" s="3" t="s">
        <v>44</v>
      </c>
    </row>
    <row r="2" spans="1:2" x14ac:dyDescent="0.3">
      <c r="A2" t="s">
        <v>45</v>
      </c>
      <c r="B2">
        <v>0.1</v>
      </c>
    </row>
    <row r="3" spans="1:2" x14ac:dyDescent="0.3">
      <c r="A3" t="s">
        <v>46</v>
      </c>
      <c r="B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2"/>
  <sheetViews>
    <sheetView workbookViewId="0">
      <selection activeCell="B3" sqref="B3"/>
    </sheetView>
  </sheetViews>
  <sheetFormatPr defaultRowHeight="14.4" x14ac:dyDescent="0.3"/>
  <sheetData>
    <row r="1" spans="1:2" s="3" customFormat="1" x14ac:dyDescent="0.3">
      <c r="A1" s="3" t="s">
        <v>31</v>
      </c>
      <c r="B1" s="3" t="s">
        <v>32</v>
      </c>
    </row>
    <row r="2" spans="1:2" x14ac:dyDescent="0.3">
      <c r="A2" t="s">
        <v>33</v>
      </c>
      <c r="B2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A3" sqref="A3"/>
    </sheetView>
  </sheetViews>
  <sheetFormatPr defaultRowHeight="14.4" x14ac:dyDescent="0.3"/>
  <cols>
    <col min="1" max="1" width="19.33203125" style="7" customWidth="1"/>
  </cols>
  <sheetData>
    <row r="1" spans="1:2" s="3" customFormat="1" x14ac:dyDescent="0.3">
      <c r="A1" s="3" t="s">
        <v>23</v>
      </c>
    </row>
    <row r="2" spans="1:2" x14ac:dyDescent="0.3">
      <c r="A2" s="7" t="e">
        <f>IF(timeseries!#REF!&lt;&gt;"",timeseries!#REF!,"")</f>
        <v>#REF!</v>
      </c>
      <c r="B2" s="2"/>
    </row>
    <row r="3" spans="1:2" x14ac:dyDescent="0.3">
      <c r="A3" s="7">
        <f>IF(timeseries!A2&lt;&gt;"",timeseries!A2,"")</f>
        <v>44671.041666666664</v>
      </c>
      <c r="B3" s="2"/>
    </row>
    <row r="4" spans="1:2" x14ac:dyDescent="0.3">
      <c r="A4" s="7">
        <f>IF(timeseries!A3&lt;&gt;"",timeseries!A3,"")</f>
        <v>44671.08333321759</v>
      </c>
      <c r="B4" s="2"/>
    </row>
    <row r="5" spans="1:2" x14ac:dyDescent="0.3">
      <c r="A5" s="7">
        <f>IF(timeseries!A4&lt;&gt;"",timeseries!A4,"")</f>
        <v>44671.12499971065</v>
      </c>
      <c r="B5" s="2"/>
    </row>
    <row r="6" spans="1:2" x14ac:dyDescent="0.3">
      <c r="A6" s="7">
        <f>IF(timeseries!A5&lt;&gt;"",timeseries!A5,"")</f>
        <v>44671.166666261575</v>
      </c>
      <c r="B6" s="2"/>
    </row>
    <row r="7" spans="1:2" x14ac:dyDescent="0.3">
      <c r="A7" s="7">
        <f>IF(timeseries!A6&lt;&gt;"",timeseries!A6,"")</f>
        <v>44671.208332812501</v>
      </c>
      <c r="B7" s="2"/>
    </row>
    <row r="8" spans="1:2" x14ac:dyDescent="0.3">
      <c r="A8" s="7">
        <f>IF(timeseries!A7&lt;&gt;"",timeseries!A7,"")</f>
        <v>44671.249999363426</v>
      </c>
      <c r="B8" s="2"/>
    </row>
    <row r="9" spans="1:2" x14ac:dyDescent="0.3">
      <c r="A9" s="7">
        <f>IF(timeseries!A8&lt;&gt;"",timeseries!A8,"")</f>
        <v>44671.291665914352</v>
      </c>
    </row>
    <row r="10" spans="1:2" x14ac:dyDescent="0.3">
      <c r="A10" s="7">
        <f>IF(timeseries!A9&lt;&gt;"",timeseries!A9,"")</f>
        <v>44671.333332465278</v>
      </c>
    </row>
    <row r="11" spans="1:2" x14ac:dyDescent="0.3">
      <c r="A11" s="7">
        <f>IF(timeseries!A10&lt;&gt;"",timeseries!A10,"")</f>
        <v>44671.374999016203</v>
      </c>
    </row>
    <row r="12" spans="1:2" x14ac:dyDescent="0.3">
      <c r="A12" s="7">
        <f>IF(timeseries!A11&lt;&gt;"",timeseries!A11,"")</f>
        <v>44671.416665567129</v>
      </c>
    </row>
    <row r="13" spans="1:2" x14ac:dyDescent="0.3">
      <c r="A13" s="7">
        <f>IF(timeseries!A12&lt;&gt;"",timeseries!A12,"")</f>
        <v>44671.458332118054</v>
      </c>
    </row>
    <row r="14" spans="1:2" x14ac:dyDescent="0.3">
      <c r="A14" s="7">
        <f>IF(timeseries!A13&lt;&gt;"",timeseries!A13,"")</f>
        <v>44671.49999866898</v>
      </c>
    </row>
    <row r="15" spans="1:2" x14ac:dyDescent="0.3">
      <c r="A15" s="7">
        <f>IF(timeseries!A14&lt;&gt;"",timeseries!A14,"")</f>
        <v>44671.541665219906</v>
      </c>
    </row>
    <row r="16" spans="1:2" x14ac:dyDescent="0.3">
      <c r="A16" s="7">
        <f>IF(timeseries!A15&lt;&gt;"",timeseries!A15,"")</f>
        <v>44671.583331770831</v>
      </c>
    </row>
    <row r="17" spans="1:1" x14ac:dyDescent="0.3">
      <c r="A17" s="7">
        <f>IF(timeseries!A16&lt;&gt;"",timeseries!A16,"")</f>
        <v>44671.624998321757</v>
      </c>
    </row>
    <row r="18" spans="1:1" x14ac:dyDescent="0.3">
      <c r="A18" s="7">
        <f>IF(timeseries!A17&lt;&gt;"",timeseries!A17,"")</f>
        <v>44671.666664872682</v>
      </c>
    </row>
    <row r="19" spans="1:1" x14ac:dyDescent="0.3">
      <c r="A19" s="7">
        <f>IF(timeseries!A18&lt;&gt;"",timeseries!A18,"")</f>
        <v>44671.708331423608</v>
      </c>
    </row>
    <row r="20" spans="1:1" x14ac:dyDescent="0.3">
      <c r="A20" s="7">
        <f>IF(timeseries!A19&lt;&gt;"",timeseries!A19,"")</f>
        <v>44671.749997974533</v>
      </c>
    </row>
    <row r="21" spans="1:1" x14ac:dyDescent="0.3">
      <c r="A21" s="7">
        <f>IF(timeseries!A20&lt;&gt;"",timeseries!A20,"")</f>
        <v>44671.791664525466</v>
      </c>
    </row>
    <row r="22" spans="1:1" x14ac:dyDescent="0.3">
      <c r="A22" s="7">
        <f>IF(timeseries!A21&lt;&gt;"",timeseries!A21,"")</f>
        <v>44671.833331076392</v>
      </c>
    </row>
    <row r="23" spans="1:1" x14ac:dyDescent="0.3">
      <c r="A23" s="7">
        <f>IF(timeseries!A22&lt;&gt;"",timeseries!A22,"")</f>
        <v>44671.874997627317</v>
      </c>
    </row>
    <row r="24" spans="1:1" x14ac:dyDescent="0.3">
      <c r="A24" s="7">
        <f>IF(timeseries!A23&lt;&gt;"",timeseries!A23,"")</f>
        <v>44671.916664178243</v>
      </c>
    </row>
    <row r="25" spans="1:1" x14ac:dyDescent="0.3">
      <c r="A25" s="7" t="str">
        <f>IF(timeseries!A24&lt;&gt;"",timeseries!A24,"")</f>
        <v/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activeCell="A10" sqref="A10"/>
    </sheetView>
  </sheetViews>
  <sheetFormatPr defaultRowHeight="14.4" x14ac:dyDescent="0.3"/>
  <cols>
    <col min="1" max="1" width="19.33203125" style="7" customWidth="1"/>
  </cols>
  <sheetData>
    <row r="1" spans="1:1" s="3" customFormat="1" x14ac:dyDescent="0.3">
      <c r="A1" s="3" t="s">
        <v>23</v>
      </c>
    </row>
    <row r="2" spans="1:1" x14ac:dyDescent="0.3">
      <c r="A2" s="7" t="e">
        <f>IF(timeseries!#REF!&lt;&gt;"",timeseries!#REF!,"")</f>
        <v>#REF!</v>
      </c>
    </row>
    <row r="3" spans="1:1" x14ac:dyDescent="0.3">
      <c r="A3" s="7">
        <f>IF(timeseries!A2&lt;&gt;"",timeseries!A2,"")</f>
        <v>44671.041666666664</v>
      </c>
    </row>
    <row r="4" spans="1:1" x14ac:dyDescent="0.3">
      <c r="A4" s="7">
        <f>IF(timeseries!A3&lt;&gt;"",timeseries!A3,"")</f>
        <v>44671.08333321759</v>
      </c>
    </row>
    <row r="5" spans="1:1" x14ac:dyDescent="0.3">
      <c r="A5" s="7">
        <f>IF(timeseries!A4&lt;&gt;"",timeseries!A4,"")</f>
        <v>44671.12499971065</v>
      </c>
    </row>
    <row r="6" spans="1:1" x14ac:dyDescent="0.3">
      <c r="A6" s="7">
        <f>IF(timeseries!A5&lt;&gt;"",timeseries!A5,"")</f>
        <v>44671.166666261575</v>
      </c>
    </row>
    <row r="7" spans="1:1" x14ac:dyDescent="0.3">
      <c r="A7" s="7">
        <f>IF(timeseries!A6&lt;&gt;"",timeseries!A6,"")</f>
        <v>44671.208332812501</v>
      </c>
    </row>
    <row r="8" spans="1:1" x14ac:dyDescent="0.3">
      <c r="A8" s="7">
        <f>IF(timeseries!A7&lt;&gt;"",timeseries!A7,"")</f>
        <v>44671.249999363426</v>
      </c>
    </row>
    <row r="9" spans="1:1" x14ac:dyDescent="0.3">
      <c r="A9" s="7">
        <f>IF(timeseries!A8&lt;&gt;"",timeseries!A8,"")</f>
        <v>44671.291665914352</v>
      </c>
    </row>
    <row r="10" spans="1:1" x14ac:dyDescent="0.3">
      <c r="A10" s="7">
        <f>IF(timeseries!A9&lt;&gt;"",timeseries!A9,"")</f>
        <v>44671.333332465278</v>
      </c>
    </row>
    <row r="11" spans="1:1" x14ac:dyDescent="0.3">
      <c r="A11" s="7">
        <f>IF(timeseries!A10&lt;&gt;"",timeseries!A10,"")</f>
        <v>44671.374999016203</v>
      </c>
    </row>
    <row r="12" spans="1:1" x14ac:dyDescent="0.3">
      <c r="A12" s="7">
        <f>IF(timeseries!A11&lt;&gt;"",timeseries!A11,"")</f>
        <v>44671.416665567129</v>
      </c>
    </row>
    <row r="13" spans="1:1" x14ac:dyDescent="0.3">
      <c r="A13" s="7">
        <f>IF(timeseries!A12&lt;&gt;"",timeseries!A12,"")</f>
        <v>44671.458332118054</v>
      </c>
    </row>
    <row r="14" spans="1:1" x14ac:dyDescent="0.3">
      <c r="A14" s="7">
        <f>IF(timeseries!A13&lt;&gt;"",timeseries!A13,"")</f>
        <v>44671.49999866898</v>
      </c>
    </row>
    <row r="15" spans="1:1" x14ac:dyDescent="0.3">
      <c r="A15" s="7">
        <f>IF(timeseries!A14&lt;&gt;"",timeseries!A14,"")</f>
        <v>44671.541665219906</v>
      </c>
    </row>
    <row r="16" spans="1:1" x14ac:dyDescent="0.3">
      <c r="A16" s="7">
        <f>IF(timeseries!A15&lt;&gt;"",timeseries!A15,"")</f>
        <v>44671.583331770831</v>
      </c>
    </row>
    <row r="17" spans="1:1" x14ac:dyDescent="0.3">
      <c r="A17" s="7">
        <f>IF(timeseries!A16&lt;&gt;"",timeseries!A16,"")</f>
        <v>44671.624998321757</v>
      </c>
    </row>
    <row r="18" spans="1:1" x14ac:dyDescent="0.3">
      <c r="A18" s="7">
        <f>IF(timeseries!A17&lt;&gt;"",timeseries!A17,"")</f>
        <v>44671.666664872682</v>
      </c>
    </row>
    <row r="19" spans="1:1" x14ac:dyDescent="0.3">
      <c r="A19" s="7">
        <f>IF(timeseries!A18&lt;&gt;"",timeseries!A18,"")</f>
        <v>44671.708331423608</v>
      </c>
    </row>
    <row r="20" spans="1:1" x14ac:dyDescent="0.3">
      <c r="A20" s="7">
        <f>IF(timeseries!A19&lt;&gt;"",timeseries!A19,"")</f>
        <v>44671.749997974533</v>
      </c>
    </row>
    <row r="21" spans="1:1" x14ac:dyDescent="0.3">
      <c r="A21" s="7">
        <f>IF(timeseries!A20&lt;&gt;"",timeseries!A20,"")</f>
        <v>44671.791664525466</v>
      </c>
    </row>
    <row r="22" spans="1:1" x14ac:dyDescent="0.3">
      <c r="A22" s="7">
        <f>IF(timeseries!A21&lt;&gt;"",timeseries!A21,"")</f>
        <v>44671.833331076392</v>
      </c>
    </row>
    <row r="23" spans="1:1" x14ac:dyDescent="0.3">
      <c r="A23" s="7">
        <f>IF(timeseries!A22&lt;&gt;"",timeseries!A22,"")</f>
        <v>44671.874997627317</v>
      </c>
    </row>
    <row r="24" spans="1:1" x14ac:dyDescent="0.3">
      <c r="A24" s="7">
        <f>IF(timeseries!A23&lt;&gt;"",timeseries!A23,"")</f>
        <v>44671.916664178243</v>
      </c>
    </row>
    <row r="25" spans="1:1" x14ac:dyDescent="0.3">
      <c r="A25" s="7" t="str">
        <f>IF(timeseries!A24&lt;&gt;"",timeseries!A24,"")</f>
        <v/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B4" sqref="B4"/>
    </sheetView>
  </sheetViews>
  <sheetFormatPr defaultRowHeight="14.4" x14ac:dyDescent="0.3"/>
  <cols>
    <col min="1" max="1" width="17.6640625" bestFit="1" customWidth="1"/>
    <col min="3" max="3" width="22.5546875" bestFit="1" customWidth="1"/>
    <col min="4" max="4" width="25.6640625" bestFit="1" customWidth="1"/>
  </cols>
  <sheetData>
    <row r="1" spans="1:13" x14ac:dyDescent="0.3">
      <c r="A1" t="s">
        <v>31</v>
      </c>
      <c r="B1" t="s">
        <v>49</v>
      </c>
    </row>
    <row r="2" spans="1:13" x14ac:dyDescent="0.3">
      <c r="A2" t="s">
        <v>63</v>
      </c>
      <c r="B2" t="s">
        <v>65</v>
      </c>
    </row>
    <row r="3" spans="1:13" x14ac:dyDescent="0.3">
      <c r="A3" t="s">
        <v>64</v>
      </c>
      <c r="B3" t="s">
        <v>65</v>
      </c>
    </row>
    <row r="9" spans="1:13" x14ac:dyDescent="0.3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G26"/>
  <sheetViews>
    <sheetView workbookViewId="0">
      <selection activeCell="B10" sqref="B10"/>
    </sheetView>
  </sheetViews>
  <sheetFormatPr defaultRowHeight="14.4" x14ac:dyDescent="0.3"/>
  <cols>
    <col min="1" max="1" width="19.33203125" style="7" customWidth="1"/>
    <col min="2" max="3" width="14.44140625" bestFit="1" customWidth="1"/>
    <col min="4" max="6" width="14.109375" bestFit="1" customWidth="1"/>
    <col min="7" max="9" width="5.33203125" bestFit="1" customWidth="1"/>
  </cols>
  <sheetData>
    <row r="1" spans="1:7" x14ac:dyDescent="0.3">
      <c r="A1" s="3" t="s">
        <v>23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</row>
    <row r="2" spans="1:7" x14ac:dyDescent="0.3">
      <c r="A2" s="7">
        <v>44671</v>
      </c>
      <c r="B2">
        <v>1</v>
      </c>
      <c r="C2">
        <v>-0.5</v>
      </c>
      <c r="D2">
        <v>0</v>
      </c>
      <c r="E2">
        <v>1</v>
      </c>
      <c r="F2">
        <v>-0.5</v>
      </c>
      <c r="G2">
        <v>0</v>
      </c>
    </row>
    <row r="3" spans="1:7" x14ac:dyDescent="0.3">
      <c r="A3" s="7">
        <v>44671.041666666664</v>
      </c>
      <c r="B3">
        <f>IF($A3&lt;&gt;"",B$2,"")</f>
        <v>1</v>
      </c>
      <c r="C3">
        <f t="shared" ref="B3:G23" si="0">IF($A3&lt;&gt;"",C$2,"")</f>
        <v>-0.5</v>
      </c>
      <c r="D3">
        <f t="shared" si="0"/>
        <v>0</v>
      </c>
      <c r="E3">
        <f t="shared" si="0"/>
        <v>1</v>
      </c>
      <c r="F3">
        <f t="shared" si="0"/>
        <v>-0.5</v>
      </c>
      <c r="G3">
        <f t="shared" si="0"/>
        <v>0</v>
      </c>
    </row>
    <row r="4" spans="1:7" x14ac:dyDescent="0.3">
      <c r="A4" s="7">
        <v>44671.08333321759</v>
      </c>
      <c r="B4">
        <f t="shared" si="0"/>
        <v>1</v>
      </c>
      <c r="C4">
        <f t="shared" si="0"/>
        <v>-0.5</v>
      </c>
      <c r="D4">
        <f t="shared" si="0"/>
        <v>0</v>
      </c>
      <c r="E4">
        <f t="shared" si="0"/>
        <v>1</v>
      </c>
      <c r="F4">
        <f t="shared" si="0"/>
        <v>-0.5</v>
      </c>
      <c r="G4">
        <f t="shared" si="0"/>
        <v>0</v>
      </c>
    </row>
    <row r="5" spans="1:7" x14ac:dyDescent="0.3">
      <c r="A5" s="7">
        <v>44671.12499971065</v>
      </c>
      <c r="B5">
        <f t="shared" si="0"/>
        <v>1</v>
      </c>
      <c r="C5">
        <f t="shared" si="0"/>
        <v>-0.5</v>
      </c>
      <c r="D5">
        <f t="shared" si="0"/>
        <v>0</v>
      </c>
      <c r="E5">
        <f t="shared" si="0"/>
        <v>1</v>
      </c>
      <c r="F5">
        <f t="shared" si="0"/>
        <v>-0.5</v>
      </c>
      <c r="G5">
        <f t="shared" si="0"/>
        <v>0</v>
      </c>
    </row>
    <row r="6" spans="1:7" x14ac:dyDescent="0.3">
      <c r="A6" s="7">
        <v>44671.166666261575</v>
      </c>
      <c r="B6">
        <f>IF($A6&lt;&gt;"",B$2,"")</f>
        <v>1</v>
      </c>
      <c r="C6">
        <f t="shared" si="0"/>
        <v>-0.5</v>
      </c>
      <c r="D6">
        <f t="shared" si="0"/>
        <v>0</v>
      </c>
      <c r="E6">
        <f t="shared" si="0"/>
        <v>1</v>
      </c>
      <c r="F6">
        <f t="shared" si="0"/>
        <v>-0.5</v>
      </c>
      <c r="G6">
        <f t="shared" si="0"/>
        <v>0</v>
      </c>
    </row>
    <row r="7" spans="1:7" x14ac:dyDescent="0.3">
      <c r="A7" s="7">
        <v>44671.208332812501</v>
      </c>
      <c r="B7">
        <f t="shared" si="0"/>
        <v>1</v>
      </c>
      <c r="C7">
        <f t="shared" si="0"/>
        <v>-0.5</v>
      </c>
      <c r="D7">
        <f t="shared" si="0"/>
        <v>0</v>
      </c>
      <c r="E7">
        <f t="shared" si="0"/>
        <v>1</v>
      </c>
      <c r="F7">
        <f t="shared" si="0"/>
        <v>-0.5</v>
      </c>
      <c r="G7">
        <f t="shared" si="0"/>
        <v>0</v>
      </c>
    </row>
    <row r="8" spans="1:7" x14ac:dyDescent="0.3">
      <c r="A8" s="7">
        <v>44671.249999363426</v>
      </c>
      <c r="B8">
        <f t="shared" si="0"/>
        <v>1</v>
      </c>
      <c r="C8">
        <f t="shared" si="0"/>
        <v>-0.5</v>
      </c>
      <c r="D8">
        <f t="shared" si="0"/>
        <v>0</v>
      </c>
      <c r="E8">
        <f t="shared" si="0"/>
        <v>1</v>
      </c>
      <c r="F8">
        <f t="shared" si="0"/>
        <v>-0.5</v>
      </c>
      <c r="G8">
        <f t="shared" si="0"/>
        <v>0</v>
      </c>
    </row>
    <row r="9" spans="1:7" x14ac:dyDescent="0.3">
      <c r="A9" s="7">
        <v>44671.291665914352</v>
      </c>
      <c r="B9">
        <f t="shared" si="0"/>
        <v>1</v>
      </c>
      <c r="C9">
        <f t="shared" si="0"/>
        <v>-0.5</v>
      </c>
      <c r="D9">
        <f t="shared" si="0"/>
        <v>0</v>
      </c>
      <c r="E9">
        <f t="shared" si="0"/>
        <v>1</v>
      </c>
      <c r="F9">
        <f t="shared" si="0"/>
        <v>-0.5</v>
      </c>
      <c r="G9">
        <f t="shared" si="0"/>
        <v>0</v>
      </c>
    </row>
    <row r="10" spans="1:7" x14ac:dyDescent="0.3">
      <c r="A10" s="7">
        <v>44671.333332465278</v>
      </c>
      <c r="B10">
        <f t="shared" si="0"/>
        <v>1</v>
      </c>
      <c r="C10">
        <f t="shared" si="0"/>
        <v>-0.5</v>
      </c>
      <c r="D10">
        <f t="shared" si="0"/>
        <v>0</v>
      </c>
      <c r="E10">
        <f t="shared" si="0"/>
        <v>1</v>
      </c>
      <c r="F10">
        <f t="shared" si="0"/>
        <v>-0.5</v>
      </c>
      <c r="G10">
        <f t="shared" si="0"/>
        <v>0</v>
      </c>
    </row>
    <row r="11" spans="1:7" x14ac:dyDescent="0.3">
      <c r="A11" s="7">
        <v>44671.374999016203</v>
      </c>
      <c r="B11">
        <f t="shared" si="0"/>
        <v>1</v>
      </c>
      <c r="C11">
        <f t="shared" si="0"/>
        <v>-0.5</v>
      </c>
      <c r="D11">
        <f t="shared" si="0"/>
        <v>0</v>
      </c>
      <c r="E11">
        <f t="shared" si="0"/>
        <v>1</v>
      </c>
      <c r="F11">
        <f t="shared" si="0"/>
        <v>-0.5</v>
      </c>
      <c r="G11">
        <f t="shared" si="0"/>
        <v>0</v>
      </c>
    </row>
    <row r="12" spans="1:7" x14ac:dyDescent="0.3">
      <c r="A12" s="7">
        <v>44671.416665567129</v>
      </c>
      <c r="B12">
        <f t="shared" si="0"/>
        <v>1</v>
      </c>
      <c r="C12">
        <f t="shared" si="0"/>
        <v>-0.5</v>
      </c>
      <c r="D12">
        <f t="shared" si="0"/>
        <v>0</v>
      </c>
      <c r="E12">
        <f t="shared" si="0"/>
        <v>1</v>
      </c>
      <c r="F12">
        <f t="shared" si="0"/>
        <v>-0.5</v>
      </c>
      <c r="G12">
        <f t="shared" si="0"/>
        <v>0</v>
      </c>
    </row>
    <row r="13" spans="1:7" x14ac:dyDescent="0.3">
      <c r="A13" s="7">
        <v>44671.458332118054</v>
      </c>
      <c r="B13">
        <f t="shared" si="0"/>
        <v>1</v>
      </c>
      <c r="C13">
        <f t="shared" si="0"/>
        <v>-0.5</v>
      </c>
      <c r="D13">
        <f t="shared" si="0"/>
        <v>0</v>
      </c>
      <c r="E13">
        <f t="shared" si="0"/>
        <v>1</v>
      </c>
      <c r="F13">
        <f t="shared" si="0"/>
        <v>-0.5</v>
      </c>
      <c r="G13">
        <f t="shared" si="0"/>
        <v>0</v>
      </c>
    </row>
    <row r="14" spans="1:7" x14ac:dyDescent="0.3">
      <c r="A14" s="7">
        <v>44671.49999866898</v>
      </c>
      <c r="B14">
        <f t="shared" si="0"/>
        <v>1</v>
      </c>
      <c r="C14">
        <f t="shared" si="0"/>
        <v>-0.5</v>
      </c>
      <c r="D14">
        <f t="shared" si="0"/>
        <v>0</v>
      </c>
      <c r="E14">
        <f t="shared" si="0"/>
        <v>1</v>
      </c>
      <c r="F14">
        <f t="shared" si="0"/>
        <v>-0.5</v>
      </c>
      <c r="G14">
        <f t="shared" si="0"/>
        <v>0</v>
      </c>
    </row>
    <row r="15" spans="1:7" x14ac:dyDescent="0.3">
      <c r="A15" s="7">
        <v>44671.541665219906</v>
      </c>
      <c r="B15">
        <f t="shared" si="0"/>
        <v>1</v>
      </c>
      <c r="C15">
        <f t="shared" si="0"/>
        <v>-0.5</v>
      </c>
      <c r="D15">
        <f t="shared" si="0"/>
        <v>0</v>
      </c>
      <c r="E15">
        <f t="shared" si="0"/>
        <v>1</v>
      </c>
      <c r="F15">
        <f t="shared" si="0"/>
        <v>-0.5</v>
      </c>
      <c r="G15">
        <f t="shared" si="0"/>
        <v>0</v>
      </c>
    </row>
    <row r="16" spans="1:7" x14ac:dyDescent="0.3">
      <c r="A16" s="7">
        <v>44671.583331770831</v>
      </c>
      <c r="B16">
        <f t="shared" si="0"/>
        <v>1</v>
      </c>
      <c r="C16">
        <f t="shared" si="0"/>
        <v>-0.5</v>
      </c>
      <c r="D16">
        <f t="shared" si="0"/>
        <v>0</v>
      </c>
      <c r="E16">
        <f t="shared" si="0"/>
        <v>1</v>
      </c>
      <c r="F16">
        <f t="shared" si="0"/>
        <v>-0.5</v>
      </c>
      <c r="G16">
        <f t="shared" si="0"/>
        <v>0</v>
      </c>
    </row>
    <row r="17" spans="1:7" x14ac:dyDescent="0.3">
      <c r="A17" s="7">
        <v>44671.624998321757</v>
      </c>
      <c r="B17">
        <f t="shared" si="0"/>
        <v>1</v>
      </c>
      <c r="C17">
        <f t="shared" si="0"/>
        <v>-0.5</v>
      </c>
      <c r="D17">
        <f t="shared" si="0"/>
        <v>0</v>
      </c>
      <c r="E17">
        <f t="shared" si="0"/>
        <v>1</v>
      </c>
      <c r="F17">
        <f t="shared" si="0"/>
        <v>-0.5</v>
      </c>
      <c r="G17">
        <f t="shared" si="0"/>
        <v>0</v>
      </c>
    </row>
    <row r="18" spans="1:7" x14ac:dyDescent="0.3">
      <c r="A18" s="7">
        <v>44671.666664872682</v>
      </c>
      <c r="B18">
        <f t="shared" si="0"/>
        <v>1</v>
      </c>
      <c r="C18">
        <f t="shared" si="0"/>
        <v>-0.5</v>
      </c>
      <c r="D18">
        <f t="shared" si="0"/>
        <v>0</v>
      </c>
      <c r="E18">
        <f t="shared" si="0"/>
        <v>1</v>
      </c>
      <c r="F18">
        <f t="shared" si="0"/>
        <v>-0.5</v>
      </c>
      <c r="G18">
        <f t="shared" si="0"/>
        <v>0</v>
      </c>
    </row>
    <row r="19" spans="1:7" x14ac:dyDescent="0.3">
      <c r="A19" s="7">
        <v>44671.708331423608</v>
      </c>
      <c r="B19">
        <f t="shared" si="0"/>
        <v>1</v>
      </c>
      <c r="C19">
        <f t="shared" si="0"/>
        <v>-0.5</v>
      </c>
      <c r="D19">
        <f t="shared" si="0"/>
        <v>0</v>
      </c>
      <c r="E19">
        <f t="shared" si="0"/>
        <v>1</v>
      </c>
      <c r="F19">
        <f t="shared" si="0"/>
        <v>-0.5</v>
      </c>
      <c r="G19">
        <f t="shared" si="0"/>
        <v>0</v>
      </c>
    </row>
    <row r="20" spans="1:7" x14ac:dyDescent="0.3">
      <c r="A20" s="7">
        <v>44671.749997974533</v>
      </c>
      <c r="B20">
        <f t="shared" si="0"/>
        <v>1</v>
      </c>
      <c r="C20">
        <f t="shared" si="0"/>
        <v>-0.5</v>
      </c>
      <c r="D20">
        <f t="shared" si="0"/>
        <v>0</v>
      </c>
      <c r="E20">
        <f t="shared" si="0"/>
        <v>1</v>
      </c>
      <c r="F20">
        <f t="shared" si="0"/>
        <v>-0.5</v>
      </c>
      <c r="G20">
        <f t="shared" si="0"/>
        <v>0</v>
      </c>
    </row>
    <row r="21" spans="1:7" x14ac:dyDescent="0.3">
      <c r="A21" s="7">
        <v>44671.791664525466</v>
      </c>
      <c r="B21">
        <f t="shared" si="0"/>
        <v>1</v>
      </c>
      <c r="C21">
        <f t="shared" si="0"/>
        <v>-0.5</v>
      </c>
      <c r="D21">
        <f t="shared" si="0"/>
        <v>0</v>
      </c>
      <c r="E21">
        <f t="shared" si="0"/>
        <v>1</v>
      </c>
      <c r="F21">
        <f t="shared" si="0"/>
        <v>-0.5</v>
      </c>
      <c r="G21">
        <f t="shared" si="0"/>
        <v>0</v>
      </c>
    </row>
    <row r="22" spans="1:7" x14ac:dyDescent="0.3">
      <c r="A22" s="7">
        <v>44671.833331076392</v>
      </c>
      <c r="B22">
        <f t="shared" si="0"/>
        <v>1</v>
      </c>
      <c r="C22">
        <f t="shared" si="0"/>
        <v>-0.5</v>
      </c>
      <c r="D22">
        <f t="shared" si="0"/>
        <v>0</v>
      </c>
      <c r="E22">
        <f t="shared" si="0"/>
        <v>1</v>
      </c>
      <c r="F22">
        <f t="shared" si="0"/>
        <v>-0.5</v>
      </c>
      <c r="G22">
        <f t="shared" si="0"/>
        <v>0</v>
      </c>
    </row>
    <row r="23" spans="1:7" x14ac:dyDescent="0.3">
      <c r="A23" s="7">
        <v>44671.874997627317</v>
      </c>
      <c r="B23">
        <f t="shared" si="0"/>
        <v>1</v>
      </c>
      <c r="C23">
        <f t="shared" si="0"/>
        <v>-0.5</v>
      </c>
      <c r="D23">
        <f t="shared" si="0"/>
        <v>0</v>
      </c>
      <c r="E23">
        <f t="shared" ref="B23:G25" si="1">IF($A23&lt;&gt;"",E$2,"")</f>
        <v>1</v>
      </c>
      <c r="F23">
        <f t="shared" si="1"/>
        <v>-0.5</v>
      </c>
      <c r="G23">
        <f t="shared" si="1"/>
        <v>0</v>
      </c>
    </row>
    <row r="24" spans="1:7" x14ac:dyDescent="0.3">
      <c r="A24" s="7">
        <v>44671.916664178243</v>
      </c>
      <c r="B24">
        <f t="shared" si="1"/>
        <v>1</v>
      </c>
      <c r="C24">
        <f t="shared" si="1"/>
        <v>-0.5</v>
      </c>
      <c r="D24">
        <f t="shared" si="1"/>
        <v>0</v>
      </c>
      <c r="E24">
        <f t="shared" si="1"/>
        <v>1</v>
      </c>
      <c r="F24">
        <f t="shared" si="1"/>
        <v>-0.5</v>
      </c>
      <c r="G24">
        <f t="shared" si="1"/>
        <v>0</v>
      </c>
    </row>
    <row r="25" spans="1:7" x14ac:dyDescent="0.3">
      <c r="A25" s="7">
        <v>44671.958330729169</v>
      </c>
      <c r="B25">
        <f t="shared" si="1"/>
        <v>1</v>
      </c>
      <c r="C25">
        <f t="shared" si="1"/>
        <v>-0.5</v>
      </c>
      <c r="D25">
        <f t="shared" si="1"/>
        <v>0</v>
      </c>
      <c r="E25">
        <f t="shared" si="1"/>
        <v>1</v>
      </c>
      <c r="F25">
        <f t="shared" si="1"/>
        <v>-0.5</v>
      </c>
      <c r="G25">
        <f t="shared" si="1"/>
        <v>0</v>
      </c>
    </row>
    <row r="26" spans="1:7" x14ac:dyDescent="0.3">
      <c r="B26" t="str">
        <f>IF($A26&lt;&gt;"",B$2,"")</f>
        <v/>
      </c>
      <c r="C26" t="str">
        <f t="shared" ref="C26:G26" si="2">IF($A26&lt;&gt;"",C$2,"")</f>
        <v/>
      </c>
      <c r="D26" t="str">
        <f t="shared" si="2"/>
        <v/>
      </c>
      <c r="E26" t="str">
        <f t="shared" si="2"/>
        <v/>
      </c>
      <c r="F26" t="str">
        <f t="shared" si="2"/>
        <v/>
      </c>
      <c r="G26" t="str">
        <f t="shared" si="2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L8"/>
  <sheetViews>
    <sheetView workbookViewId="0">
      <selection activeCell="A8" sqref="A8:XFD8"/>
    </sheetView>
  </sheetViews>
  <sheetFormatPr defaultRowHeight="14.4" x14ac:dyDescent="0.3"/>
  <cols>
    <col min="1" max="1" width="10.6640625" bestFit="1" customWidth="1"/>
    <col min="2" max="2" width="13.5546875" bestFit="1" customWidth="1"/>
    <col min="3" max="3" width="7.88671875" bestFit="1" customWidth="1"/>
    <col min="4" max="4" width="6.109375" bestFit="1" customWidth="1"/>
    <col min="5" max="5" width="9.6640625" bestFit="1" customWidth="1"/>
    <col min="6" max="6" width="9.109375" bestFit="1" customWidth="1"/>
    <col min="7" max="7" width="10.109375" bestFit="1" customWidth="1"/>
    <col min="8" max="8" width="7.44140625" bestFit="1" customWidth="1"/>
    <col min="9" max="9" width="8.6640625" bestFit="1" customWidth="1"/>
  </cols>
  <sheetData>
    <row r="1" spans="1:12" s="3" customFormat="1" x14ac:dyDescent="0.3">
      <c r="A1" s="3" t="s">
        <v>0</v>
      </c>
      <c r="B1" s="3" t="s">
        <v>1</v>
      </c>
      <c r="C1" s="3" t="s">
        <v>2</v>
      </c>
      <c r="D1" s="3" t="s">
        <v>25</v>
      </c>
      <c r="E1" s="3" t="s">
        <v>6</v>
      </c>
      <c r="F1" s="3" t="s">
        <v>7</v>
      </c>
      <c r="G1" s="3" t="s">
        <v>3</v>
      </c>
      <c r="H1" s="3" t="s">
        <v>4</v>
      </c>
      <c r="I1" s="3" t="s">
        <v>5</v>
      </c>
      <c r="J1" s="3" t="s">
        <v>41</v>
      </c>
      <c r="K1" s="3" t="s">
        <v>48</v>
      </c>
      <c r="L1" s="3" t="s">
        <v>50</v>
      </c>
    </row>
    <row r="2" spans="1:12" x14ac:dyDescent="0.3">
      <c r="A2" t="s">
        <v>58</v>
      </c>
      <c r="B2" s="6">
        <v>0</v>
      </c>
      <c r="C2" s="6">
        <v>1</v>
      </c>
      <c r="D2" s="6">
        <v>0</v>
      </c>
      <c r="E2" s="6">
        <v>0</v>
      </c>
      <c r="F2" s="6">
        <v>1</v>
      </c>
      <c r="G2" s="6">
        <v>10</v>
      </c>
      <c r="H2" s="6">
        <v>10</v>
      </c>
      <c r="I2" s="6">
        <v>10</v>
      </c>
      <c r="J2" s="6">
        <v>0</v>
      </c>
      <c r="K2" s="6">
        <v>0</v>
      </c>
      <c r="L2" s="6">
        <f>MAX(market_prices!B2:B24)</f>
        <v>124</v>
      </c>
    </row>
    <row r="3" spans="1:12" x14ac:dyDescent="0.3">
      <c r="A3" t="s">
        <v>56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</row>
    <row r="4" spans="1:12" x14ac:dyDescent="0.3">
      <c r="A4" t="s">
        <v>59</v>
      </c>
      <c r="B4" s="6">
        <v>0</v>
      </c>
      <c r="C4" s="6">
        <v>1</v>
      </c>
      <c r="D4" s="6">
        <v>0</v>
      </c>
      <c r="E4" s="6">
        <v>0</v>
      </c>
      <c r="F4" s="6">
        <v>0</v>
      </c>
      <c r="G4" s="6">
        <v>10</v>
      </c>
      <c r="H4" s="6">
        <v>10</v>
      </c>
      <c r="I4" s="6">
        <v>10</v>
      </c>
      <c r="J4" s="6">
        <v>0</v>
      </c>
      <c r="K4" s="6">
        <v>0</v>
      </c>
      <c r="L4" s="6">
        <f>MAX(market_prices!B2:B24)*0.75</f>
        <v>93</v>
      </c>
    </row>
    <row r="5" spans="1:12" x14ac:dyDescent="0.3">
      <c r="A5" t="s">
        <v>57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</row>
    <row r="6" spans="1:12" x14ac:dyDescent="0.3">
      <c r="A6" t="s">
        <v>61</v>
      </c>
      <c r="B6" s="6">
        <v>0</v>
      </c>
      <c r="C6" s="6">
        <v>1</v>
      </c>
      <c r="D6" s="6">
        <v>0</v>
      </c>
      <c r="E6" s="6">
        <v>0</v>
      </c>
      <c r="F6" s="6">
        <v>0</v>
      </c>
      <c r="G6" s="6">
        <v>1000</v>
      </c>
      <c r="H6" s="6">
        <v>1000</v>
      </c>
      <c r="I6" s="6">
        <v>1000</v>
      </c>
      <c r="J6" s="6">
        <v>0</v>
      </c>
      <c r="K6" s="6">
        <v>0</v>
      </c>
      <c r="L6" s="6">
        <v>5</v>
      </c>
    </row>
    <row r="7" spans="1:12" x14ac:dyDescent="0.3">
      <c r="A7" t="s">
        <v>52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</row>
    <row r="8" spans="1:12" x14ac:dyDescent="0.3">
      <c r="B8" s="6"/>
      <c r="C8" s="6"/>
      <c r="D8" s="6"/>
      <c r="E8" s="6"/>
      <c r="F8" s="6"/>
      <c r="G8" s="6"/>
      <c r="H8" s="6"/>
      <c r="I8" s="6"/>
      <c r="J8" s="6"/>
      <c r="K8" s="6"/>
      <c r="L8" s="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A11" sqref="A11"/>
    </sheetView>
  </sheetViews>
  <sheetFormatPr defaultRowHeight="14.4" x14ac:dyDescent="0.3"/>
  <cols>
    <col min="1" max="1" width="19.33203125" style="7" customWidth="1"/>
  </cols>
  <sheetData>
    <row r="1" spans="1:1" x14ac:dyDescent="0.3">
      <c r="A1" s="3" t="s">
        <v>23</v>
      </c>
    </row>
    <row r="2" spans="1:1" x14ac:dyDescent="0.3">
      <c r="A2" s="7" t="e">
        <f>IF(timeseries!#REF!&lt;&gt;"",timeseries!#REF!,"")</f>
        <v>#REF!</v>
      </c>
    </row>
    <row r="3" spans="1:1" x14ac:dyDescent="0.3">
      <c r="A3" s="7">
        <f>IF(timeseries!A2&lt;&gt;"",timeseries!A2,"")</f>
        <v>44671.041666666664</v>
      </c>
    </row>
    <row r="4" spans="1:1" x14ac:dyDescent="0.3">
      <c r="A4" s="7">
        <f>IF(timeseries!A3&lt;&gt;"",timeseries!A3,"")</f>
        <v>44671.08333321759</v>
      </c>
    </row>
    <row r="5" spans="1:1" x14ac:dyDescent="0.3">
      <c r="A5" s="7">
        <f>IF(timeseries!A4&lt;&gt;"",timeseries!A4,"")</f>
        <v>44671.12499971065</v>
      </c>
    </row>
    <row r="6" spans="1:1" x14ac:dyDescent="0.3">
      <c r="A6" s="7">
        <f>IF(timeseries!A5&lt;&gt;"",timeseries!A5,"")</f>
        <v>44671.166666261575</v>
      </c>
    </row>
    <row r="7" spans="1:1" x14ac:dyDescent="0.3">
      <c r="A7" s="7">
        <f>IF(timeseries!A6&lt;&gt;"",timeseries!A6,"")</f>
        <v>44671.208332812501</v>
      </c>
    </row>
    <row r="8" spans="1:1" x14ac:dyDescent="0.3">
      <c r="A8" s="7">
        <f>IF(timeseries!A7&lt;&gt;"",timeseries!A7,"")</f>
        <v>44671.249999363426</v>
      </c>
    </row>
    <row r="9" spans="1:1" x14ac:dyDescent="0.3">
      <c r="A9" s="7">
        <f>IF(timeseries!A8&lt;&gt;"",timeseries!A8,"")</f>
        <v>44671.291665914352</v>
      </c>
    </row>
    <row r="10" spans="1:1" x14ac:dyDescent="0.3">
      <c r="A10" s="7">
        <f>IF(timeseries!A9&lt;&gt;"",timeseries!A9,"")</f>
        <v>44671.333332465278</v>
      </c>
    </row>
    <row r="11" spans="1:1" x14ac:dyDescent="0.3">
      <c r="A11" s="7">
        <f>IF(timeseries!A10&lt;&gt;"",timeseries!A10,"")</f>
        <v>44671.374999016203</v>
      </c>
    </row>
    <row r="12" spans="1:1" x14ac:dyDescent="0.3">
      <c r="A12" s="7">
        <f>IF(timeseries!A11&lt;&gt;"",timeseries!A11,"")</f>
        <v>44671.416665567129</v>
      </c>
    </row>
    <row r="13" spans="1:1" x14ac:dyDescent="0.3">
      <c r="A13" s="7">
        <f>IF(timeseries!A12&lt;&gt;"",timeseries!A12,"")</f>
        <v>44671.458332118054</v>
      </c>
    </row>
    <row r="14" spans="1:1" x14ac:dyDescent="0.3">
      <c r="A14" s="7">
        <f>IF(timeseries!A13&lt;&gt;"",timeseries!A13,"")</f>
        <v>44671.49999866898</v>
      </c>
    </row>
    <row r="15" spans="1:1" x14ac:dyDescent="0.3">
      <c r="A15" s="7">
        <f>IF(timeseries!A14&lt;&gt;"",timeseries!A14,"")</f>
        <v>44671.541665219906</v>
      </c>
    </row>
    <row r="16" spans="1:1" x14ac:dyDescent="0.3">
      <c r="A16" s="7">
        <f>IF(timeseries!A15&lt;&gt;"",timeseries!A15,"")</f>
        <v>44671.583331770831</v>
      </c>
    </row>
    <row r="17" spans="1:1" x14ac:dyDescent="0.3">
      <c r="A17" s="7">
        <f>IF(timeseries!A16&lt;&gt;"",timeseries!A16,"")</f>
        <v>44671.624998321757</v>
      </c>
    </row>
    <row r="18" spans="1:1" x14ac:dyDescent="0.3">
      <c r="A18" s="7">
        <f>IF(timeseries!A17&lt;&gt;"",timeseries!A17,"")</f>
        <v>44671.666664872682</v>
      </c>
    </row>
    <row r="19" spans="1:1" x14ac:dyDescent="0.3">
      <c r="A19" s="7">
        <f>IF(timeseries!A18&lt;&gt;"",timeseries!A18,"")</f>
        <v>44671.708331423608</v>
      </c>
    </row>
    <row r="20" spans="1:1" x14ac:dyDescent="0.3">
      <c r="A20" s="7">
        <f>IF(timeseries!A19&lt;&gt;"",timeseries!A19,"")</f>
        <v>44671.749997974533</v>
      </c>
    </row>
    <row r="21" spans="1:1" x14ac:dyDescent="0.3">
      <c r="A21" s="7">
        <f>IF(timeseries!A20&lt;&gt;"",timeseries!A20,"")</f>
        <v>44671.791664525466</v>
      </c>
    </row>
    <row r="22" spans="1:1" x14ac:dyDescent="0.3">
      <c r="A22" s="7">
        <f>IF(timeseries!A21&lt;&gt;"",timeseries!A21,"")</f>
        <v>44671.833331076392</v>
      </c>
    </row>
    <row r="23" spans="1:1" x14ac:dyDescent="0.3">
      <c r="A23" s="7">
        <f>IF(timeseries!A22&lt;&gt;"",timeseries!A22,"")</f>
        <v>44671.874997627317</v>
      </c>
    </row>
    <row r="24" spans="1:1" x14ac:dyDescent="0.3">
      <c r="A24" s="7">
        <f>IF(timeseries!A23&lt;&gt;"",timeseries!A23,"")</f>
        <v>44671.916664178243</v>
      </c>
    </row>
    <row r="25" spans="1:1" x14ac:dyDescent="0.3">
      <c r="A25" s="7" t="str">
        <f>IF(timeseries!A24&lt;&gt;"",timeseries!A24,"")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P9"/>
  <sheetViews>
    <sheetView workbookViewId="0">
      <selection activeCell="D27" sqref="D27"/>
    </sheetView>
  </sheetViews>
  <sheetFormatPr defaultRowHeight="14.4" x14ac:dyDescent="0.3"/>
  <cols>
    <col min="1" max="1" width="12.6640625" customWidth="1"/>
    <col min="2" max="2" width="5" bestFit="1" customWidth="1"/>
    <col min="3" max="3" width="8.33203125" bestFit="1" customWidth="1"/>
    <col min="5" max="5" width="6.109375" bestFit="1" customWidth="1"/>
    <col min="6" max="6" width="10.6640625" customWidth="1"/>
    <col min="7" max="7" width="5" bestFit="1" customWidth="1"/>
    <col min="8" max="8" width="9.33203125" bestFit="1" customWidth="1"/>
    <col min="9" max="10" width="9.5546875" bestFit="1" customWidth="1"/>
    <col min="11" max="11" width="11.109375" bestFit="1" customWidth="1"/>
    <col min="12" max="12" width="11.44140625" bestFit="1" customWidth="1"/>
    <col min="13" max="14" width="11.44140625" customWidth="1"/>
  </cols>
  <sheetData>
    <row r="1" spans="1:16" s="3" customFormat="1" x14ac:dyDescent="0.3">
      <c r="A1" s="3" t="s">
        <v>9</v>
      </c>
      <c r="B1" s="3" t="s">
        <v>10</v>
      </c>
      <c r="C1" s="3" t="s">
        <v>40</v>
      </c>
      <c r="D1" s="3" t="s">
        <v>11</v>
      </c>
      <c r="E1" s="3" t="s">
        <v>25</v>
      </c>
      <c r="F1" s="3" t="s">
        <v>14</v>
      </c>
      <c r="G1" s="3" t="s">
        <v>13</v>
      </c>
      <c r="H1" s="3" t="s">
        <v>16</v>
      </c>
      <c r="I1" s="3" t="s">
        <v>15</v>
      </c>
      <c r="J1" s="3" t="s">
        <v>34</v>
      </c>
      <c r="K1" s="3" t="s">
        <v>36</v>
      </c>
      <c r="L1" s="3" t="s">
        <v>37</v>
      </c>
      <c r="M1" s="3" t="s">
        <v>76</v>
      </c>
      <c r="N1" s="3" t="s">
        <v>77</v>
      </c>
      <c r="O1" s="3" t="s">
        <v>41</v>
      </c>
      <c r="P1" s="3" t="s">
        <v>42</v>
      </c>
    </row>
    <row r="2" spans="1:16" x14ac:dyDescent="0.3">
      <c r="A2" t="s">
        <v>55</v>
      </c>
      <c r="B2" s="9">
        <v>0</v>
      </c>
      <c r="C2" s="9">
        <v>0</v>
      </c>
      <c r="D2" s="9">
        <v>0</v>
      </c>
      <c r="E2" s="9">
        <v>0</v>
      </c>
      <c r="F2" s="9">
        <v>1</v>
      </c>
      <c r="G2" s="9">
        <v>1</v>
      </c>
      <c r="H2" s="9">
        <v>0</v>
      </c>
      <c r="I2" s="9">
        <v>1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1</v>
      </c>
    </row>
    <row r="3" spans="1:16" x14ac:dyDescent="0.3">
      <c r="A3" t="s">
        <v>53</v>
      </c>
      <c r="B3">
        <v>0</v>
      </c>
      <c r="C3" s="9">
        <v>0</v>
      </c>
      <c r="D3" s="9">
        <v>0</v>
      </c>
      <c r="E3" s="9">
        <v>0</v>
      </c>
      <c r="F3" s="9">
        <v>1</v>
      </c>
      <c r="G3" s="9">
        <v>1.5</v>
      </c>
      <c r="H3" s="9">
        <v>0</v>
      </c>
      <c r="I3" s="9">
        <v>1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</row>
    <row r="4" spans="1:16" x14ac:dyDescent="0.3">
      <c r="A4" t="s">
        <v>54</v>
      </c>
      <c r="B4">
        <v>0</v>
      </c>
      <c r="C4" s="9">
        <v>0</v>
      </c>
      <c r="D4" s="9">
        <v>0</v>
      </c>
      <c r="E4" s="9">
        <v>0</v>
      </c>
      <c r="F4" s="9">
        <v>1</v>
      </c>
      <c r="G4" s="9">
        <v>1.5</v>
      </c>
      <c r="H4" s="9">
        <v>0</v>
      </c>
      <c r="I4" s="9">
        <v>1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</row>
    <row r="5" spans="1:16" x14ac:dyDescent="0.3">
      <c r="A5" t="s">
        <v>74</v>
      </c>
      <c r="B5">
        <v>0</v>
      </c>
      <c r="C5">
        <v>0</v>
      </c>
      <c r="D5">
        <v>0</v>
      </c>
      <c r="E5">
        <v>0</v>
      </c>
      <c r="F5" s="9">
        <v>2</v>
      </c>
      <c r="G5" s="9">
        <v>1</v>
      </c>
      <c r="H5" s="9">
        <v>0</v>
      </c>
      <c r="I5" s="9">
        <v>1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6" x14ac:dyDescent="0.3">
      <c r="A6" t="s">
        <v>75</v>
      </c>
      <c r="B6">
        <v>0</v>
      </c>
      <c r="C6">
        <v>0</v>
      </c>
      <c r="D6">
        <v>0</v>
      </c>
      <c r="E6">
        <v>0</v>
      </c>
      <c r="F6" s="9">
        <v>2</v>
      </c>
      <c r="G6" s="9">
        <v>1</v>
      </c>
      <c r="H6" s="9">
        <v>0</v>
      </c>
      <c r="I6" s="9">
        <v>1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x14ac:dyDescent="0.3">
      <c r="A7" t="s">
        <v>60</v>
      </c>
      <c r="B7">
        <v>0</v>
      </c>
      <c r="C7">
        <v>0</v>
      </c>
      <c r="D7">
        <v>0</v>
      </c>
      <c r="E7">
        <v>0</v>
      </c>
      <c r="F7" s="9">
        <v>2</v>
      </c>
      <c r="G7" s="9">
        <v>1</v>
      </c>
      <c r="H7" s="9">
        <v>0</v>
      </c>
      <c r="I7" s="9">
        <v>1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</row>
    <row r="8" spans="1:16" x14ac:dyDescent="0.3"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 x14ac:dyDescent="0.3">
      <c r="G9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E29" sqref="E29"/>
    </sheetView>
  </sheetViews>
  <sheetFormatPr defaultRowHeight="14.4" x14ac:dyDescent="0.3"/>
  <sheetData>
    <row r="1" spans="1:11" s="3" customFormat="1" x14ac:dyDescent="0.3">
      <c r="A1" s="3" t="s">
        <v>9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H15"/>
  <sheetViews>
    <sheetView workbookViewId="0">
      <selection activeCell="A13" sqref="A12:XFD13"/>
    </sheetView>
  </sheetViews>
  <sheetFormatPr defaultColWidth="9.109375" defaultRowHeight="14.4" x14ac:dyDescent="0.3"/>
  <cols>
    <col min="1" max="1" width="10.88671875" style="8" bestFit="1" customWidth="1"/>
    <col min="2" max="2" width="11.44140625" style="8" bestFit="1" customWidth="1"/>
    <col min="3" max="3" width="7.88671875" style="8" bestFit="1" customWidth="1"/>
    <col min="4" max="4" width="16.44140625" style="8" bestFit="1" customWidth="1"/>
    <col min="5" max="5" width="8.109375" style="8" bestFit="1" customWidth="1"/>
    <col min="6" max="6" width="10.109375" style="8" bestFit="1" customWidth="1"/>
    <col min="7" max="7" width="8.88671875" style="8" bestFit="1" customWidth="1"/>
    <col min="8" max="8" width="11.5546875" style="8" bestFit="1" customWidth="1"/>
    <col min="9" max="16384" width="9.109375" style="8"/>
  </cols>
  <sheetData>
    <row r="1" spans="1:8" s="4" customFormat="1" x14ac:dyDescent="0.3">
      <c r="A1" s="4" t="s">
        <v>9</v>
      </c>
      <c r="B1" s="4" t="s">
        <v>20</v>
      </c>
      <c r="C1" s="4" t="s">
        <v>0</v>
      </c>
      <c r="D1" s="4" t="s">
        <v>26</v>
      </c>
      <c r="E1" s="4" t="s">
        <v>12</v>
      </c>
      <c r="F1" s="4" t="s">
        <v>22</v>
      </c>
      <c r="G1" s="4" t="s">
        <v>18</v>
      </c>
      <c r="H1" s="4" t="s">
        <v>17</v>
      </c>
    </row>
    <row r="2" spans="1:8" x14ac:dyDescent="0.3">
      <c r="A2" t="s">
        <v>74</v>
      </c>
      <c r="B2" s="8" t="s">
        <v>19</v>
      </c>
      <c r="C2" s="8" t="s">
        <v>58</v>
      </c>
      <c r="D2" s="8">
        <v>1</v>
      </c>
      <c r="E2" s="8">
        <v>20</v>
      </c>
      <c r="F2" s="8">
        <v>0.1</v>
      </c>
      <c r="G2" s="8">
        <v>1</v>
      </c>
      <c r="H2" s="8">
        <v>1</v>
      </c>
    </row>
    <row r="3" spans="1:8" x14ac:dyDescent="0.3">
      <c r="A3" t="s">
        <v>74</v>
      </c>
      <c r="B3" s="8" t="s">
        <v>21</v>
      </c>
      <c r="C3" s="8" t="s">
        <v>56</v>
      </c>
      <c r="D3" s="8">
        <v>1</v>
      </c>
      <c r="E3" s="8">
        <v>20</v>
      </c>
      <c r="F3" s="8">
        <v>0</v>
      </c>
      <c r="G3" s="8">
        <v>1</v>
      </c>
      <c r="H3" s="8">
        <v>1</v>
      </c>
    </row>
    <row r="4" spans="1:8" x14ac:dyDescent="0.3">
      <c r="A4" t="s">
        <v>75</v>
      </c>
      <c r="B4" s="8" t="s">
        <v>19</v>
      </c>
      <c r="C4" s="8" t="s">
        <v>59</v>
      </c>
      <c r="D4" s="8">
        <v>1</v>
      </c>
      <c r="E4" s="8">
        <v>20</v>
      </c>
      <c r="F4" s="8">
        <v>0.1</v>
      </c>
      <c r="G4" s="8">
        <v>1</v>
      </c>
      <c r="H4" s="8">
        <v>1</v>
      </c>
    </row>
    <row r="5" spans="1:8" x14ac:dyDescent="0.3">
      <c r="A5" t="s">
        <v>75</v>
      </c>
      <c r="B5" s="8" t="s">
        <v>21</v>
      </c>
      <c r="C5" s="8" t="s">
        <v>57</v>
      </c>
      <c r="D5" s="8">
        <v>1</v>
      </c>
      <c r="E5" s="8">
        <v>20</v>
      </c>
      <c r="F5" s="8">
        <v>0</v>
      </c>
      <c r="G5" s="8">
        <v>1</v>
      </c>
      <c r="H5" s="8">
        <v>1</v>
      </c>
    </row>
    <row r="6" spans="1:8" x14ac:dyDescent="0.3">
      <c r="A6" s="8" t="s">
        <v>53</v>
      </c>
      <c r="B6" s="8" t="s">
        <v>19</v>
      </c>
      <c r="C6" s="8" t="s">
        <v>58</v>
      </c>
      <c r="D6" s="8">
        <v>1</v>
      </c>
      <c r="E6" s="8">
        <v>20</v>
      </c>
      <c r="F6" s="8">
        <v>0.1</v>
      </c>
      <c r="G6" s="8">
        <v>1</v>
      </c>
      <c r="H6" s="8">
        <v>1</v>
      </c>
    </row>
    <row r="7" spans="1:8" x14ac:dyDescent="0.3">
      <c r="A7" s="8" t="s">
        <v>53</v>
      </c>
      <c r="B7" s="8" t="s">
        <v>21</v>
      </c>
      <c r="C7" s="8" t="s">
        <v>56</v>
      </c>
      <c r="D7" s="8">
        <v>1</v>
      </c>
      <c r="E7" s="8">
        <v>20</v>
      </c>
      <c r="F7" s="8">
        <v>0</v>
      </c>
      <c r="G7" s="8">
        <v>1</v>
      </c>
      <c r="H7" s="8">
        <v>1</v>
      </c>
    </row>
    <row r="8" spans="1:8" x14ac:dyDescent="0.3">
      <c r="A8" s="8" t="s">
        <v>53</v>
      </c>
      <c r="B8" s="8" t="s">
        <v>21</v>
      </c>
      <c r="C8" s="8" t="s">
        <v>52</v>
      </c>
      <c r="D8" s="8">
        <v>1</v>
      </c>
      <c r="E8" s="8">
        <v>10</v>
      </c>
      <c r="F8" s="8">
        <v>0</v>
      </c>
      <c r="G8" s="8">
        <v>1</v>
      </c>
      <c r="H8" s="8">
        <v>1</v>
      </c>
    </row>
    <row r="9" spans="1:8" x14ac:dyDescent="0.3">
      <c r="A9" s="8" t="s">
        <v>54</v>
      </c>
      <c r="B9" s="8" t="s">
        <v>19</v>
      </c>
      <c r="C9" s="8" t="s">
        <v>59</v>
      </c>
      <c r="D9" s="8">
        <v>1</v>
      </c>
      <c r="E9" s="8">
        <v>20</v>
      </c>
      <c r="F9" s="8">
        <v>0.1</v>
      </c>
      <c r="G9" s="8">
        <v>1</v>
      </c>
      <c r="H9" s="8">
        <v>1</v>
      </c>
    </row>
    <row r="10" spans="1:8" x14ac:dyDescent="0.3">
      <c r="A10" s="8" t="s">
        <v>54</v>
      </c>
      <c r="B10" s="8" t="s">
        <v>21</v>
      </c>
      <c r="C10" s="8" t="s">
        <v>57</v>
      </c>
      <c r="D10" s="8">
        <v>1</v>
      </c>
      <c r="E10" s="8">
        <v>20</v>
      </c>
      <c r="F10" s="8">
        <v>0</v>
      </c>
      <c r="G10" s="8">
        <v>1</v>
      </c>
      <c r="H10" s="8">
        <v>1</v>
      </c>
    </row>
    <row r="11" spans="1:8" x14ac:dyDescent="0.3">
      <c r="A11" s="8" t="s">
        <v>54</v>
      </c>
      <c r="B11" s="8" t="s">
        <v>21</v>
      </c>
      <c r="C11" s="8" t="s">
        <v>52</v>
      </c>
      <c r="D11" s="8">
        <v>1</v>
      </c>
      <c r="E11" s="8">
        <v>10</v>
      </c>
      <c r="F11" s="8">
        <v>0</v>
      </c>
      <c r="G11" s="8">
        <v>1</v>
      </c>
      <c r="H11" s="8">
        <v>1</v>
      </c>
    </row>
    <row r="12" spans="1:8" x14ac:dyDescent="0.3">
      <c r="A12" s="8" t="s">
        <v>55</v>
      </c>
      <c r="B12" s="8" t="s">
        <v>19</v>
      </c>
      <c r="C12" s="8" t="s">
        <v>56</v>
      </c>
      <c r="D12" s="8">
        <v>1</v>
      </c>
      <c r="E12" s="8">
        <v>20</v>
      </c>
      <c r="F12" s="8">
        <v>0</v>
      </c>
      <c r="G12" s="8">
        <v>1</v>
      </c>
      <c r="H12" s="8">
        <v>1</v>
      </c>
    </row>
    <row r="13" spans="1:8" x14ac:dyDescent="0.3">
      <c r="A13" s="8" t="s">
        <v>55</v>
      </c>
      <c r="B13" s="8" t="s">
        <v>21</v>
      </c>
      <c r="C13" s="8" t="s">
        <v>59</v>
      </c>
      <c r="D13" s="8">
        <v>1</v>
      </c>
      <c r="E13" s="8">
        <v>20</v>
      </c>
      <c r="F13" s="8">
        <v>0</v>
      </c>
      <c r="G13" s="8">
        <v>1</v>
      </c>
      <c r="H13" s="8">
        <v>1</v>
      </c>
    </row>
    <row r="14" spans="1:8" x14ac:dyDescent="0.3">
      <c r="A14" s="8" t="s">
        <v>60</v>
      </c>
      <c r="B14" s="8" t="s">
        <v>19</v>
      </c>
      <c r="C14" s="8" t="s">
        <v>57</v>
      </c>
      <c r="D14" s="8">
        <v>1</v>
      </c>
      <c r="E14" s="8">
        <v>1000</v>
      </c>
      <c r="F14" s="8">
        <v>0</v>
      </c>
      <c r="G14" s="8">
        <v>1</v>
      </c>
      <c r="H14" s="8">
        <v>1</v>
      </c>
    </row>
    <row r="15" spans="1:8" x14ac:dyDescent="0.3">
      <c r="A15" s="8" t="s">
        <v>60</v>
      </c>
      <c r="B15" s="8" t="s">
        <v>21</v>
      </c>
      <c r="C15" s="8" t="s">
        <v>61</v>
      </c>
      <c r="D15" s="8">
        <v>1</v>
      </c>
      <c r="E15" s="8">
        <v>1000</v>
      </c>
      <c r="F15" s="8">
        <v>0</v>
      </c>
      <c r="G15" s="8">
        <v>1</v>
      </c>
      <c r="H15" s="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D2" sqref="B1:D2"/>
    </sheetView>
  </sheetViews>
  <sheetFormatPr defaultRowHeight="14.4" x14ac:dyDescent="0.3"/>
  <cols>
    <col min="1" max="1" width="19.33203125" style="7" customWidth="1"/>
  </cols>
  <sheetData>
    <row r="1" spans="1:1" x14ac:dyDescent="0.3">
      <c r="A1" s="3" t="s">
        <v>23</v>
      </c>
    </row>
    <row r="2" spans="1:1" x14ac:dyDescent="0.3">
      <c r="A2" s="7" t="e">
        <f>IF(timeseries!#REF!&lt;&gt;"",timeseries!#REF!,"")</f>
        <v>#REF!</v>
      </c>
    </row>
    <row r="3" spans="1:1" x14ac:dyDescent="0.3">
      <c r="A3" s="7">
        <f>IF(timeseries!A2&lt;&gt;"",timeseries!A2,"")</f>
        <v>44671.041666666664</v>
      </c>
    </row>
    <row r="4" spans="1:1" x14ac:dyDescent="0.3">
      <c r="A4" s="7">
        <f>IF(timeseries!A3&lt;&gt;"",timeseries!A3,"")</f>
        <v>44671.08333321759</v>
      </c>
    </row>
    <row r="5" spans="1:1" x14ac:dyDescent="0.3">
      <c r="A5" s="7">
        <f>IF(timeseries!A4&lt;&gt;"",timeseries!A4,"")</f>
        <v>44671.12499971065</v>
      </c>
    </row>
    <row r="6" spans="1:1" x14ac:dyDescent="0.3">
      <c r="A6" s="7">
        <f>IF(timeseries!A5&lt;&gt;"",timeseries!A5,"")</f>
        <v>44671.166666261575</v>
      </c>
    </row>
    <row r="7" spans="1:1" x14ac:dyDescent="0.3">
      <c r="A7" s="7">
        <f>IF(timeseries!A6&lt;&gt;"",timeseries!A6,"")</f>
        <v>44671.208332812501</v>
      </c>
    </row>
    <row r="8" spans="1:1" x14ac:dyDescent="0.3">
      <c r="A8" s="7">
        <f>IF(timeseries!A7&lt;&gt;"",timeseries!A7,"")</f>
        <v>44671.249999363426</v>
      </c>
    </row>
    <row r="9" spans="1:1" x14ac:dyDescent="0.3">
      <c r="A9" s="7">
        <f>IF(timeseries!A8&lt;&gt;"",timeseries!A8,"")</f>
        <v>44671.291665914352</v>
      </c>
    </row>
    <row r="10" spans="1:1" x14ac:dyDescent="0.3">
      <c r="A10" s="7">
        <f>IF(timeseries!A9&lt;&gt;"",timeseries!A9,"")</f>
        <v>44671.333332465278</v>
      </c>
    </row>
    <row r="11" spans="1:1" x14ac:dyDescent="0.3">
      <c r="A11" s="7">
        <f>IF(timeseries!A10&lt;&gt;"",timeseries!A10,"")</f>
        <v>44671.374999016203</v>
      </c>
    </row>
    <row r="12" spans="1:1" x14ac:dyDescent="0.3">
      <c r="A12" s="7">
        <f>IF(timeseries!A11&lt;&gt;"",timeseries!A11,"")</f>
        <v>44671.416665567129</v>
      </c>
    </row>
    <row r="13" spans="1:1" x14ac:dyDescent="0.3">
      <c r="A13" s="7">
        <f>IF(timeseries!A12&lt;&gt;"",timeseries!A12,"")</f>
        <v>44671.458332118054</v>
      </c>
    </row>
    <row r="14" spans="1:1" x14ac:dyDescent="0.3">
      <c r="A14" s="7">
        <f>IF(timeseries!A13&lt;&gt;"",timeseries!A13,"")</f>
        <v>44671.49999866898</v>
      </c>
    </row>
    <row r="15" spans="1:1" x14ac:dyDescent="0.3">
      <c r="A15" s="7">
        <f>IF(timeseries!A14&lt;&gt;"",timeseries!A14,"")</f>
        <v>44671.541665219906</v>
      </c>
    </row>
    <row r="16" spans="1:1" x14ac:dyDescent="0.3">
      <c r="A16" s="7">
        <f>IF(timeseries!A15&lt;&gt;"",timeseries!A15,"")</f>
        <v>44671.583331770831</v>
      </c>
    </row>
    <row r="17" spans="1:1" x14ac:dyDescent="0.3">
      <c r="A17" s="7">
        <f>IF(timeseries!A16&lt;&gt;"",timeseries!A16,"")</f>
        <v>44671.624998321757</v>
      </c>
    </row>
    <row r="18" spans="1:1" x14ac:dyDescent="0.3">
      <c r="A18" s="7">
        <f>IF(timeseries!A17&lt;&gt;"",timeseries!A17,"")</f>
        <v>44671.666664872682</v>
      </c>
    </row>
    <row r="19" spans="1:1" x14ac:dyDescent="0.3">
      <c r="A19" s="7">
        <f>IF(timeseries!A18&lt;&gt;"",timeseries!A18,"")</f>
        <v>44671.708331423608</v>
      </c>
    </row>
    <row r="20" spans="1:1" x14ac:dyDescent="0.3">
      <c r="A20" s="7">
        <f>IF(timeseries!A19&lt;&gt;"",timeseries!A19,"")</f>
        <v>44671.749997974533</v>
      </c>
    </row>
    <row r="21" spans="1:1" x14ac:dyDescent="0.3">
      <c r="A21" s="7">
        <f>IF(timeseries!A20&lt;&gt;"",timeseries!A20,"")</f>
        <v>44671.791664525466</v>
      </c>
    </row>
    <row r="22" spans="1:1" x14ac:dyDescent="0.3">
      <c r="A22" s="7">
        <f>IF(timeseries!A21&lt;&gt;"",timeseries!A21,"")</f>
        <v>44671.833331076392</v>
      </c>
    </row>
    <row r="23" spans="1:1" x14ac:dyDescent="0.3">
      <c r="A23" s="7">
        <f>IF(timeseries!A22&lt;&gt;"",timeseries!A22,"")</f>
        <v>44671.874997627317</v>
      </c>
    </row>
    <row r="24" spans="1:1" x14ac:dyDescent="0.3">
      <c r="A24" s="7">
        <f>IF(timeseries!A23&lt;&gt;"",timeseries!A23,"")</f>
        <v>44671.916664178243</v>
      </c>
    </row>
    <row r="25" spans="1:1" x14ac:dyDescent="0.3">
      <c r="A25" s="7" t="str">
        <f>IF(timeseries!A24&lt;&gt;"",timeseries!A24,"")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1"/>
  <sheetViews>
    <sheetView workbookViewId="0">
      <selection activeCell="J14" sqref="J14"/>
    </sheetView>
  </sheetViews>
  <sheetFormatPr defaultRowHeight="14.4" x14ac:dyDescent="0.3"/>
  <sheetData>
    <row r="1" spans="1:2" s="3" customFormat="1" x14ac:dyDescent="0.3">
      <c r="A1" s="3" t="s">
        <v>27</v>
      </c>
      <c r="B1" s="3" t="s">
        <v>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A2" sqref="A2:XFD2"/>
    </sheetView>
  </sheetViews>
  <sheetFormatPr defaultRowHeight="14.4" x14ac:dyDescent="0.3"/>
  <cols>
    <col min="1" max="1" width="19.33203125" style="7" customWidth="1"/>
    <col min="6" max="6" width="23.109375" customWidth="1"/>
    <col min="12" max="12" width="12.109375" bestFit="1" customWidth="1"/>
  </cols>
  <sheetData>
    <row r="1" spans="1:12" s="3" customFormat="1" x14ac:dyDescent="0.3">
      <c r="A1" s="3" t="s">
        <v>23</v>
      </c>
      <c r="F1"/>
    </row>
    <row r="2" spans="1:12" x14ac:dyDescent="0.3">
      <c r="A2" s="7" t="e">
        <f>IF(timeseries!#REF!&lt;&gt;"",timeseries!#REF!,"")</f>
        <v>#REF!</v>
      </c>
      <c r="F2" s="7"/>
      <c r="L2" s="7"/>
    </row>
    <row r="3" spans="1:12" x14ac:dyDescent="0.3">
      <c r="A3" s="7">
        <f>IF(timeseries!A2&lt;&gt;"",timeseries!A2,"")</f>
        <v>44671.041666666664</v>
      </c>
    </row>
    <row r="4" spans="1:12" x14ac:dyDescent="0.3">
      <c r="A4" s="7">
        <f>IF(timeseries!A3&lt;&gt;"",timeseries!A3,"")</f>
        <v>44671.08333321759</v>
      </c>
    </row>
    <row r="5" spans="1:12" x14ac:dyDescent="0.3">
      <c r="A5" s="7">
        <f>IF(timeseries!A4&lt;&gt;"",timeseries!A4,"")</f>
        <v>44671.12499971065</v>
      </c>
    </row>
    <row r="6" spans="1:12" x14ac:dyDescent="0.3">
      <c r="A6" s="7">
        <f>IF(timeseries!A5&lt;&gt;"",timeseries!A5,"")</f>
        <v>44671.166666261575</v>
      </c>
    </row>
    <row r="7" spans="1:12" x14ac:dyDescent="0.3">
      <c r="A7" s="7">
        <f>IF(timeseries!A6&lt;&gt;"",timeseries!A6,"")</f>
        <v>44671.208332812501</v>
      </c>
    </row>
    <row r="8" spans="1:12" x14ac:dyDescent="0.3">
      <c r="A8" s="7">
        <f>IF(timeseries!A7&lt;&gt;"",timeseries!A7,"")</f>
        <v>44671.249999363426</v>
      </c>
    </row>
    <row r="9" spans="1:12" x14ac:dyDescent="0.3">
      <c r="A9" s="7">
        <f>IF(timeseries!A8&lt;&gt;"",timeseries!A8,"")</f>
        <v>44671.291665914352</v>
      </c>
    </row>
    <row r="10" spans="1:12" x14ac:dyDescent="0.3">
      <c r="A10" s="7">
        <f>IF(timeseries!A9&lt;&gt;"",timeseries!A9,"")</f>
        <v>44671.333332465278</v>
      </c>
    </row>
    <row r="11" spans="1:12" x14ac:dyDescent="0.3">
      <c r="A11" s="7">
        <f>IF(timeseries!A10&lt;&gt;"",timeseries!A10,"")</f>
        <v>44671.374999016203</v>
      </c>
    </row>
    <row r="12" spans="1:12" x14ac:dyDescent="0.3">
      <c r="A12" s="7">
        <f>IF(timeseries!A11&lt;&gt;"",timeseries!A11,"")</f>
        <v>44671.416665567129</v>
      </c>
    </row>
    <row r="13" spans="1:12" x14ac:dyDescent="0.3">
      <c r="A13" s="7">
        <f>IF(timeseries!A12&lt;&gt;"",timeseries!A12,"")</f>
        <v>44671.458332118054</v>
      </c>
    </row>
    <row r="14" spans="1:12" x14ac:dyDescent="0.3">
      <c r="A14" s="7">
        <f>IF(timeseries!A13&lt;&gt;"",timeseries!A13,"")</f>
        <v>44671.49999866898</v>
      </c>
    </row>
    <row r="15" spans="1:12" x14ac:dyDescent="0.3">
      <c r="A15" s="7">
        <f>IF(timeseries!A14&lt;&gt;"",timeseries!A14,"")</f>
        <v>44671.541665219906</v>
      </c>
    </row>
    <row r="16" spans="1:12" x14ac:dyDescent="0.3">
      <c r="A16" s="7">
        <f>IF(timeseries!A15&lt;&gt;"",timeseries!A15,"")</f>
        <v>44671.583331770831</v>
      </c>
    </row>
    <row r="17" spans="1:1" x14ac:dyDescent="0.3">
      <c r="A17" s="7">
        <f>IF(timeseries!A16&lt;&gt;"",timeseries!A16,"")</f>
        <v>44671.624998321757</v>
      </c>
    </row>
    <row r="18" spans="1:1" x14ac:dyDescent="0.3">
      <c r="A18" s="7">
        <f>IF(timeseries!A17&lt;&gt;"",timeseries!A17,"")</f>
        <v>44671.666664872682</v>
      </c>
    </row>
    <row r="19" spans="1:1" x14ac:dyDescent="0.3">
      <c r="A19" s="7">
        <f>IF(timeseries!A18&lt;&gt;"",timeseries!A18,"")</f>
        <v>44671.708331423608</v>
      </c>
    </row>
    <row r="20" spans="1:1" x14ac:dyDescent="0.3">
      <c r="A20" s="7">
        <f>IF(timeseries!A19&lt;&gt;"",timeseries!A19,"")</f>
        <v>44671.749997974533</v>
      </c>
    </row>
    <row r="21" spans="1:1" x14ac:dyDescent="0.3">
      <c r="A21" s="7">
        <f>IF(timeseries!A20&lt;&gt;"",timeseries!A20,"")</f>
        <v>44671.791664525466</v>
      </c>
    </row>
    <row r="22" spans="1:1" x14ac:dyDescent="0.3">
      <c r="A22" s="7">
        <f>IF(timeseries!A21&lt;&gt;"",timeseries!A21,"")</f>
        <v>44671.833331076392</v>
      </c>
    </row>
    <row r="23" spans="1:1" x14ac:dyDescent="0.3">
      <c r="A23" s="7">
        <f>IF(timeseries!A22&lt;&gt;"",timeseries!A22,"")</f>
        <v>44671.874997627317</v>
      </c>
    </row>
    <row r="24" spans="1:1" x14ac:dyDescent="0.3">
      <c r="A24" s="7">
        <f>IF(timeseries!A23&lt;&gt;"",timeseries!A23,"")</f>
        <v>44671.916664178243</v>
      </c>
    </row>
    <row r="25" spans="1:1" x14ac:dyDescent="0.3">
      <c r="A25" s="7" t="str">
        <f>IF(timeseries!A24&lt;&gt;"",timeseries!A24,"")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D4" sqref="D4"/>
    </sheetView>
  </sheetViews>
  <sheetFormatPr defaultRowHeight="14.4" x14ac:dyDescent="0.3"/>
  <cols>
    <col min="1" max="1" width="19.33203125" style="7" customWidth="1"/>
    <col min="4" max="6" width="10.44140625" customWidth="1"/>
    <col min="7" max="7" width="10.44140625" style="1" customWidth="1"/>
  </cols>
  <sheetData>
    <row r="1" spans="1:7" s="3" customFormat="1" x14ac:dyDescent="0.3">
      <c r="A1" s="3" t="s">
        <v>23</v>
      </c>
      <c r="B1" s="3" t="s">
        <v>62</v>
      </c>
    </row>
    <row r="2" spans="1:7" x14ac:dyDescent="0.3">
      <c r="A2" s="7">
        <v>44671</v>
      </c>
      <c r="B2">
        <v>4.333333333333333</v>
      </c>
      <c r="F2" s="2"/>
      <c r="G2" s="2"/>
    </row>
    <row r="3" spans="1:7" x14ac:dyDescent="0.3">
      <c r="A3" s="7">
        <v>44671.041666666664</v>
      </c>
      <c r="B3">
        <v>4.166666666666667</v>
      </c>
      <c r="F3" s="2"/>
      <c r="G3" s="2"/>
    </row>
    <row r="4" spans="1:7" x14ac:dyDescent="0.3">
      <c r="A4" s="7">
        <v>44671.08333321759</v>
      </c>
      <c r="B4">
        <v>4.333333333333333</v>
      </c>
      <c r="F4" s="2"/>
      <c r="G4" s="2"/>
    </row>
    <row r="5" spans="1:7" x14ac:dyDescent="0.3">
      <c r="A5" s="7">
        <v>44671.12499971065</v>
      </c>
      <c r="B5">
        <v>4.666666666666667</v>
      </c>
      <c r="F5" s="2"/>
      <c r="G5" s="2"/>
    </row>
    <row r="6" spans="1:7" x14ac:dyDescent="0.3">
      <c r="A6" s="7">
        <v>44671.166666261575</v>
      </c>
      <c r="B6">
        <v>5</v>
      </c>
      <c r="F6" s="2"/>
      <c r="G6" s="2"/>
    </row>
    <row r="7" spans="1:7" x14ac:dyDescent="0.3">
      <c r="A7" s="7">
        <v>44671.208332812501</v>
      </c>
      <c r="B7">
        <v>4.666666666666667</v>
      </c>
      <c r="F7" s="2"/>
      <c r="G7" s="2"/>
    </row>
    <row r="8" spans="1:7" x14ac:dyDescent="0.3">
      <c r="A8" s="7">
        <v>44671.249999363426</v>
      </c>
      <c r="B8">
        <v>5.5</v>
      </c>
      <c r="F8" s="2"/>
      <c r="G8" s="2"/>
    </row>
    <row r="9" spans="1:7" x14ac:dyDescent="0.3">
      <c r="A9" s="7">
        <v>44671.291665914352</v>
      </c>
      <c r="B9">
        <v>4.833333333333333</v>
      </c>
      <c r="F9" s="2"/>
      <c r="G9" s="2"/>
    </row>
    <row r="10" spans="1:7" x14ac:dyDescent="0.3">
      <c r="A10" s="7">
        <v>44671.333332465278</v>
      </c>
      <c r="B10">
        <v>4.666666666666667</v>
      </c>
      <c r="F10" s="2"/>
      <c r="G10" s="2"/>
    </row>
    <row r="11" spans="1:7" x14ac:dyDescent="0.3">
      <c r="A11" s="7">
        <v>44671.374999016203</v>
      </c>
      <c r="B11">
        <v>5.333333333333333</v>
      </c>
      <c r="F11" s="2"/>
      <c r="G11" s="2"/>
    </row>
    <row r="12" spans="1:7" x14ac:dyDescent="0.3">
      <c r="A12" s="7">
        <v>44671.416665567129</v>
      </c>
      <c r="B12">
        <v>5.666666666666667</v>
      </c>
      <c r="F12" s="2"/>
      <c r="G12" s="2"/>
    </row>
    <row r="13" spans="1:7" x14ac:dyDescent="0.3">
      <c r="A13" s="7">
        <v>44671.458332118054</v>
      </c>
      <c r="B13">
        <v>4.333333333333333</v>
      </c>
      <c r="F13" s="2"/>
      <c r="G13" s="2"/>
    </row>
    <row r="14" spans="1:7" x14ac:dyDescent="0.3">
      <c r="A14" s="7">
        <v>44671.49999866898</v>
      </c>
      <c r="B14">
        <v>5.833333333333333</v>
      </c>
      <c r="F14" s="2"/>
      <c r="G14" s="2"/>
    </row>
    <row r="15" spans="1:7" x14ac:dyDescent="0.3">
      <c r="A15" s="7">
        <v>44671.541665219906</v>
      </c>
      <c r="B15">
        <v>4.666666666666667</v>
      </c>
      <c r="F15" s="2"/>
      <c r="G15" s="2"/>
    </row>
    <row r="16" spans="1:7" x14ac:dyDescent="0.3">
      <c r="A16" s="7">
        <v>44671.583331770831</v>
      </c>
      <c r="B16">
        <v>4.5</v>
      </c>
      <c r="F16" s="2"/>
      <c r="G16" s="2"/>
    </row>
    <row r="17" spans="1:7" x14ac:dyDescent="0.3">
      <c r="A17" s="7">
        <v>44671.624998321757</v>
      </c>
      <c r="B17">
        <v>5.166666666666667</v>
      </c>
      <c r="F17" s="2"/>
      <c r="G17" s="2"/>
    </row>
    <row r="18" spans="1:7" x14ac:dyDescent="0.3">
      <c r="A18" s="7">
        <v>44671.666664872682</v>
      </c>
      <c r="B18">
        <v>4.5</v>
      </c>
      <c r="F18" s="2"/>
      <c r="G18" s="2"/>
    </row>
    <row r="19" spans="1:7" x14ac:dyDescent="0.3">
      <c r="A19" s="7">
        <v>44671.708331423608</v>
      </c>
      <c r="B19">
        <v>4.333333333333333</v>
      </c>
      <c r="F19" s="2"/>
      <c r="G19" s="2"/>
    </row>
    <row r="20" spans="1:7" x14ac:dyDescent="0.3">
      <c r="A20" s="7">
        <v>44671.749997974533</v>
      </c>
      <c r="B20">
        <v>4.833333333333333</v>
      </c>
      <c r="F20" s="2"/>
      <c r="G20" s="2"/>
    </row>
    <row r="21" spans="1:7" x14ac:dyDescent="0.3">
      <c r="A21" s="7">
        <v>44671.791664525466</v>
      </c>
      <c r="B21">
        <v>5.666666666666667</v>
      </c>
      <c r="F21" s="2"/>
      <c r="G21" s="2"/>
    </row>
    <row r="22" spans="1:7" x14ac:dyDescent="0.3">
      <c r="A22" s="7">
        <v>44671.833331076392</v>
      </c>
      <c r="B22">
        <v>4.833333333333333</v>
      </c>
      <c r="F22" s="2"/>
      <c r="G22" s="2"/>
    </row>
    <row r="23" spans="1:7" x14ac:dyDescent="0.3">
      <c r="A23" s="7">
        <v>44671.874997627317</v>
      </c>
      <c r="B23">
        <v>4.666666666666667</v>
      </c>
      <c r="F23" s="2"/>
      <c r="G23" s="2"/>
    </row>
    <row r="24" spans="1:7" x14ac:dyDescent="0.3">
      <c r="A24" s="7">
        <v>44671.916664178243</v>
      </c>
      <c r="B24">
        <v>5</v>
      </c>
      <c r="F24" s="2"/>
      <c r="G24" s="2"/>
    </row>
    <row r="25" spans="1:7" x14ac:dyDescent="0.3">
      <c r="A25" s="7">
        <v>44671.958330729169</v>
      </c>
      <c r="B25">
        <v>4.666666666666667</v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timeseries</vt:lpstr>
      <vt:lpstr>nodes</vt:lpstr>
      <vt:lpstr>processes</vt:lpstr>
      <vt:lpstr>efficiencies</vt:lpstr>
      <vt:lpstr>process_topology</vt:lpstr>
      <vt:lpstr>node_history</vt:lpstr>
      <vt:lpstr>reserve_type</vt:lpstr>
      <vt:lpstr>cf</vt:lpstr>
      <vt:lpstr>inflow</vt:lpstr>
      <vt:lpstr>price</vt:lpstr>
      <vt:lpstr>markets</vt:lpstr>
      <vt:lpstr>market_prices</vt:lpstr>
      <vt:lpstr>balance_prices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2022-12-21T11:15:41Z</dcterms:modified>
</cp:coreProperties>
</file>