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33CCECFC-65C3-4AA0-9CA5-04E286D9640C}" xr6:coauthVersionLast="47" xr6:coauthVersionMax="47" xr10:uidLastSave="{00000000-0000-0000-0000-000000000000}"/>
  <bookViews>
    <workbookView xWindow="-120" yWindow="-120" windowWidth="29040" windowHeight="17640" tabRatio="796" activeTab="9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market_prices" sheetId="8" r:id="rId17"/>
    <sheet name="reserve_realisation" sheetId="23" r:id="rId18"/>
    <sheet name="bid_slots" sheetId="28" r:id="rId19"/>
    <sheet name="balance_prices" sheetId="20" r:id="rId20"/>
    <sheet name="reserve_activation_price" sheetId="27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T17" i="2" l="1"/>
  <c r="U17" i="2"/>
  <c r="T18" i="2"/>
  <c r="U18" i="2"/>
  <c r="T19" i="2"/>
  <c r="U19" i="2"/>
  <c r="T20" i="2"/>
  <c r="U20" i="2"/>
  <c r="U16" i="2"/>
  <c r="T16" i="2"/>
  <c r="S17" i="2"/>
  <c r="S18" i="2"/>
  <c r="S19" i="2"/>
  <c r="S20" i="2"/>
  <c r="S16" i="2"/>
  <c r="R16" i="2"/>
  <c r="R17" i="2"/>
  <c r="R18" i="2"/>
  <c r="R19" i="2"/>
  <c r="R20" i="2"/>
  <c r="M17" i="2"/>
  <c r="M19" i="2"/>
  <c r="M20" i="2"/>
  <c r="M16" i="2"/>
  <c r="F18" i="2"/>
  <c r="H18" i="2" s="1"/>
  <c r="I18" i="2" s="1"/>
  <c r="J18" i="2" s="1"/>
  <c r="F20" i="2"/>
  <c r="H20" i="2" s="1"/>
  <c r="I20" i="2" s="1"/>
  <c r="J20" i="2" s="1"/>
  <c r="F16" i="2"/>
  <c r="H16" i="2" s="1"/>
  <c r="P17" i="2"/>
  <c r="Q17" i="2"/>
  <c r="P18" i="2"/>
  <c r="Q18" i="2"/>
  <c r="P19" i="2"/>
  <c r="Q19" i="2"/>
  <c r="P20" i="2"/>
  <c r="Q20" i="2"/>
  <c r="Q16" i="2"/>
  <c r="P16" i="2"/>
  <c r="F17" i="2"/>
  <c r="H17" i="2" s="1"/>
  <c r="I17" i="2" s="1"/>
  <c r="J17" i="2" s="1"/>
  <c r="F19" i="2"/>
  <c r="H19" i="2" s="1"/>
  <c r="I19" i="2" s="1"/>
  <c r="J19" i="2" s="1"/>
  <c r="M18" i="2" l="1"/>
  <c r="K19" i="2"/>
  <c r="L19" i="2" s="1"/>
  <c r="K20" i="2"/>
  <c r="L20" i="2" s="1"/>
  <c r="K18" i="2"/>
  <c r="L18" i="2" s="1"/>
  <c r="K17" i="2"/>
  <c r="L17" i="2" s="1"/>
  <c r="I16" i="2"/>
  <c r="J16" i="2" s="1"/>
  <c r="K16" i="2"/>
  <c r="L16" i="2" s="1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<sst xmlns="http://schemas.openxmlformats.org/spreadsheetml/2006/main" count="276" uniqueCount="183">
  <si>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</si>
  <si>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</si>
  <si>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</si>
  <si>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</si>
  <si>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</si>
  <si>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</si>
  <si>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</si>
  <si>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</si>
  <si>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</si>
  <si>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</si>
  <si>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</si>
  <si>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</si>
  <si>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</si>
  <si>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</si>
  <si>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</si>
  <si>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</si>
  <si>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</si>
  <si>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</si>
  <si>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</si>
  <si>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</si>
  <si>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</si>
  <si>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</si>
  <si>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</si>
  <si>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</si>
  <si>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</si>
  <si>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</si>
  <si>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</si>
  <si>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</si>
  <si>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</si>
  <si>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</si>
  <si>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</si>
  <si>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</si>
  <si>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</si>
  <si>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</si>
  <si>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</si>
  <si>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</si>
  <si>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</si>
  <si>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</si>
  <si>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</si>
  <si>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</si>
  <si>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</si>
  <si>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</si>
  <si>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</si>
  <si>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</si>
  <si>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</si>
  <si>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</si>
  <si>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</si>
  <si>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</si>
  <si>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</si>
  <si>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</si>
  <si>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</si>
  <si>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</si>
  <si>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</si>
  <si>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</si>
  <si>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</si>
  <si>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</si>
  <si>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</si>
  <si>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</si>
  <si>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</si>
  <si>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</si>
  <si>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</si>
  <si>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</si>
  <si>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</si>
  <si>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</si>
  <si>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</si>
  <si>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</si>
  <si>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</si>
  <si>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</si>
  <si>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</si>
  <si>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</si>
  <si>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</si>
  <si>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</si>
  <si>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</si>
  <si>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</si>
  <si>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</si>
  <si>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</si>
  <si>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</si>
  <si>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</si>
  <si>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</si>
  <si>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</si>
  <si>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</si>
  <si>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</si>
  <si>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</si>
  <si>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</si>
  <si>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</si>
  <si>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</si>
  <si>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</si>
  <si>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</si>
  <si>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</si>
  <si>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</si>
  <si>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</si>
  <si>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</si>
  <si>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</si>
  <si>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</si>
  <si>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</si>
  <si>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</si>
  <si>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</si>
  <si>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</si>
  <si>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</si>
  <si>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</si>
  <si>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</si>
  <si>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</si>
  <si>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</si>
  <si>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</si>
  <si>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</si>
  <si>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</si>
  <si>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</si>
  <si>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</si>
  <si>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</si>
  <si>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</si>
  <si>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</si>
  <si>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</si>
  <si>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</si>
  <si>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</si>
  <si>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</si>
  <si>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</si>
  <si>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</si>
  <si>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</si>
  <si>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</si>
  <si>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</si>
  <si>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</si>
  <si>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</si>
  <si>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</si>
  <si>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</si>
  <si>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</si>
  <si>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</si>
  <si>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</si>
  <si>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</si>
  <si>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</si>
  <si>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</si>
  <si>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</si>
  <si>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</si>
  <si>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</si>
  <si>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</si>
  <si>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</si>
  <si>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</si>
  <si>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</si>
  <si>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</si>
  <si>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</si>
  <si>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</si>
  <si>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</si>
  <si>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</si>
  <si>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</si>
  <si>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</si>
  <si>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</si>
  <si>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</si>
  <si>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</si>
  <si>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</si>
  <si>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</si>
  <si>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</si>
  <si>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</si>
  <si>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heat_pump_1,s1</t>
  </si>
  <si>
    <t>heat_pump_1,s2</t>
  </si>
  <si>
    <t>heat_pump_1,s3</t>
  </si>
  <si>
    <t>hydro1_res</t>
  </si>
  <si>
    <t>hydro2_res</t>
  </si>
  <si>
    <t>hydro3_res</t>
  </si>
  <si>
    <t>hydro4_res</t>
  </si>
  <si>
    <t>hydro5_res</t>
  </si>
  <si>
    <t>hydro1</t>
  </si>
  <si>
    <t>hydro2</t>
  </si>
  <si>
    <t>hydro3</t>
  </si>
  <si>
    <t>hydro4</t>
  </si>
  <si>
    <t>hydro5</t>
  </si>
  <si>
    <t>hydro1_spill</t>
  </si>
  <si>
    <t>hydro2_spill</t>
  </si>
  <si>
    <t>hydro3_spill</t>
  </si>
  <si>
    <t>hydro4_spill</t>
  </si>
  <si>
    <t>hydro5_spill</t>
  </si>
  <si>
    <t>Water weight</t>
  </si>
  <si>
    <t>Water</t>
  </si>
  <si>
    <t>Head height</t>
  </si>
  <si>
    <t>Energy, MJ</t>
  </si>
  <si>
    <t>Energy, MWh</t>
  </si>
  <si>
    <t>Efficiency</t>
  </si>
  <si>
    <t>P for 1000 m3/s</t>
  </si>
  <si>
    <t>E per hour</t>
  </si>
  <si>
    <t>Water consumption per h</t>
  </si>
  <si>
    <t>Res_max</t>
  </si>
  <si>
    <t>Res_min</t>
  </si>
  <si>
    <t>Max flow</t>
  </si>
  <si>
    <t>min flow</t>
  </si>
  <si>
    <t>hours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</si>
</sst>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87"/>
  <sheetViews>
    <sheetView topLeftCell="A38" workbookViewId="0">
      <selection activeCell="C51" sqref="C51"/>
    </sheetView>
  </sheetViews>
  <sheetFormatPr defaultRowHeight="15" x14ac:dyDescent="0.25"/>
  <cols>
    <col min="1" max="1" width="14.28515625" style="7" bestFit="1" customWidth="1"/>
  </cols>
  <sheetData>
    <row r="1" spans="1:1" x14ac:dyDescent="0.25">
      <c r="A1" s="7" t="s">
        <v>31</v>
      </c>
    </row>
    <row r="2" spans="1:1" x14ac:dyDescent="0.25">
      <c r="A2" s="7">
        <v>45383</v>
      </c>
    </row>
    <row r="3" spans="1:1" x14ac:dyDescent="0.25">
      <c r="A3" s="7">
        <v>45383.041666666664</v>
      </c>
    </row>
    <row r="4" spans="1:1" x14ac:dyDescent="0.25">
      <c r="A4" s="7">
        <v>45383.083333333336</v>
      </c>
    </row>
    <row r="5" spans="1:1" x14ac:dyDescent="0.25">
      <c r="A5" s="7">
        <v>45383.125</v>
      </c>
    </row>
    <row r="6" spans="1:1" x14ac:dyDescent="0.25">
      <c r="A6" s="7">
        <v>45383.166666666664</v>
      </c>
    </row>
    <row r="7" spans="1:1" x14ac:dyDescent="0.25">
      <c r="A7" s="7">
        <v>45383.208333333336</v>
      </c>
    </row>
    <row r="8" spans="1:1" x14ac:dyDescent="0.25">
      <c r="A8" s="7">
        <v>45383.25</v>
      </c>
    </row>
    <row r="9" spans="1:1" x14ac:dyDescent="0.25">
      <c r="A9" s="7">
        <v>45383.291666666664</v>
      </c>
    </row>
    <row r="10" spans="1:1" x14ac:dyDescent="0.25">
      <c r="A10" s="7">
        <v>45383.333333333336</v>
      </c>
    </row>
    <row r="11" spans="1:1" x14ac:dyDescent="0.25">
      <c r="A11" s="7">
        <v>45383.375</v>
      </c>
    </row>
    <row r="12" spans="1:1" x14ac:dyDescent="0.25">
      <c r="A12" s="7">
        <v>45383.416666666664</v>
      </c>
    </row>
    <row r="13" spans="1:1" x14ac:dyDescent="0.25">
      <c r="A13" s="7">
        <v>45383.458333333336</v>
      </c>
    </row>
    <row r="14" spans="1:1" x14ac:dyDescent="0.25">
      <c r="A14" s="7">
        <v>45383.5</v>
      </c>
    </row>
    <row r="15" spans="1:1" x14ac:dyDescent="0.25">
      <c r="A15" s="7">
        <v>45383.541666666664</v>
      </c>
    </row>
    <row r="16" spans="1:1" x14ac:dyDescent="0.25">
      <c r="A16" s="7">
        <v>45383.583333333336</v>
      </c>
    </row>
    <row r="17" spans="1:1" x14ac:dyDescent="0.25">
      <c r="A17" s="7">
        <v>45383.625</v>
      </c>
    </row>
    <row r="18" spans="1:1" x14ac:dyDescent="0.25">
      <c r="A18" s="7">
        <v>45383.666666666664</v>
      </c>
    </row>
    <row r="19" spans="1:1" x14ac:dyDescent="0.25">
      <c r="A19" s="7">
        <v>45383.708333333336</v>
      </c>
    </row>
    <row r="20" spans="1:1" x14ac:dyDescent="0.25">
      <c r="A20" s="7">
        <v>45383.75</v>
      </c>
    </row>
    <row r="21" spans="1:1" x14ac:dyDescent="0.25">
      <c r="A21" s="7">
        <v>45383.791666666664</v>
      </c>
    </row>
    <row r="22" spans="1:1" x14ac:dyDescent="0.25">
      <c r="A22" s="7">
        <v>45383.833333333336</v>
      </c>
    </row>
    <row r="23" spans="1:1" x14ac:dyDescent="0.25">
      <c r="A23" s="7">
        <v>45383.875</v>
      </c>
    </row>
    <row r="24" spans="1:1" x14ac:dyDescent="0.25">
      <c r="A24" s="7">
        <v>45383.916666666664</v>
      </c>
    </row>
    <row r="25" spans="1:1" x14ac:dyDescent="0.25">
      <c r="A25" s="7">
        <v>45383.958333333336</v>
      </c>
    </row>
    <row r="26" spans="1:1" x14ac:dyDescent="0.25">
      <c r="A26" s="7">
        <v>45384</v>
      </c>
    </row>
    <row r="27" spans="1:1" x14ac:dyDescent="0.25">
      <c r="A27" s="7">
        <v>45384.041666666664</v>
      </c>
    </row>
    <row r="28" spans="1:1" x14ac:dyDescent="0.25">
      <c r="A28" s="7">
        <v>45384.083333333336</v>
      </c>
    </row>
    <row r="29" spans="1:1" x14ac:dyDescent="0.25">
      <c r="A29" s="7">
        <v>45384.125</v>
      </c>
    </row>
    <row r="30" spans="1:1" x14ac:dyDescent="0.25">
      <c r="A30" s="7">
        <v>45384.166666666664</v>
      </c>
    </row>
    <row r="31" spans="1:1" x14ac:dyDescent="0.25">
      <c r="A31" s="7">
        <v>45384.208333333336</v>
      </c>
    </row>
    <row r="32" spans="1:1" x14ac:dyDescent="0.25">
      <c r="A32" s="7">
        <v>45384.25</v>
      </c>
    </row>
    <row r="33" spans="1:1" x14ac:dyDescent="0.25">
      <c r="A33" s="7">
        <v>45384.291666666664</v>
      </c>
    </row>
    <row r="34" spans="1:1" x14ac:dyDescent="0.25">
      <c r="A34" s="7">
        <v>45384.333333333336</v>
      </c>
    </row>
    <row r="35" spans="1:1" x14ac:dyDescent="0.25">
      <c r="A35" s="7">
        <v>45384.375</v>
      </c>
    </row>
    <row r="36" spans="1:1" x14ac:dyDescent="0.25">
      <c r="A36" s="7">
        <v>45384.416666666664</v>
      </c>
    </row>
    <row r="37" spans="1:1" x14ac:dyDescent="0.25">
      <c r="A37" s="7">
        <v>45384.458333333336</v>
      </c>
    </row>
    <row r="38" spans="1:1" x14ac:dyDescent="0.25">
      <c r="A38" s="7">
        <v>45384.5</v>
      </c>
    </row>
    <row r="39" spans="1:1" x14ac:dyDescent="0.25">
      <c r="A39" s="7">
        <v>45384.541666666664</v>
      </c>
    </row>
    <row r="40" spans="1:1" x14ac:dyDescent="0.25">
      <c r="A40" s="7">
        <v>45384.583333333336</v>
      </c>
    </row>
    <row r="41" spans="1:1" x14ac:dyDescent="0.25">
      <c r="A41" s="7">
        <v>45384.625</v>
      </c>
    </row>
    <row r="42" spans="1:1" x14ac:dyDescent="0.25">
      <c r="A42" s="7">
        <v>45384.666666666664</v>
      </c>
    </row>
    <row r="43" spans="1:1" x14ac:dyDescent="0.25">
      <c r="A43" s="7">
        <v>45384.708333333336</v>
      </c>
    </row>
    <row r="44" spans="1:1" x14ac:dyDescent="0.25">
      <c r="A44" s="7">
        <v>45384.75</v>
      </c>
    </row>
    <row r="45" spans="1:1" x14ac:dyDescent="0.25">
      <c r="A45" s="7">
        <v>45384.791666666664</v>
      </c>
    </row>
    <row r="46" spans="1:1" x14ac:dyDescent="0.25">
      <c r="A46" s="7">
        <v>45384.833333333336</v>
      </c>
    </row>
    <row r="47" spans="1:1" x14ac:dyDescent="0.25">
      <c r="A47" s="7">
        <v>45384.875</v>
      </c>
    </row>
    <row r="48" spans="1:1" x14ac:dyDescent="0.25">
      <c r="A48" s="7">
        <v>45384.916666666664</v>
      </c>
    </row>
    <row r="49" spans="1:1" x14ac:dyDescent="0.25">
      <c r="A49" s="7">
        <v>45384.958333333336</v>
      </c>
    </row>
    <row r="50" spans="1:1" x14ac:dyDescent="0.25">
      <c r="A50" s="7">
        <v>45385.125</v>
      </c>
    </row>
    <row r="51" spans="1:1" x14ac:dyDescent="0.25">
      <c r="A51" s="7">
        <v>45385.291666666664</v>
      </c>
    </row>
    <row r="52" spans="1:1" x14ac:dyDescent="0.25">
      <c r="A52" s="7">
        <v>45385.458333333336</v>
      </c>
    </row>
    <row r="53" spans="1:1" x14ac:dyDescent="0.25">
      <c r="A53" s="7">
        <v>45385.625</v>
      </c>
    </row>
    <row r="54" spans="1:1" x14ac:dyDescent="0.25">
      <c r="A54" s="7">
        <v>45385.791666666664</v>
      </c>
    </row>
    <row r="55" spans="1:1" x14ac:dyDescent="0.25">
      <c r="A55" s="7">
        <v>45385.958333333336</v>
      </c>
    </row>
    <row r="56" spans="1:1" x14ac:dyDescent="0.25">
      <c r="A56" s="7">
        <v>45386.125</v>
      </c>
    </row>
    <row r="57" spans="1:1" x14ac:dyDescent="0.25">
      <c r="A57" s="7">
        <v>45386.291666666664</v>
      </c>
    </row>
    <row r="58" spans="1:1" x14ac:dyDescent="0.25">
      <c r="A58" s="7">
        <v>45386.458333333336</v>
      </c>
    </row>
    <row r="59" spans="1:1" x14ac:dyDescent="0.25">
      <c r="A59" s="7">
        <v>45386.625</v>
      </c>
    </row>
    <row r="60" spans="1:1" x14ac:dyDescent="0.25">
      <c r="A60" s="7">
        <v>45386.791666666664</v>
      </c>
    </row>
    <row r="61" spans="1:1" x14ac:dyDescent="0.25">
      <c r="A61" s="7">
        <v>45386.958333333336</v>
      </c>
    </row>
    <row r="62" spans="1:1" x14ac:dyDescent="0.25">
      <c r="A62" s="7">
        <v>45387.958333333336</v>
      </c>
    </row>
    <row r="63" spans="1:1" x14ac:dyDescent="0.25">
      <c r="A63" s="7">
        <v>45388.958333333336</v>
      </c>
    </row>
    <row r="64" spans="1:1" x14ac:dyDescent="0.25">
      <c r="A64" s="7">
        <v>45389.958333333336</v>
      </c>
    </row>
    <row r="65" spans="1:1" x14ac:dyDescent="0.25">
      <c r="A65" s="7">
        <v>45390.958333333336</v>
      </c>
    </row>
    <row r="66" spans="1:1" x14ac:dyDescent="0.25">
      <c r="A66" s="7">
        <v>45391.958333333336</v>
      </c>
    </row>
    <row r="67" spans="1:1" x14ac:dyDescent="0.25">
      <c r="A67" s="7">
        <v>45392.958333333336</v>
      </c>
    </row>
    <row r="68" spans="1:1" x14ac:dyDescent="0.25">
      <c r="A68" s="7">
        <v>45393.958333333336</v>
      </c>
    </row>
    <row r="69" spans="1:1" x14ac:dyDescent="0.25">
      <c r="A69" s="7">
        <v>45394.958333333336</v>
      </c>
    </row>
    <row r="70" spans="1:1" x14ac:dyDescent="0.25">
      <c r="A70" s="7">
        <v>45395.958333333336</v>
      </c>
    </row>
    <row r="71" spans="1:1" x14ac:dyDescent="0.25">
      <c r="A71" s="7">
        <v>45396.958333333336</v>
      </c>
    </row>
    <row r="72" spans="1:1" x14ac:dyDescent="0.25">
      <c r="A72" s="7">
        <v>45397.958333333336</v>
      </c>
    </row>
    <row r="73" spans="1:1" x14ac:dyDescent="0.25">
      <c r="A73" s="7">
        <v>45398.958333333336</v>
      </c>
    </row>
    <row r="74" spans="1:1" x14ac:dyDescent="0.25">
      <c r="A74" s="7">
        <v>45399.958333333336</v>
      </c>
    </row>
    <row r="75" spans="1:1" x14ac:dyDescent="0.25">
      <c r="A75" s="7">
        <v>45400.958333333336</v>
      </c>
    </row>
    <row r="76" spans="1:1" x14ac:dyDescent="0.25">
      <c r="A76" s="7">
        <v>45401.958333333336</v>
      </c>
    </row>
    <row r="77" spans="1:1" x14ac:dyDescent="0.25">
      <c r="A77" s="7">
        <v>45402.958333333336</v>
      </c>
    </row>
    <row r="78" spans="1:1" x14ac:dyDescent="0.25">
      <c r="A78" s="7">
        <v>45403.958333333336</v>
      </c>
    </row>
    <row r="79" spans="1:1" x14ac:dyDescent="0.25">
      <c r="A79" s="7">
        <v>45404.958333333336</v>
      </c>
    </row>
    <row r="80" spans="1:1" x14ac:dyDescent="0.25">
      <c r="A80" s="7">
        <v>45405.958333333336</v>
      </c>
    </row>
    <row r="81" spans="1:1" x14ac:dyDescent="0.25">
      <c r="A81" s="7">
        <v>45406.958333333336</v>
      </c>
    </row>
    <row r="82" spans="1:1" x14ac:dyDescent="0.25">
      <c r="A82" s="7">
        <v>45407.958333333336</v>
      </c>
    </row>
    <row r="83" spans="1:1" x14ac:dyDescent="0.25">
      <c r="A83" s="7">
        <v>45408.958333333336</v>
      </c>
    </row>
    <row r="84" spans="1:1" x14ac:dyDescent="0.25">
      <c r="A84" s="7">
        <v>45409.958333333336</v>
      </c>
    </row>
    <row r="85" spans="1:1" x14ac:dyDescent="0.25">
      <c r="A85" s="7">
        <v>45410.958333333336</v>
      </c>
    </row>
    <row r="86" spans="1:1" x14ac:dyDescent="0.25">
      <c r="A86" s="7">
        <v>45411.958333333336</v>
      </c>
    </row>
    <row r="87" spans="1:1" x14ac:dyDescent="0.25">
      <c r="A87" s="7">
        <v>45412.958333333336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tabSelected="1" workbookViewId="0">
      <selection activeCell="E13" sqref="E13"/>
    </sheetView>
  </sheetViews>
  <sheetFormatPr defaultRowHeight="15" x14ac:dyDescent="0.25"/>
  <cols>
    <col min="1" max="1" width="19.28515625" style="7" customWidth="1"/>
  </cols>
  <sheetData>
    <row r="1" spans="1:3" x14ac:dyDescent="0.25">
      <c r="A1" s="3" t="s">
        <v>31</v>
      </c>
      <c r="B1" s="3"/>
      <c r="C1" s="3"/>
    </row>
    <row r="2" spans="1:3" x14ac:dyDescent="0.25">
      <c r="A2" s="7">
        <f>IF(timeseries!A2&lt;&gt;"",timeseries!A2,"")</f>
        <v>45383</v>
      </c>
    </row>
    <row r="3" spans="1:3" x14ac:dyDescent="0.25">
      <c r="A3" s="7">
        <f>IF(timeseries!A3&lt;&gt;"",timeseries!A3,"")</f>
        <v>45383.041666666664</v>
      </c>
    </row>
    <row r="4" spans="1:3" x14ac:dyDescent="0.25">
      <c r="A4" s="7">
        <f>IF(timeseries!A4&lt;&gt;"",timeseries!A4,"")</f>
        <v>45383.083333333336</v>
      </c>
    </row>
    <row r="5" spans="1:3" x14ac:dyDescent="0.25">
      <c r="A5" s="7">
        <f>IF(timeseries!A5&lt;&gt;"",timeseries!A5,"")</f>
        <v>45383.125</v>
      </c>
    </row>
    <row r="6" spans="1:3" x14ac:dyDescent="0.25">
      <c r="A6" s="7">
        <f>IF(timeseries!A6&lt;&gt;"",timeseries!A6,"")</f>
        <v>45383.166666666664</v>
      </c>
    </row>
    <row r="7" spans="1:3" x14ac:dyDescent="0.25">
      <c r="A7" s="7">
        <f>IF(timeseries!A7&lt;&gt;"",timeseries!A7,"")</f>
        <v>45383.208333333336</v>
      </c>
    </row>
    <row r="8" spans="1:3" x14ac:dyDescent="0.25">
      <c r="A8" s="7">
        <f>IF(timeseries!A8&lt;&gt;"",timeseries!A8,"")</f>
        <v>45383.25</v>
      </c>
    </row>
    <row r="9" spans="1:3" x14ac:dyDescent="0.25">
      <c r="A9" s="7">
        <f>IF(timeseries!A9&lt;&gt;"",timeseries!A9,"")</f>
        <v>45383.291666666664</v>
      </c>
    </row>
    <row r="10" spans="1:3" x14ac:dyDescent="0.25">
      <c r="A10" s="7">
        <f>IF(timeseries!A10&lt;&gt;"",timeseries!A10,"")</f>
        <v>45383.333333333336</v>
      </c>
    </row>
    <row r="11" spans="1:3" x14ac:dyDescent="0.25">
      <c r="A11" s="7">
        <f>IF(timeseries!A11&lt;&gt;"",timeseries!A11,"")</f>
        <v>45383.375</v>
      </c>
    </row>
    <row r="12" spans="1:3" x14ac:dyDescent="0.25">
      <c r="A12" s="7">
        <f>IF(timeseries!A12&lt;&gt;"",timeseries!A12,"")</f>
        <v>45383.416666666664</v>
      </c>
    </row>
    <row r="13" spans="1:3" x14ac:dyDescent="0.25">
      <c r="A13" s="7">
        <f>IF(timeseries!A13&lt;&gt;"",timeseries!A13,"")</f>
        <v>45383.458333333336</v>
      </c>
    </row>
    <row r="14" spans="1:3" x14ac:dyDescent="0.25">
      <c r="A14" s="7">
        <f>IF(timeseries!A14&lt;&gt;"",timeseries!A14,"")</f>
        <v>45383.5</v>
      </c>
    </row>
    <row r="15" spans="1:3" x14ac:dyDescent="0.25">
      <c r="A15" s="7">
        <f>IF(timeseries!A15&lt;&gt;"",timeseries!A15,"")</f>
        <v>45383.541666666664</v>
      </c>
    </row>
    <row r="16" spans="1:3" x14ac:dyDescent="0.25">
      <c r="A16" s="7">
        <f>IF(timeseries!A16&lt;&gt;"",timeseries!A16,"")</f>
        <v>45383.583333333336</v>
      </c>
    </row>
    <row r="17" spans="1:1" x14ac:dyDescent="0.25">
      <c r="A17" s="7">
        <f>IF(timeseries!A17&lt;&gt;"",timeseries!A17,"")</f>
        <v>45383.625</v>
      </c>
    </row>
    <row r="18" spans="1:1" x14ac:dyDescent="0.25">
      <c r="A18" s="7">
        <f>IF(timeseries!A18&lt;&gt;"",timeseries!A18,"")</f>
        <v>45383.666666666664</v>
      </c>
    </row>
    <row r="19" spans="1:1" x14ac:dyDescent="0.25">
      <c r="A19" s="7">
        <f>IF(timeseries!A19&lt;&gt;"",timeseries!A19,"")</f>
        <v>45383.708333333336</v>
      </c>
    </row>
    <row r="20" spans="1:1" x14ac:dyDescent="0.25">
      <c r="A20" s="7">
        <f>IF(timeseries!A20&lt;&gt;"",timeseries!A20,"")</f>
        <v>45383.75</v>
      </c>
    </row>
    <row r="21" spans="1:1" x14ac:dyDescent="0.25">
      <c r="A21" s="7">
        <f>IF(timeseries!A21&lt;&gt;"",timeseries!A21,"")</f>
        <v>45383.791666666664</v>
      </c>
    </row>
    <row r="22" spans="1:1" x14ac:dyDescent="0.25">
      <c r="A22" s="7">
        <f>IF(timeseries!A22&lt;&gt;"",timeseries!A22,"")</f>
        <v>45383.833333333336</v>
      </c>
    </row>
    <row r="23" spans="1:1" x14ac:dyDescent="0.25">
      <c r="A23" s="7">
        <f>IF(timeseries!A23&lt;&gt;"",timeseries!A23,"")</f>
        <v>45383.875</v>
      </c>
    </row>
    <row r="24" spans="1:1" x14ac:dyDescent="0.25">
      <c r="A24" s="7">
        <f>IF(timeseries!A24&lt;&gt;"",timeseries!A24,"")</f>
        <v>45383.916666666664</v>
      </c>
    </row>
    <row r="25" spans="1:1" x14ac:dyDescent="0.25">
      <c r="A25" s="7">
        <f>IF(timeseries!A25&lt;&gt;"",timeseries!A25,"")</f>
        <v>45383.958333333336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38</v>
      </c>
      <c r="B1" s="3" t="s">
        <v>74</v>
      </c>
    </row>
    <row r="2" spans="1:2" x14ac:dyDescent="0.25">
      <c r="A2" t="s">
        <v>75</v>
      </c>
      <c r="B2">
        <v>4</v>
      </c>
    </row>
    <row r="3" spans="1:2" x14ac:dyDescent="0.25">
      <c r="A3" t="s">
        <v>76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31</v>
      </c>
      <c r="B1" s="3" t="s">
        <v>109</v>
      </c>
      <c r="C1" s="3" t="s">
        <v>81</v>
      </c>
      <c r="D1" s="3" t="s">
        <v>82</v>
      </c>
      <c r="E1" s="3" t="s">
        <v>83</v>
      </c>
      <c r="F1"/>
    </row>
    <row r="2" spans="1:12" x14ac:dyDescent="0.25">
      <c r="A2" s="7">
        <f>IF(timeseries!A2&lt;&gt;"",timeseries!A2,"")</f>
        <v>45383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25">
      <c r="A3" s="7">
        <f>IF(timeseries!A3&lt;&gt;"",timeseries!A3,"")</f>
        <v>45383.041666666664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7">
        <f>IF(timeseries!A4&lt;&gt;"",timeseries!A4,"")</f>
        <v>45383.083333333336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7">
        <f>IF(timeseries!A5&lt;&gt;"",timeseries!A5,"")</f>
        <v>45383.125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45383.166666666664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>
        <f>IF(timeseries!A7&lt;&gt;"",timeseries!A7,"")</f>
        <v>45383.208333333336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7">
        <f>IF(timeseries!A8&lt;&gt;"",timeseries!A8,"")</f>
        <v>45383.25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7">
        <f>IF(timeseries!A9&lt;&gt;"",timeseries!A9,"")</f>
        <v>45383.291666666664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7">
        <f>IF(timeseries!A10&lt;&gt;"",timeseries!A10,"")</f>
        <v>45383.333333333336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7">
        <f>IF(timeseries!A11&lt;&gt;"",timeseries!A11,"")</f>
        <v>45383.375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7">
        <f>IF(timeseries!A12&lt;&gt;"",timeseries!A12,"")</f>
        <v>45383.416666666664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7">
        <f>IF(timeseries!A13&lt;&gt;"",timeseries!A13,"")</f>
        <v>45383.458333333336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7">
        <f>IF(timeseries!A14&lt;&gt;"",timeseries!A14,"")</f>
        <v>45383.5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7">
        <f>IF(timeseries!A15&lt;&gt;"",timeseries!A15,"")</f>
        <v>45383.541666666664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7">
        <f>IF(timeseries!A16&lt;&gt;"",timeseries!A16,"")</f>
        <v>45383.583333333336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7">
        <f>IF(timeseries!A17&lt;&gt;"",timeseries!A17,"")</f>
        <v>45383.625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7">
        <f>IF(timeseries!A18&lt;&gt;"",timeseries!A18,"")</f>
        <v>45383.666666666664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7">
        <f>IF(timeseries!A19&lt;&gt;"",timeseries!A19,"")</f>
        <v>45383.708333333336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7">
        <f>IF(timeseries!A20&lt;&gt;"",timeseries!A20,"")</f>
        <v>45383.75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7">
        <f>IF(timeseries!A21&lt;&gt;"",timeseries!A21,"")</f>
        <v>45383.791666666664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7">
        <f>IF(timeseries!A22&lt;&gt;"",timeseries!A22,"")</f>
        <v>45383.833333333336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7">
        <f>IF(timeseries!A23&lt;&gt;"",timeseries!A23,"")</f>
        <v>45383.875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7">
        <f>IF(timeseries!A24&lt;&gt;"",timeseries!A24,"")</f>
        <v>45383.916666666664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7">
        <f>IF(timeseries!A25&lt;&gt;"",timeseries!A25,"")</f>
        <v>45383.958333333336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25">
      <c r="A2" s="7">
        <f>IF(timeseries!A2&lt;&gt;"",timeseries!A2,"")</f>
        <v>45383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45383.041666666664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7">
        <f>IF(timeseries!A4&lt;&gt;"",timeseries!A4,"")</f>
        <v>45383.083333333336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7">
        <f>IF(timeseries!A5&lt;&gt;"",timeseries!A5,"")</f>
        <v>45383.125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7">
        <f>IF(timeseries!A6&lt;&gt;"",timeseries!A6,"")</f>
        <v>45383.166666666664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7">
        <f>IF(timeseries!A7&lt;&gt;"",timeseries!A7,"")</f>
        <v>45383.208333333336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7">
        <f>IF(timeseries!A8&lt;&gt;"",timeseries!A8,"")</f>
        <v>45383.25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7">
        <f>IF(timeseries!A9&lt;&gt;"",timeseries!A9,"")</f>
        <v>45383.291666666664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7">
        <f>IF(timeseries!A10&lt;&gt;"",timeseries!A10,"")</f>
        <v>45383.333333333336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7">
        <f>IF(timeseries!A11&lt;&gt;"",timeseries!A11,"")</f>
        <v>45383.375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7">
        <f>IF(timeseries!A12&lt;&gt;"",timeseries!A12,"")</f>
        <v>45383.416666666664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7">
        <f>IF(timeseries!A13&lt;&gt;"",timeseries!A13,"")</f>
        <v>45383.458333333336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7">
        <f>IF(timeseries!A14&lt;&gt;"",timeseries!A14,"")</f>
        <v>45383.5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7">
        <f>IF(timeseries!A15&lt;&gt;"",timeseries!A15,"")</f>
        <v>45383.541666666664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7">
        <f>IF(timeseries!A16&lt;&gt;"",timeseries!A16,"")</f>
        <v>45383.583333333336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7">
        <f>IF(timeseries!A17&lt;&gt;"",timeseries!A17,"")</f>
        <v>45383.625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7">
        <f>IF(timeseries!A18&lt;&gt;"",timeseries!A18,"")</f>
        <v>45383.666666666664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7">
        <f>IF(timeseries!A19&lt;&gt;"",timeseries!A19,"")</f>
        <v>45383.708333333336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7">
        <f>IF(timeseries!A20&lt;&gt;"",timeseries!A20,"")</f>
        <v>45383.75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7">
        <f>IF(timeseries!A21&lt;&gt;"",timeseries!A21,"")</f>
        <v>45383.791666666664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7">
        <f>IF(timeseries!A22&lt;&gt;"",timeseries!A22,"")</f>
        <v>45383.833333333336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7">
        <f>IF(timeseries!A23&lt;&gt;"",timeseries!A23,"")</f>
        <v>45383.875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7">
        <f>IF(timeseries!A24&lt;&gt;"",timeseries!A24,"")</f>
        <v>45383.916666666664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7">
        <f>IF(timeseries!A25&lt;&gt;"",timeseries!A25,"")</f>
        <v>45383.958333333336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31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  <c r="B1" s="3" t="s">
        <v>108</v>
      </c>
    </row>
    <row r="2" spans="1:2" x14ac:dyDescent="0.25">
      <c r="A2" s="7">
        <f>IF(timeseries!A2&lt;&gt;"",timeseries!A2,"")</f>
        <v>45383</v>
      </c>
      <c r="B2">
        <v>12</v>
      </c>
    </row>
    <row r="3" spans="1:2" x14ac:dyDescent="0.25">
      <c r="A3" s="7">
        <f>IF(timeseries!A3&lt;&gt;"",timeseries!A3,"")</f>
        <v>45383.041666666664</v>
      </c>
      <c r="B3">
        <v>12</v>
      </c>
    </row>
    <row r="4" spans="1:2" x14ac:dyDescent="0.25">
      <c r="A4" s="7">
        <f>IF(timeseries!A4&lt;&gt;"",timeseries!A4,"")</f>
        <v>45383.083333333336</v>
      </c>
      <c r="B4">
        <v>12</v>
      </c>
    </row>
    <row r="5" spans="1:2" x14ac:dyDescent="0.25">
      <c r="A5" s="7">
        <f>IF(timeseries!A5&lt;&gt;"",timeseries!A5,"")</f>
        <v>45383.125</v>
      </c>
      <c r="B5">
        <v>12</v>
      </c>
    </row>
    <row r="6" spans="1:2" x14ac:dyDescent="0.25">
      <c r="A6" s="7">
        <f>IF(timeseries!A6&lt;&gt;"",timeseries!A6,"")</f>
        <v>45383.166666666664</v>
      </c>
      <c r="B6">
        <v>12</v>
      </c>
    </row>
    <row r="7" spans="1:2" x14ac:dyDescent="0.25">
      <c r="A7" s="7">
        <f>IF(timeseries!A7&lt;&gt;"",timeseries!A7,"")</f>
        <v>45383.208333333336</v>
      </c>
      <c r="B7">
        <v>12</v>
      </c>
    </row>
    <row r="8" spans="1:2" x14ac:dyDescent="0.25">
      <c r="A8" s="7">
        <f>IF(timeseries!A8&lt;&gt;"",timeseries!A8,"")</f>
        <v>45383.25</v>
      </c>
      <c r="B8">
        <v>12</v>
      </c>
    </row>
    <row r="9" spans="1:2" x14ac:dyDescent="0.25">
      <c r="A9" s="7">
        <f>IF(timeseries!A9&lt;&gt;"",timeseries!A9,"")</f>
        <v>45383.291666666664</v>
      </c>
      <c r="B9">
        <v>12</v>
      </c>
    </row>
    <row r="10" spans="1:2" x14ac:dyDescent="0.25">
      <c r="A10" s="7">
        <f>IF(timeseries!A10&lt;&gt;"",timeseries!A10,"")</f>
        <v>45383.333333333336</v>
      </c>
      <c r="B10">
        <v>12</v>
      </c>
    </row>
    <row r="11" spans="1:2" x14ac:dyDescent="0.25">
      <c r="A11" s="7">
        <f>IF(timeseries!A11&lt;&gt;"",timeseries!A11,"")</f>
        <v>45383.375</v>
      </c>
      <c r="B11">
        <v>12</v>
      </c>
    </row>
    <row r="12" spans="1:2" x14ac:dyDescent="0.25">
      <c r="A12" s="7">
        <f>IF(timeseries!A12&lt;&gt;"",timeseries!A12,"")</f>
        <v>45383.416666666664</v>
      </c>
      <c r="B12">
        <v>12</v>
      </c>
    </row>
    <row r="13" spans="1:2" x14ac:dyDescent="0.25">
      <c r="A13" s="7">
        <f>IF(timeseries!A13&lt;&gt;"",timeseries!A13,"")</f>
        <v>45383.458333333336</v>
      </c>
      <c r="B13">
        <v>12</v>
      </c>
    </row>
    <row r="14" spans="1:2" x14ac:dyDescent="0.25">
      <c r="A14" s="7">
        <f>IF(timeseries!A14&lt;&gt;"",timeseries!A14,"")</f>
        <v>45383.5</v>
      </c>
      <c r="B14">
        <v>12</v>
      </c>
    </row>
    <row r="15" spans="1:2" x14ac:dyDescent="0.25">
      <c r="A15" s="7">
        <f>IF(timeseries!A15&lt;&gt;"",timeseries!A15,"")</f>
        <v>45383.541666666664</v>
      </c>
      <c r="B15">
        <v>12</v>
      </c>
    </row>
    <row r="16" spans="1:2" x14ac:dyDescent="0.25">
      <c r="A16" s="7">
        <f>IF(timeseries!A16&lt;&gt;"",timeseries!A16,"")</f>
        <v>45383.583333333336</v>
      </c>
      <c r="B16">
        <v>12</v>
      </c>
    </row>
    <row r="17" spans="1:2" x14ac:dyDescent="0.25">
      <c r="A17" s="7">
        <f>IF(timeseries!A17&lt;&gt;"",timeseries!A17,"")</f>
        <v>45383.625</v>
      </c>
      <c r="B17">
        <v>12</v>
      </c>
    </row>
    <row r="18" spans="1:2" x14ac:dyDescent="0.25">
      <c r="A18" s="7">
        <f>IF(timeseries!A18&lt;&gt;"",timeseries!A18,"")</f>
        <v>45383.666666666664</v>
      </c>
      <c r="B18">
        <v>12</v>
      </c>
    </row>
    <row r="19" spans="1:2" x14ac:dyDescent="0.25">
      <c r="A19" s="7">
        <f>IF(timeseries!A19&lt;&gt;"",timeseries!A19,"")</f>
        <v>45383.708333333336</v>
      </c>
      <c r="B19">
        <v>12</v>
      </c>
    </row>
    <row r="20" spans="1:2" x14ac:dyDescent="0.25">
      <c r="A20" s="7">
        <f>IF(timeseries!A20&lt;&gt;"",timeseries!A20,"")</f>
        <v>45383.75</v>
      </c>
      <c r="B20">
        <v>12</v>
      </c>
    </row>
    <row r="21" spans="1:2" x14ac:dyDescent="0.25">
      <c r="A21" s="7">
        <f>IF(timeseries!A21&lt;&gt;"",timeseries!A21,"")</f>
        <v>45383.791666666664</v>
      </c>
      <c r="B21">
        <v>12</v>
      </c>
    </row>
    <row r="22" spans="1:2" x14ac:dyDescent="0.25">
      <c r="A22" s="7">
        <f>IF(timeseries!A22&lt;&gt;"",timeseries!A22,"")</f>
        <v>45383.833333333336</v>
      </c>
      <c r="B22">
        <v>12</v>
      </c>
    </row>
    <row r="23" spans="1:2" x14ac:dyDescent="0.25">
      <c r="A23" s="7">
        <f>IF(timeseries!A23&lt;&gt;"",timeseries!A23,"")</f>
        <v>45383.875</v>
      </c>
      <c r="B23">
        <v>12</v>
      </c>
    </row>
    <row r="24" spans="1:2" x14ac:dyDescent="0.25">
      <c r="A24" s="7">
        <f>IF(timeseries!A24&lt;&gt;"",timeseries!A24,"")</f>
        <v>45383.916666666664</v>
      </c>
      <c r="B24">
        <v>12</v>
      </c>
    </row>
    <row r="25" spans="1:2" x14ac:dyDescent="0.25">
      <c r="A25" s="7">
        <f>IF(timeseries!A25&lt;&gt;"",timeseries!A25,"")</f>
        <v>45383.958333333336</v>
      </c>
      <c r="B25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A3" sqref="A3:A5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32</v>
      </c>
      <c r="B1" s="3" t="s">
        <v>38</v>
      </c>
      <c r="C1" s="3" t="s">
        <v>0</v>
      </c>
      <c r="D1" s="3" t="s">
        <v>127</v>
      </c>
      <c r="E1" s="3" t="s">
        <v>43</v>
      </c>
      <c r="F1" s="3" t="s">
        <v>77</v>
      </c>
      <c r="G1" s="3" t="s">
        <v>105</v>
      </c>
      <c r="H1" s="3" t="s">
        <v>121</v>
      </c>
      <c r="I1" s="3" t="s">
        <v>123</v>
      </c>
      <c r="J1" s="3" t="s">
        <v>124</v>
      </c>
      <c r="K1" s="3" t="s">
        <v>122</v>
      </c>
    </row>
    <row r="2" spans="1:11" x14ac:dyDescent="0.25">
      <c r="A2" s="6" t="s">
        <v>12</v>
      </c>
      <c r="B2" s="6" t="s">
        <v>39</v>
      </c>
      <c r="C2" s="6" t="s">
        <v>8</v>
      </c>
      <c r="D2" s="6" t="s">
        <v>128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40</v>
      </c>
      <c r="B3" s="6" t="s">
        <v>37</v>
      </c>
      <c r="C3" s="6" t="s">
        <v>129</v>
      </c>
      <c r="D3" s="6" t="s">
        <v>128</v>
      </c>
      <c r="E3" s="6" t="s">
        <v>45</v>
      </c>
      <c r="F3" s="6" t="s">
        <v>75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41</v>
      </c>
      <c r="B4" s="6" t="s">
        <v>37</v>
      </c>
      <c r="C4" s="6" t="s">
        <v>129</v>
      </c>
      <c r="D4" s="6" t="s">
        <v>128</v>
      </c>
      <c r="E4" s="6" t="s">
        <v>78</v>
      </c>
      <c r="F4" s="6" t="s">
        <v>76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42</v>
      </c>
      <c r="B5" s="6" t="s">
        <v>37</v>
      </c>
      <c r="C5" s="6" t="s">
        <v>129</v>
      </c>
      <c r="D5" s="6" t="s">
        <v>128</v>
      </c>
      <c r="E5" s="6" t="s">
        <v>79</v>
      </c>
      <c r="F5" s="6" t="s">
        <v>76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5">
      <c r="A2" s="7">
        <f>IF(timeseries!A2&lt;&gt;"",timeseries!A2,"")</f>
        <v>45383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7">
        <f>IF(timeseries!A3&lt;&gt;"",timeseries!A3,"")</f>
        <v>45383.041666666664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7">
        <f>IF(timeseries!A4&lt;&gt;"",timeseries!A4,"")</f>
        <v>45383.083333333336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7">
        <f>IF(timeseries!A5&lt;&gt;"",timeseries!A5,"")</f>
        <v>45383.125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45383.166666666664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>
        <f>IF(timeseries!A7&lt;&gt;"",timeseries!A7,"")</f>
        <v>45383.208333333336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7">
        <f>IF(timeseries!A8&lt;&gt;"",timeseries!A8,"")</f>
        <v>45383.25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7">
        <f>IF(timeseries!A9&lt;&gt;"",timeseries!A9,"")</f>
        <v>45383.291666666664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7">
        <f>IF(timeseries!A10&lt;&gt;"",timeseries!A10,"")</f>
        <v>45383.333333333336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7">
        <f>IF(timeseries!A11&lt;&gt;"",timeseries!A11,"")</f>
        <v>45383.375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7">
        <f>IF(timeseries!A12&lt;&gt;"",timeseries!A12,"")</f>
        <v>45383.416666666664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7">
        <f>IF(timeseries!A13&lt;&gt;"",timeseries!A13,"")</f>
        <v>45383.458333333336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7">
        <f>IF(timeseries!A14&lt;&gt;"",timeseries!A14,"")</f>
        <v>45383.5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7">
        <f>IF(timeseries!A15&lt;&gt;"",timeseries!A15,"")</f>
        <v>45383.541666666664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7">
        <f>IF(timeseries!A16&lt;&gt;"",timeseries!A16,"")</f>
        <v>45383.583333333336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7">
        <f>IF(timeseries!A17&lt;&gt;"",timeseries!A17,"")</f>
        <v>45383.625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7">
        <f>IF(timeseries!A18&lt;&gt;"",timeseries!A18,"")</f>
        <v>45383.666666666664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7">
        <f>IF(timeseries!A19&lt;&gt;"",timeseries!A19,"")</f>
        <v>45383.708333333336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7">
        <f>IF(timeseries!A20&lt;&gt;"",timeseries!A20,"")</f>
        <v>45383.75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7">
        <f>IF(timeseries!A21&lt;&gt;"",timeseries!A21,"")</f>
        <v>45383.791666666664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7">
        <f>IF(timeseries!A22&lt;&gt;"",timeseries!A22,"")</f>
        <v>45383.833333333336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7">
        <f>IF(timeseries!A23&lt;&gt;"",timeseries!A23,"")</f>
        <v>45383.875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7">
        <f>IF(timeseries!A24&lt;&gt;"",timeseries!A24,"")</f>
        <v>45383.916666666664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7">
        <f>IF(timeseries!A25&lt;&gt;"",timeseries!A25,"")</f>
        <v>45383.958333333336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J25"/>
  <sheetViews>
    <sheetView topLeftCell="A2" workbookViewId="0">
      <selection activeCell="A27" sqref="A27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0" x14ac:dyDescent="0.25">
      <c r="A1" s="3" t="s">
        <v>31</v>
      </c>
      <c r="B1" t="s">
        <v>58</v>
      </c>
      <c r="C1" t="s">
        <v>62</v>
      </c>
      <c r="D1" t="s">
        <v>66</v>
      </c>
      <c r="E1" t="s">
        <v>59</v>
      </c>
      <c r="F1" t="s">
        <v>63</v>
      </c>
      <c r="G1" t="s">
        <v>67</v>
      </c>
      <c r="H1" s="6" t="s">
        <v>60</v>
      </c>
      <c r="I1" s="6" t="s">
        <v>64</v>
      </c>
      <c r="J1" s="6" t="s">
        <v>68</v>
      </c>
    </row>
    <row r="2" spans="1:10" x14ac:dyDescent="0.25">
      <c r="A2" s="7">
        <f>IF(timeseries!A2&lt;&gt;"",timeseries!A2,"")</f>
        <v>45383</v>
      </c>
      <c r="B2">
        <v>0.2</v>
      </c>
      <c r="C2">
        <v>0.3</v>
      </c>
      <c r="D2">
        <v>0.2</v>
      </c>
      <c r="E2">
        <v>0.2</v>
      </c>
      <c r="F2">
        <v>0.3</v>
      </c>
      <c r="G2">
        <v>0.2</v>
      </c>
      <c r="H2">
        <v>0.2</v>
      </c>
      <c r="I2">
        <v>0.3</v>
      </c>
      <c r="J2">
        <v>0.2</v>
      </c>
    </row>
    <row r="3" spans="1:10" x14ac:dyDescent="0.25">
      <c r="A3" s="7">
        <f>IF(timeseries!A3&lt;&gt;"",timeseries!A3,"")</f>
        <v>45383.041666666664</v>
      </c>
      <c r="B3">
        <v>0.2</v>
      </c>
      <c r="C3">
        <v>0.3</v>
      </c>
      <c r="D3">
        <v>0.2</v>
      </c>
      <c r="E3">
        <v>0.2</v>
      </c>
      <c r="F3">
        <v>0.3</v>
      </c>
      <c r="G3">
        <v>0.2</v>
      </c>
      <c r="H3">
        <v>0.2</v>
      </c>
      <c r="I3">
        <v>0.3</v>
      </c>
      <c r="J3">
        <v>0.2</v>
      </c>
    </row>
    <row r="4" spans="1:10" x14ac:dyDescent="0.25">
      <c r="A4" s="7">
        <f>IF(timeseries!A4&lt;&gt;"",timeseries!A4,"")</f>
        <v>45383.083333333336</v>
      </c>
      <c r="B4">
        <v>0.2</v>
      </c>
      <c r="C4">
        <v>0.3</v>
      </c>
      <c r="D4">
        <v>0.2</v>
      </c>
      <c r="E4">
        <v>0.2</v>
      </c>
      <c r="F4">
        <v>0.3</v>
      </c>
      <c r="G4">
        <v>0.2</v>
      </c>
      <c r="H4">
        <v>0.2</v>
      </c>
      <c r="I4">
        <v>0.3</v>
      </c>
      <c r="J4">
        <v>0.2</v>
      </c>
    </row>
    <row r="5" spans="1:10" x14ac:dyDescent="0.25">
      <c r="A5" s="7">
        <f>IF(timeseries!A5&lt;&gt;"",timeseries!A5,"")</f>
        <v>45383.125</v>
      </c>
      <c r="B5">
        <v>0.2</v>
      </c>
      <c r="C5">
        <v>0.3</v>
      </c>
      <c r="D5">
        <v>0.2</v>
      </c>
      <c r="E5">
        <v>0.2</v>
      </c>
      <c r="F5">
        <v>0.3</v>
      </c>
      <c r="G5">
        <v>0.2</v>
      </c>
      <c r="H5">
        <v>0.2</v>
      </c>
      <c r="I5">
        <v>0.3</v>
      </c>
      <c r="J5">
        <v>0.2</v>
      </c>
    </row>
    <row r="6" spans="1:10" x14ac:dyDescent="0.25">
      <c r="A6" s="7">
        <f>IF(timeseries!A6&lt;&gt;"",timeseries!A6,"")</f>
        <v>45383.166666666664</v>
      </c>
      <c r="B6">
        <v>0.2</v>
      </c>
      <c r="C6">
        <v>0.3</v>
      </c>
      <c r="D6">
        <v>0.2</v>
      </c>
      <c r="E6">
        <v>0.2</v>
      </c>
      <c r="F6">
        <v>0.3</v>
      </c>
      <c r="G6">
        <v>0.2</v>
      </c>
      <c r="H6">
        <v>0.2</v>
      </c>
      <c r="I6">
        <v>0.3</v>
      </c>
      <c r="J6">
        <v>0.2</v>
      </c>
    </row>
    <row r="7" spans="1:10" x14ac:dyDescent="0.25">
      <c r="A7" s="7">
        <f>IF(timeseries!A7&lt;&gt;"",timeseries!A7,"")</f>
        <v>45383.208333333336</v>
      </c>
      <c r="B7">
        <v>0.2</v>
      </c>
      <c r="C7">
        <v>0.3</v>
      </c>
      <c r="D7">
        <v>0.2</v>
      </c>
      <c r="E7">
        <v>0.2</v>
      </c>
      <c r="F7">
        <v>0.3</v>
      </c>
      <c r="G7">
        <v>0.2</v>
      </c>
      <c r="H7">
        <v>0.2</v>
      </c>
      <c r="I7">
        <v>0.3</v>
      </c>
      <c r="J7">
        <v>0.2</v>
      </c>
    </row>
    <row r="8" spans="1:10" x14ac:dyDescent="0.25">
      <c r="A8" s="7">
        <f>IF(timeseries!A8&lt;&gt;"",timeseries!A8,"")</f>
        <v>45383.25</v>
      </c>
      <c r="B8">
        <v>0.2</v>
      </c>
      <c r="C8">
        <v>0.3</v>
      </c>
      <c r="D8">
        <v>0.2</v>
      </c>
      <c r="E8">
        <v>0.2</v>
      </c>
      <c r="F8">
        <v>0.3</v>
      </c>
      <c r="G8">
        <v>0.2</v>
      </c>
      <c r="H8">
        <v>0.2</v>
      </c>
      <c r="I8">
        <v>0.3</v>
      </c>
      <c r="J8">
        <v>0.2</v>
      </c>
    </row>
    <row r="9" spans="1:10" x14ac:dyDescent="0.25">
      <c r="A9" s="7">
        <f>IF(timeseries!A9&lt;&gt;"",timeseries!A9,"")</f>
        <v>45383.291666666664</v>
      </c>
      <c r="B9">
        <v>0.2</v>
      </c>
      <c r="C9">
        <v>0.3</v>
      </c>
      <c r="D9">
        <v>0.2</v>
      </c>
      <c r="E9">
        <v>0.2</v>
      </c>
      <c r="F9">
        <v>0.3</v>
      </c>
      <c r="G9">
        <v>0.2</v>
      </c>
      <c r="H9">
        <v>0.2</v>
      </c>
      <c r="I9">
        <v>0.3</v>
      </c>
      <c r="J9">
        <v>0.2</v>
      </c>
    </row>
    <row r="10" spans="1:10" x14ac:dyDescent="0.25">
      <c r="A10" s="7">
        <f>IF(timeseries!A10&lt;&gt;"",timeseries!A10,"")</f>
        <v>45383.333333333336</v>
      </c>
      <c r="B10">
        <v>0.2</v>
      </c>
      <c r="C10">
        <v>0.3</v>
      </c>
      <c r="D10">
        <v>0.2</v>
      </c>
      <c r="E10">
        <v>0.2</v>
      </c>
      <c r="F10">
        <v>0.3</v>
      </c>
      <c r="G10">
        <v>0.2</v>
      </c>
      <c r="H10">
        <v>0.2</v>
      </c>
      <c r="I10">
        <v>0.3</v>
      </c>
      <c r="J10">
        <v>0.2</v>
      </c>
    </row>
    <row r="11" spans="1:10" x14ac:dyDescent="0.25">
      <c r="A11" s="7">
        <f>IF(timeseries!A11&lt;&gt;"",timeseries!A11,"")</f>
        <v>45383.375</v>
      </c>
      <c r="B11">
        <v>0.2</v>
      </c>
      <c r="C11">
        <v>0.3</v>
      </c>
      <c r="D11">
        <v>0.2</v>
      </c>
      <c r="E11">
        <v>0.2</v>
      </c>
      <c r="F11">
        <v>0.3</v>
      </c>
      <c r="G11">
        <v>0.2</v>
      </c>
      <c r="H11">
        <v>0.2</v>
      </c>
      <c r="I11">
        <v>0.3</v>
      </c>
      <c r="J11">
        <v>0.2</v>
      </c>
    </row>
    <row r="12" spans="1:10" x14ac:dyDescent="0.25">
      <c r="A12" s="7">
        <f>IF(timeseries!A12&lt;&gt;"",timeseries!A12,"")</f>
        <v>45383.416666666664</v>
      </c>
      <c r="B12">
        <v>0.2</v>
      </c>
      <c r="C12">
        <v>0.3</v>
      </c>
      <c r="D12">
        <v>0.2</v>
      </c>
      <c r="E12">
        <v>0.2</v>
      </c>
      <c r="F12">
        <v>0.3</v>
      </c>
      <c r="G12">
        <v>0.2</v>
      </c>
      <c r="H12">
        <v>0.2</v>
      </c>
      <c r="I12">
        <v>0.3</v>
      </c>
      <c r="J12">
        <v>0.2</v>
      </c>
    </row>
    <row r="13" spans="1:10" x14ac:dyDescent="0.25">
      <c r="A13" s="7">
        <f>IF(timeseries!A13&lt;&gt;"",timeseries!A13,"")</f>
        <v>45383.458333333336</v>
      </c>
      <c r="B13">
        <v>0.2</v>
      </c>
      <c r="C13">
        <v>0.3</v>
      </c>
      <c r="D13">
        <v>0.2</v>
      </c>
      <c r="E13">
        <v>0.2</v>
      </c>
      <c r="F13">
        <v>0.3</v>
      </c>
      <c r="G13">
        <v>0.2</v>
      </c>
      <c r="H13">
        <v>0.2</v>
      </c>
      <c r="I13">
        <v>0.3</v>
      </c>
      <c r="J13">
        <v>0.2</v>
      </c>
    </row>
    <row r="14" spans="1:10" x14ac:dyDescent="0.25">
      <c r="A14" s="7">
        <f>IF(timeseries!A14&lt;&gt;"",timeseries!A14,"")</f>
        <v>45383.5</v>
      </c>
      <c r="B14">
        <v>0.2</v>
      </c>
      <c r="C14">
        <v>0.3</v>
      </c>
      <c r="D14">
        <v>0.2</v>
      </c>
      <c r="E14">
        <v>0.2</v>
      </c>
      <c r="F14">
        <v>0.3</v>
      </c>
      <c r="G14">
        <v>0.2</v>
      </c>
      <c r="H14">
        <v>0.2</v>
      </c>
      <c r="I14">
        <v>0.3</v>
      </c>
      <c r="J14">
        <v>0.2</v>
      </c>
    </row>
    <row r="15" spans="1:10" x14ac:dyDescent="0.25">
      <c r="A15" s="7">
        <f>IF(timeseries!A15&lt;&gt;"",timeseries!A15,"")</f>
        <v>45383.541666666664</v>
      </c>
      <c r="B15">
        <v>0.2</v>
      </c>
      <c r="C15">
        <v>0.3</v>
      </c>
      <c r="D15">
        <v>0.2</v>
      </c>
      <c r="E15">
        <v>0.2</v>
      </c>
      <c r="F15">
        <v>0.3</v>
      </c>
      <c r="G15">
        <v>0.2</v>
      </c>
      <c r="H15">
        <v>0.2</v>
      </c>
      <c r="I15">
        <v>0.3</v>
      </c>
      <c r="J15">
        <v>0.2</v>
      </c>
    </row>
    <row r="16" spans="1:10" x14ac:dyDescent="0.25">
      <c r="A16" s="7">
        <f>IF(timeseries!A16&lt;&gt;"",timeseries!A16,"")</f>
        <v>45383.583333333336</v>
      </c>
      <c r="B16">
        <v>0.2</v>
      </c>
      <c r="C16">
        <v>0.3</v>
      </c>
      <c r="D16">
        <v>0.2</v>
      </c>
      <c r="E16">
        <v>0.2</v>
      </c>
      <c r="F16">
        <v>0.3</v>
      </c>
      <c r="G16">
        <v>0.2</v>
      </c>
      <c r="H16">
        <v>0.2</v>
      </c>
      <c r="I16">
        <v>0.3</v>
      </c>
      <c r="J16">
        <v>0.2</v>
      </c>
    </row>
    <row r="17" spans="1:10" x14ac:dyDescent="0.25">
      <c r="A17" s="7">
        <f>IF(timeseries!A17&lt;&gt;"",timeseries!A17,"")</f>
        <v>45383.625</v>
      </c>
      <c r="B17">
        <v>0.2</v>
      </c>
      <c r="C17">
        <v>0.3</v>
      </c>
      <c r="D17">
        <v>0.2</v>
      </c>
      <c r="E17">
        <v>0.2</v>
      </c>
      <c r="F17">
        <v>0.3</v>
      </c>
      <c r="G17">
        <v>0.2</v>
      </c>
      <c r="H17">
        <v>0.2</v>
      </c>
      <c r="I17">
        <v>0.3</v>
      </c>
      <c r="J17">
        <v>0.2</v>
      </c>
    </row>
    <row r="18" spans="1:10" x14ac:dyDescent="0.25">
      <c r="A18" s="7">
        <f>IF(timeseries!A18&lt;&gt;"",timeseries!A18,"")</f>
        <v>45383.666666666664</v>
      </c>
      <c r="B18">
        <v>0.2</v>
      </c>
      <c r="C18">
        <v>0.3</v>
      </c>
      <c r="D18">
        <v>0.2</v>
      </c>
      <c r="E18">
        <v>0.2</v>
      </c>
      <c r="F18">
        <v>0.3</v>
      </c>
      <c r="G18">
        <v>0.2</v>
      </c>
      <c r="H18">
        <v>0.2</v>
      </c>
      <c r="I18">
        <v>0.3</v>
      </c>
      <c r="J18">
        <v>0.2</v>
      </c>
    </row>
    <row r="19" spans="1:10" x14ac:dyDescent="0.25">
      <c r="A19" s="7">
        <f>IF(timeseries!A19&lt;&gt;"",timeseries!A19,"")</f>
        <v>45383.708333333336</v>
      </c>
      <c r="B19">
        <v>0.2</v>
      </c>
      <c r="C19">
        <v>0.3</v>
      </c>
      <c r="D19">
        <v>0.2</v>
      </c>
      <c r="E19">
        <v>0.2</v>
      </c>
      <c r="F19">
        <v>0.3</v>
      </c>
      <c r="G19">
        <v>0.2</v>
      </c>
      <c r="H19">
        <v>0.2</v>
      </c>
      <c r="I19">
        <v>0.3</v>
      </c>
      <c r="J19">
        <v>0.2</v>
      </c>
    </row>
    <row r="20" spans="1:10" x14ac:dyDescent="0.25">
      <c r="A20" s="7">
        <f>IF(timeseries!A20&lt;&gt;"",timeseries!A20,"")</f>
        <v>45383.75</v>
      </c>
      <c r="B20">
        <v>0.2</v>
      </c>
      <c r="C20">
        <v>0.3</v>
      </c>
      <c r="D20">
        <v>0.2</v>
      </c>
      <c r="E20">
        <v>0.2</v>
      </c>
      <c r="F20">
        <v>0.3</v>
      </c>
      <c r="G20">
        <v>0.2</v>
      </c>
      <c r="H20">
        <v>0.2</v>
      </c>
      <c r="I20">
        <v>0.3</v>
      </c>
      <c r="J20">
        <v>0.2</v>
      </c>
    </row>
    <row r="21" spans="1:10" x14ac:dyDescent="0.25">
      <c r="A21" s="7">
        <f>IF(timeseries!A21&lt;&gt;"",timeseries!A21,"")</f>
        <v>45383.791666666664</v>
      </c>
      <c r="B21">
        <v>0.2</v>
      </c>
      <c r="C21">
        <v>0.3</v>
      </c>
      <c r="D21">
        <v>0.2</v>
      </c>
      <c r="E21">
        <v>0.2</v>
      </c>
      <c r="F21">
        <v>0.3</v>
      </c>
      <c r="G21">
        <v>0.2</v>
      </c>
      <c r="H21">
        <v>0.2</v>
      </c>
      <c r="I21">
        <v>0.3</v>
      </c>
      <c r="J21">
        <v>0.2</v>
      </c>
    </row>
    <row r="22" spans="1:10" x14ac:dyDescent="0.25">
      <c r="A22" s="7">
        <f>IF(timeseries!A22&lt;&gt;"",timeseries!A22,"")</f>
        <v>45383.833333333336</v>
      </c>
      <c r="B22">
        <v>0.2</v>
      </c>
      <c r="C22">
        <v>0.3</v>
      </c>
      <c r="D22">
        <v>0.2</v>
      </c>
      <c r="E22">
        <v>0.2</v>
      </c>
      <c r="F22">
        <v>0.3</v>
      </c>
      <c r="G22">
        <v>0.2</v>
      </c>
      <c r="H22">
        <v>0.2</v>
      </c>
      <c r="I22">
        <v>0.3</v>
      </c>
      <c r="J22">
        <v>0.2</v>
      </c>
    </row>
    <row r="23" spans="1:10" x14ac:dyDescent="0.25">
      <c r="A23" s="7">
        <f>IF(timeseries!A23&lt;&gt;"",timeseries!A23,"")</f>
        <v>45383.875</v>
      </c>
      <c r="B23">
        <v>0.2</v>
      </c>
      <c r="C23">
        <v>0.3</v>
      </c>
      <c r="D23">
        <v>0.2</v>
      </c>
      <c r="E23">
        <v>0.2</v>
      </c>
      <c r="F23">
        <v>0.3</v>
      </c>
      <c r="G23">
        <v>0.2</v>
      </c>
      <c r="H23">
        <v>0.2</v>
      </c>
      <c r="I23">
        <v>0.3</v>
      </c>
      <c r="J23">
        <v>0.2</v>
      </c>
    </row>
    <row r="24" spans="1:10" x14ac:dyDescent="0.25">
      <c r="A24" s="7">
        <f>IF(timeseries!A24&lt;&gt;"",timeseries!A24,"")</f>
        <v>45383.916666666664</v>
      </c>
      <c r="B24">
        <v>0.2</v>
      </c>
      <c r="C24">
        <v>0.3</v>
      </c>
      <c r="D24">
        <v>0.2</v>
      </c>
      <c r="E24">
        <v>0.2</v>
      </c>
      <c r="F24">
        <v>0.3</v>
      </c>
      <c r="G24">
        <v>0.2</v>
      </c>
      <c r="H24">
        <v>0.2</v>
      </c>
      <c r="I24">
        <v>0.3</v>
      </c>
      <c r="J24">
        <v>0.2</v>
      </c>
    </row>
    <row r="25" spans="1:10" x14ac:dyDescent="0.25">
      <c r="A25" s="7">
        <f>IF(timeseries!A25&lt;&gt;"",timeseries!A25,"")</f>
        <v>45383.958333333336</v>
      </c>
      <c r="B25">
        <v>0.2</v>
      </c>
      <c r="C25">
        <v>0.3</v>
      </c>
      <c r="D25">
        <v>0.2</v>
      </c>
      <c r="E25">
        <v>0.2</v>
      </c>
      <c r="F25">
        <v>0.3</v>
      </c>
      <c r="G25">
        <v>0.2</v>
      </c>
      <c r="H25">
        <v>0.2</v>
      </c>
      <c r="I25">
        <v>0.3</v>
      </c>
      <c r="J25">
        <v>0.2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C73BC-AF13-479D-8CEE-456838BE3521}">
  <dimension ref="A1:A25"/>
  <sheetViews>
    <sheetView workbookViewId="0">
      <selection activeCell="H18" sqref="H18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31</v>
      </c>
    </row>
    <row r="2" spans="1:1" x14ac:dyDescent="0.25">
      <c r="A2" s="7">
        <f>IF(timeseries!A2&lt;&gt;"",timeseries!A2,"")</f>
        <v>45383</v>
      </c>
    </row>
    <row r="3" spans="1:1" x14ac:dyDescent="0.25">
      <c r="A3" s="7">
        <f>IF(timeseries!A3&lt;&gt;"",timeseries!A3,"")</f>
        <v>45383.041666666664</v>
      </c>
    </row>
    <row r="4" spans="1:1" x14ac:dyDescent="0.25">
      <c r="A4" s="7">
        <f>IF(timeseries!A4&lt;&gt;"",timeseries!A4,"")</f>
        <v>45383.083333333336</v>
      </c>
    </row>
    <row r="5" spans="1:1" x14ac:dyDescent="0.25">
      <c r="A5" s="7">
        <f>IF(timeseries!A5&lt;&gt;"",timeseries!A5,"")</f>
        <v>45383.125</v>
      </c>
    </row>
    <row r="6" spans="1:1" x14ac:dyDescent="0.25">
      <c r="A6" s="7">
        <f>IF(timeseries!A6&lt;&gt;"",timeseries!A6,"")</f>
        <v>45383.166666666664</v>
      </c>
    </row>
    <row r="7" spans="1:1" x14ac:dyDescent="0.25">
      <c r="A7" s="7">
        <f>IF(timeseries!A7&lt;&gt;"",timeseries!A7,"")</f>
        <v>45383.208333333336</v>
      </c>
    </row>
    <row r="8" spans="1:1" x14ac:dyDescent="0.25">
      <c r="A8" s="7">
        <f>IF(timeseries!A8&lt;&gt;"",timeseries!A8,"")</f>
        <v>45383.25</v>
      </c>
    </row>
    <row r="9" spans="1:1" x14ac:dyDescent="0.25">
      <c r="A9" s="7">
        <f>IF(timeseries!A9&lt;&gt;"",timeseries!A9,"")</f>
        <v>45383.291666666664</v>
      </c>
    </row>
    <row r="10" spans="1:1" x14ac:dyDescent="0.25">
      <c r="A10" s="7">
        <f>IF(timeseries!A10&lt;&gt;"",timeseries!A10,"")</f>
        <v>45383.333333333336</v>
      </c>
    </row>
    <row r="11" spans="1:1" x14ac:dyDescent="0.25">
      <c r="A11" s="7">
        <f>IF(timeseries!A11&lt;&gt;"",timeseries!A11,"")</f>
        <v>45383.375</v>
      </c>
    </row>
    <row r="12" spans="1:1" x14ac:dyDescent="0.25">
      <c r="A12" s="7">
        <f>IF(timeseries!A12&lt;&gt;"",timeseries!A12,"")</f>
        <v>45383.416666666664</v>
      </c>
    </row>
    <row r="13" spans="1:1" x14ac:dyDescent="0.25">
      <c r="A13" s="7">
        <f>IF(timeseries!A13&lt;&gt;"",timeseries!A13,"")</f>
        <v>45383.458333333336</v>
      </c>
    </row>
    <row r="14" spans="1:1" x14ac:dyDescent="0.25">
      <c r="A14" s="7">
        <f>IF(timeseries!A14&lt;&gt;"",timeseries!A14,"")</f>
        <v>45383.5</v>
      </c>
    </row>
    <row r="15" spans="1:1" x14ac:dyDescent="0.25">
      <c r="A15" s="7">
        <f>IF(timeseries!A15&lt;&gt;"",timeseries!A15,"")</f>
        <v>45383.541666666664</v>
      </c>
    </row>
    <row r="16" spans="1:1" x14ac:dyDescent="0.25">
      <c r="A16" s="7">
        <f>IF(timeseries!A16&lt;&gt;"",timeseries!A16,"")</f>
        <v>45383.583333333336</v>
      </c>
    </row>
    <row r="17" spans="1:1" x14ac:dyDescent="0.25">
      <c r="A17" s="7">
        <f>IF(timeseries!A17&lt;&gt;"",timeseries!A17,"")</f>
        <v>45383.625</v>
      </c>
    </row>
    <row r="18" spans="1:1" x14ac:dyDescent="0.25">
      <c r="A18" s="7">
        <f>IF(timeseries!A18&lt;&gt;"",timeseries!A18,"")</f>
        <v>45383.666666666664</v>
      </c>
    </row>
    <row r="19" spans="1:1" x14ac:dyDescent="0.25">
      <c r="A19" s="7">
        <f>IF(timeseries!A19&lt;&gt;"",timeseries!A19,"")</f>
        <v>45383.708333333336</v>
      </c>
    </row>
    <row r="20" spans="1:1" x14ac:dyDescent="0.25">
      <c r="A20" s="7">
        <f>IF(timeseries!A20&lt;&gt;"",timeseries!A20,"")</f>
        <v>45383.75</v>
      </c>
    </row>
    <row r="21" spans="1:1" x14ac:dyDescent="0.25">
      <c r="A21" s="7">
        <f>IF(timeseries!A21&lt;&gt;"",timeseries!A21,"")</f>
        <v>45383.791666666664</v>
      </c>
    </row>
    <row r="22" spans="1:1" x14ac:dyDescent="0.25">
      <c r="A22" s="7">
        <f>IF(timeseries!A22&lt;&gt;"",timeseries!A22,"")</f>
        <v>45383.833333333336</v>
      </c>
    </row>
    <row r="23" spans="1:1" x14ac:dyDescent="0.25">
      <c r="A23" s="7">
        <f>IF(timeseries!A23&lt;&gt;"",timeseries!A23,"")</f>
        <v>45383.875</v>
      </c>
    </row>
    <row r="24" spans="1:1" x14ac:dyDescent="0.25">
      <c r="A24" s="7">
        <f>IF(timeseries!A24&lt;&gt;"",timeseries!A24,"")</f>
        <v>45383.916666666664</v>
      </c>
    </row>
    <row r="25" spans="1:1" x14ac:dyDescent="0.25">
      <c r="A25" s="7">
        <f>IF(timeseries!A25&lt;&gt;"",timeseries!A25,"")</f>
        <v>45383.958333333336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activeCell="E12" sqref="E12"/>
    </sheetView>
  </sheetViews>
  <sheetFormatPr defaultRowHeight="15" x14ac:dyDescent="0.25"/>
  <cols>
    <col min="1" max="1" width="27" bestFit="1" customWidth="1"/>
    <col min="2" max="2" width="8" bestFit="1" customWidth="1"/>
  </cols>
  <sheetData>
    <row r="1" spans="1:2" x14ac:dyDescent="0.25">
      <c r="A1" s="3" t="s">
        <v>101</v>
      </c>
      <c r="B1" s="3" t="s">
        <v>102</v>
      </c>
    </row>
    <row r="2" spans="1:2" x14ac:dyDescent="0.25">
      <c r="A2" t="s">
        <v>143</v>
      </c>
      <c r="B2">
        <v>1</v>
      </c>
    </row>
    <row r="3" spans="1:2" x14ac:dyDescent="0.25">
      <c r="A3" t="s">
        <v>139</v>
      </c>
      <c r="B3">
        <v>1</v>
      </c>
    </row>
    <row r="4" spans="1:2" x14ac:dyDescent="0.25">
      <c r="A4" t="s">
        <v>140</v>
      </c>
      <c r="B4">
        <v>1</v>
      </c>
    </row>
    <row r="5" spans="1:2" x14ac:dyDescent="0.25">
      <c r="A5" t="s">
        <v>141</v>
      </c>
      <c r="B5">
        <v>1</v>
      </c>
    </row>
    <row r="6" spans="1:2" x14ac:dyDescent="0.25">
      <c r="A6" t="s">
        <v>142</v>
      </c>
      <c r="B6">
        <v>1</v>
      </c>
    </row>
    <row r="7" spans="1:2" x14ac:dyDescent="0.25">
      <c r="A7" t="s">
        <v>149</v>
      </c>
      <c r="B7">
        <v>10000</v>
      </c>
    </row>
    <row r="8" spans="1:2" x14ac:dyDescent="0.25">
      <c r="A8" t="s">
        <v>150</v>
      </c>
      <c r="B8">
        <v>10000</v>
      </c>
    </row>
    <row r="9" spans="1:2" x14ac:dyDescent="0.25">
      <c r="A9" t="s">
        <v>144</v>
      </c>
      <c r="B9">
        <v>0</v>
      </c>
    </row>
    <row r="10" spans="1:2" x14ac:dyDescent="0.25">
      <c r="A10" t="s">
        <v>145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topLeftCell="A2" workbookViewId="0">
      <selection activeCell="B26" sqref="B26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31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</row>
    <row r="2" spans="1:7" x14ac:dyDescent="0.25">
      <c r="A2" s="7">
        <f>IF(timeseries!A2&lt;&gt;"",timeseries!A2,"")</f>
        <v>45383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7">
        <f>IF(timeseries!A3&lt;&gt;"",timeseries!A3,"")</f>
        <v>45383.041666666664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7">
        <f>IF(timeseries!A4&lt;&gt;"",timeseries!A4,"")</f>
        <v>45383.083333333336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7">
        <f>IF(timeseries!A5&lt;&gt;"",timeseries!A5,"")</f>
        <v>45383.125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45383.166666666664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>
        <f>IF(timeseries!A7&lt;&gt;"",timeseries!A7,"")</f>
        <v>45383.208333333336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7">
        <f>IF(timeseries!A8&lt;&gt;"",timeseries!A8,"")</f>
        <v>45383.25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7">
        <f>IF(timeseries!A9&lt;&gt;"",timeseries!A9,"")</f>
        <v>45383.291666666664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7">
        <f>IF(timeseries!A10&lt;&gt;"",timeseries!A10,"")</f>
        <v>45383.333333333336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7">
        <f>IF(timeseries!A11&lt;&gt;"",timeseries!A11,"")</f>
        <v>45383.375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7">
        <f>IF(timeseries!A12&lt;&gt;"",timeseries!A12,"")</f>
        <v>45383.416666666664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7">
        <f>IF(timeseries!A13&lt;&gt;"",timeseries!A13,"")</f>
        <v>45383.458333333336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7">
        <f>IF(timeseries!A14&lt;&gt;"",timeseries!A14,"")</f>
        <v>45383.5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7">
        <f>IF(timeseries!A15&lt;&gt;"",timeseries!A15,"")</f>
        <v>45383.541666666664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7">
        <f>IF(timeseries!A16&lt;&gt;"",timeseries!A16,"")</f>
        <v>45383.583333333336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7">
        <f>IF(timeseries!A17&lt;&gt;"",timeseries!A17,"")</f>
        <v>45383.625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7">
        <f>IF(timeseries!A18&lt;&gt;"",timeseries!A18,"")</f>
        <v>45383.666666666664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7">
        <f>IF(timeseries!A19&lt;&gt;"",timeseries!A19,"")</f>
        <v>45383.708333333336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7">
        <f>IF(timeseries!A20&lt;&gt;"",timeseries!A20,"")</f>
        <v>45383.75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7">
        <f>IF(timeseries!A21&lt;&gt;"",timeseries!A21,"")</f>
        <v>45383.791666666664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7">
        <f>IF(timeseries!A22&lt;&gt;"",timeseries!A22,"")</f>
        <v>45383.833333333336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7">
        <f>IF(timeseries!A23&lt;&gt;"",timeseries!A23,"")</f>
        <v>45383.875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7">
        <f>IF(timeseries!A24&lt;&gt;"",timeseries!A24,"")</f>
        <v>45383.916666666664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7">
        <f>IF(timeseries!A25&lt;&gt;"",timeseries!A25,"")</f>
        <v>45383.958333333336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9D9D-D715-44F6-9548-799003AAC474}">
  <dimension ref="A1:BA25"/>
  <sheetViews>
    <sheetView topLeftCell="A16" workbookViewId="0">
      <selection activeCell="C26" sqref="C26"/>
    </sheetView>
  </sheetViews>
  <sheetFormatPr defaultRowHeight="15" x14ac:dyDescent="0.25"/>
  <cols>
    <col min="1" max="1" width="19.28515625" style="7" customWidth="1"/>
  </cols>
  <sheetData>
    <row r="1" spans="1:53" s="3" customFormat="1" x14ac:dyDescent="0.25">
      <c r="A1" s="3" t="s">
        <v>31</v>
      </c>
      <c r="B1" t="s">
        <v>58</v>
      </c>
      <c r="C1" t="s">
        <v>62</v>
      </c>
      <c r="D1" t="s">
        <v>66</v>
      </c>
      <c r="E1" t="s">
        <v>59</v>
      </c>
      <c r="F1" t="s">
        <v>63</v>
      </c>
      <c r="G1" t="s">
        <v>67</v>
      </c>
      <c r="H1" s="6" t="s">
        <v>60</v>
      </c>
      <c r="I1" s="6" t="s">
        <v>64</v>
      </c>
      <c r="J1" s="6" t="s">
        <v>68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45383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53" x14ac:dyDescent="0.25">
      <c r="A3" s="7">
        <f>IF(timeseries!A3&lt;&gt;"",timeseries!A3,"")</f>
        <v>45383.041666666664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53" x14ac:dyDescent="0.25">
      <c r="A4" s="7">
        <f>IF(timeseries!A4&lt;&gt;"",timeseries!A4,"")</f>
        <v>45383.083333333336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53" x14ac:dyDescent="0.25">
      <c r="A5" s="7">
        <f>IF(timeseries!A5&lt;&gt;"",timeseries!A5,"")</f>
        <v>45383.125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53" x14ac:dyDescent="0.25">
      <c r="A6" s="7">
        <f>IF(timeseries!A6&lt;&gt;"",timeseries!A6,"")</f>
        <v>45383.166666666664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53" x14ac:dyDescent="0.25">
      <c r="A7" s="7">
        <f>IF(timeseries!A7&lt;&gt;"",timeseries!A7,"")</f>
        <v>45383.208333333336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53" x14ac:dyDescent="0.25">
      <c r="A8" s="7">
        <f>IF(timeseries!A8&lt;&gt;"",timeseries!A8,"")</f>
        <v>45383.25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53" x14ac:dyDescent="0.25">
      <c r="A9" s="7">
        <f>IF(timeseries!A9&lt;&gt;"",timeseries!A9,"")</f>
        <v>45383.291666666664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53" x14ac:dyDescent="0.25">
      <c r="A10" s="7">
        <f>IF(timeseries!A10&lt;&gt;"",timeseries!A10,"")</f>
        <v>45383.333333333336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53" x14ac:dyDescent="0.25">
      <c r="A11" s="7">
        <f>IF(timeseries!A11&lt;&gt;"",timeseries!A11,"")</f>
        <v>45383.375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53" x14ac:dyDescent="0.25">
      <c r="A12" s="7">
        <f>IF(timeseries!A12&lt;&gt;"",timeseries!A12,"")</f>
        <v>45383.416666666664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53" x14ac:dyDescent="0.25">
      <c r="A13" s="7">
        <f>IF(timeseries!A13&lt;&gt;"",timeseries!A13,"")</f>
        <v>45383.458333333336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53" x14ac:dyDescent="0.25">
      <c r="A14" s="7">
        <f>IF(timeseries!A14&lt;&gt;"",timeseries!A14,"")</f>
        <v>45383.5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53" x14ac:dyDescent="0.25">
      <c r="A15" s="7">
        <f>IF(timeseries!A15&lt;&gt;"",timeseries!A15,"")</f>
        <v>45383.541666666664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53" x14ac:dyDescent="0.25">
      <c r="A16" s="7">
        <f>IF(timeseries!A16&lt;&gt;"",timeseries!A16,"")</f>
        <v>45383.583333333336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45383.625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45383.666666666664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45383.708333333336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45383.75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45383.791666666664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45383.833333333336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45383.875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45383.916666666664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45383.958333333336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101</v>
      </c>
      <c r="B1" s="3" t="s">
        <v>102</v>
      </c>
    </row>
    <row r="2" spans="1:2" x14ac:dyDescent="0.25">
      <c r="A2" t="s">
        <v>103</v>
      </c>
      <c r="B2">
        <v>0.1</v>
      </c>
    </row>
    <row r="3" spans="1:2" x14ac:dyDescent="0.25">
      <c r="A3" t="s">
        <v>104</v>
      </c>
      <c r="B3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0.3</v>
      </c>
    </row>
    <row r="3" spans="1:2" x14ac:dyDescent="0.25">
      <c r="A3" t="s">
        <v>49</v>
      </c>
      <c r="B3">
        <v>0.5</v>
      </c>
    </row>
    <row r="4" spans="1:2" x14ac:dyDescent="0.25">
      <c r="A4" t="s">
        <v>50</v>
      </c>
      <c r="B4">
        <v>0.2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31</v>
      </c>
    </row>
    <row r="2" spans="1:2" x14ac:dyDescent="0.25">
      <c r="A2" s="7">
        <f>IF(timeseries!A2&lt;&gt;"",timeseries!A2,"")</f>
        <v>45383</v>
      </c>
      <c r="B2" s="2"/>
    </row>
    <row r="3" spans="1:2" x14ac:dyDescent="0.25">
      <c r="A3" s="7">
        <f>IF(timeseries!A3&lt;&gt;"",timeseries!A3,"")</f>
        <v>45383.041666666664</v>
      </c>
      <c r="B3" s="2"/>
    </row>
    <row r="4" spans="1:2" x14ac:dyDescent="0.25">
      <c r="A4" s="7">
        <f>IF(timeseries!A4&lt;&gt;"",timeseries!A4,"")</f>
        <v>45383.083333333336</v>
      </c>
      <c r="B4" s="2"/>
    </row>
    <row r="5" spans="1:2" x14ac:dyDescent="0.25">
      <c r="A5" s="7">
        <f>IF(timeseries!A5&lt;&gt;"",timeseries!A5,"")</f>
        <v>45383.125</v>
      </c>
      <c r="B5" s="2"/>
    </row>
    <row r="6" spans="1:2" x14ac:dyDescent="0.25">
      <c r="A6" s="7">
        <f>IF(timeseries!A6&lt;&gt;"",timeseries!A6,"")</f>
        <v>45383.166666666664</v>
      </c>
      <c r="B6" s="2"/>
    </row>
    <row r="7" spans="1:2" x14ac:dyDescent="0.25">
      <c r="A7" s="7">
        <f>IF(timeseries!A7&lt;&gt;"",timeseries!A7,"")</f>
        <v>45383.208333333336</v>
      </c>
      <c r="B7" s="2"/>
    </row>
    <row r="8" spans="1:2" x14ac:dyDescent="0.25">
      <c r="A8" s="7">
        <f>IF(timeseries!A8&lt;&gt;"",timeseries!A8,"")</f>
        <v>45383.25</v>
      </c>
      <c r="B8" s="2"/>
    </row>
    <row r="9" spans="1:2" x14ac:dyDescent="0.25">
      <c r="A9" s="7">
        <f>IF(timeseries!A9&lt;&gt;"",timeseries!A9,"")</f>
        <v>45383.291666666664</v>
      </c>
    </row>
    <row r="10" spans="1:2" x14ac:dyDescent="0.25">
      <c r="A10" s="7">
        <f>IF(timeseries!A10&lt;&gt;"",timeseries!A10,"")</f>
        <v>45383.333333333336</v>
      </c>
    </row>
    <row r="11" spans="1:2" x14ac:dyDescent="0.25">
      <c r="A11" s="7">
        <f>IF(timeseries!A11&lt;&gt;"",timeseries!A11,"")</f>
        <v>45383.375</v>
      </c>
    </row>
    <row r="12" spans="1:2" x14ac:dyDescent="0.25">
      <c r="A12" s="7">
        <f>IF(timeseries!A12&lt;&gt;"",timeseries!A12,"")</f>
        <v>45383.416666666664</v>
      </c>
    </row>
    <row r="13" spans="1:2" x14ac:dyDescent="0.25">
      <c r="A13" s="7">
        <f>IF(timeseries!A13&lt;&gt;"",timeseries!A13,"")</f>
        <v>45383.458333333336</v>
      </c>
    </row>
    <row r="14" spans="1:2" x14ac:dyDescent="0.25">
      <c r="A14" s="7">
        <f>IF(timeseries!A14&lt;&gt;"",timeseries!A14,"")</f>
        <v>45383.5</v>
      </c>
    </row>
    <row r="15" spans="1:2" x14ac:dyDescent="0.25">
      <c r="A15" s="7">
        <f>IF(timeseries!A15&lt;&gt;"",timeseries!A15,"")</f>
        <v>45383.541666666664</v>
      </c>
    </row>
    <row r="16" spans="1:2" x14ac:dyDescent="0.25">
      <c r="A16" s="7">
        <f>IF(timeseries!A16&lt;&gt;"",timeseries!A16,"")</f>
        <v>45383.583333333336</v>
      </c>
    </row>
    <row r="17" spans="1:1" x14ac:dyDescent="0.25">
      <c r="A17" s="7">
        <f>IF(timeseries!A17&lt;&gt;"",timeseries!A17,"")</f>
        <v>45383.625</v>
      </c>
    </row>
    <row r="18" spans="1:1" x14ac:dyDescent="0.25">
      <c r="A18" s="7">
        <f>IF(timeseries!A18&lt;&gt;"",timeseries!A18,"")</f>
        <v>45383.666666666664</v>
      </c>
    </row>
    <row r="19" spans="1:1" x14ac:dyDescent="0.25">
      <c r="A19" s="7">
        <f>IF(timeseries!A19&lt;&gt;"",timeseries!A19,"")</f>
        <v>45383.708333333336</v>
      </c>
    </row>
    <row r="20" spans="1:1" x14ac:dyDescent="0.25">
      <c r="A20" s="7">
        <f>IF(timeseries!A20&lt;&gt;"",timeseries!A20,"")</f>
        <v>45383.75</v>
      </c>
    </row>
    <row r="21" spans="1:1" x14ac:dyDescent="0.25">
      <c r="A21" s="7">
        <f>IF(timeseries!A21&lt;&gt;"",timeseries!A21,"")</f>
        <v>45383.791666666664</v>
      </c>
    </row>
    <row r="22" spans="1:1" x14ac:dyDescent="0.25">
      <c r="A22" s="7">
        <f>IF(timeseries!A22&lt;&gt;"",timeseries!A22,"")</f>
        <v>45383.833333333336</v>
      </c>
    </row>
    <row r="23" spans="1:1" x14ac:dyDescent="0.25">
      <c r="A23" s="7">
        <f>IF(timeseries!A23&lt;&gt;"",timeseries!A23,"")</f>
        <v>45383.875</v>
      </c>
    </row>
    <row r="24" spans="1:1" x14ac:dyDescent="0.25">
      <c r="A24" s="7">
        <f>IF(timeseries!A24&lt;&gt;"",timeseries!A24,"")</f>
        <v>45383.916666666664</v>
      </c>
    </row>
    <row r="25" spans="1:1" x14ac:dyDescent="0.25">
      <c r="A25" s="7">
        <f>IF(timeseries!A25&lt;&gt;"",timeseries!A25,"")</f>
        <v>45383.958333333336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G25" sqref="G25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31</v>
      </c>
      <c r="B1" s="3" t="s">
        <v>151</v>
      </c>
      <c r="C1" s="3" t="s">
        <v>152</v>
      </c>
      <c r="D1" s="3" t="s">
        <v>153</v>
      </c>
    </row>
    <row r="2" spans="1:4" x14ac:dyDescent="0.25">
      <c r="A2" s="7">
        <f>IF(timeseries!A2&lt;&gt;"",timeseries!A2,"")</f>
        <v>45383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45383.041666666664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45383.083333333336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45383.125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45383.166666666664</v>
      </c>
      <c r="B6">
        <v>3.3</v>
      </c>
      <c r="C6">
        <v>3.3</v>
      </c>
      <c r="D6">
        <v>3.3</v>
      </c>
    </row>
    <row r="7" spans="1:4" x14ac:dyDescent="0.25">
      <c r="A7" s="7">
        <f>IF(timeseries!A7&lt;&gt;"",timeseries!A7,"")</f>
        <v>45383.208333333336</v>
      </c>
      <c r="B7">
        <v>3.2</v>
      </c>
      <c r="C7">
        <v>3.2</v>
      </c>
      <c r="D7">
        <v>3.2</v>
      </c>
    </row>
    <row r="8" spans="1:4" x14ac:dyDescent="0.25">
      <c r="A8" s="7">
        <f>IF(timeseries!A8&lt;&gt;"",timeseries!A8,"")</f>
        <v>45383.25</v>
      </c>
      <c r="B8">
        <v>3.1</v>
      </c>
      <c r="C8">
        <v>3.1</v>
      </c>
      <c r="D8">
        <v>3.1</v>
      </c>
    </row>
    <row r="9" spans="1:4" x14ac:dyDescent="0.25">
      <c r="A9" s="7">
        <f>IF(timeseries!A9&lt;&gt;"",timeseries!A9,"")</f>
        <v>45383.291666666664</v>
      </c>
      <c r="B9">
        <v>3</v>
      </c>
      <c r="C9">
        <v>3</v>
      </c>
      <c r="D9">
        <v>3</v>
      </c>
    </row>
    <row r="10" spans="1:4" x14ac:dyDescent="0.25">
      <c r="A10" s="7">
        <f>IF(timeseries!A10&lt;&gt;"",timeseries!A10,"")</f>
        <v>45383.333333333336</v>
      </c>
      <c r="B10">
        <v>2.5</v>
      </c>
      <c r="C10">
        <v>2.5</v>
      </c>
      <c r="D10">
        <v>2.5</v>
      </c>
    </row>
    <row r="11" spans="1:4" x14ac:dyDescent="0.25">
      <c r="A11" s="7">
        <f>IF(timeseries!A11&lt;&gt;"",timeseries!A11,"")</f>
        <v>45383.375</v>
      </c>
      <c r="B11">
        <v>2.5</v>
      </c>
      <c r="C11">
        <v>2.5</v>
      </c>
      <c r="D11">
        <v>2.5</v>
      </c>
    </row>
    <row r="12" spans="1:4" x14ac:dyDescent="0.25">
      <c r="A12" s="7">
        <f>IF(timeseries!A12&lt;&gt;"",timeseries!A12,"")</f>
        <v>45383.416666666664</v>
      </c>
      <c r="B12">
        <v>2.5</v>
      </c>
      <c r="C12">
        <v>2.5</v>
      </c>
      <c r="D12">
        <v>2.5</v>
      </c>
    </row>
    <row r="13" spans="1:4" x14ac:dyDescent="0.25">
      <c r="A13" s="7">
        <f>IF(timeseries!A13&lt;&gt;"",timeseries!A13,"")</f>
        <v>45383.458333333336</v>
      </c>
      <c r="B13">
        <v>2.5</v>
      </c>
      <c r="C13">
        <v>2.5</v>
      </c>
      <c r="D13">
        <v>2.5</v>
      </c>
    </row>
    <row r="14" spans="1:4" x14ac:dyDescent="0.25">
      <c r="A14" s="7">
        <f>IF(timeseries!A14&lt;&gt;"",timeseries!A14,"")</f>
        <v>45383.5</v>
      </c>
      <c r="B14">
        <v>2.5</v>
      </c>
      <c r="C14">
        <v>2.5</v>
      </c>
      <c r="D14">
        <v>2.5</v>
      </c>
    </row>
    <row r="15" spans="1:4" x14ac:dyDescent="0.25">
      <c r="A15" s="7">
        <f>IF(timeseries!A15&lt;&gt;"",timeseries!A15,"")</f>
        <v>45383.541666666664</v>
      </c>
      <c r="B15">
        <v>2.5</v>
      </c>
      <c r="C15">
        <v>2.5</v>
      </c>
      <c r="D15">
        <v>2.5</v>
      </c>
    </row>
    <row r="16" spans="1:4" x14ac:dyDescent="0.25">
      <c r="A16" s="7">
        <f>IF(timeseries!A16&lt;&gt;"",timeseries!A16,"")</f>
        <v>45383.583333333336</v>
      </c>
      <c r="B16">
        <v>2.5</v>
      </c>
      <c r="C16">
        <v>2.5</v>
      </c>
      <c r="D16">
        <v>2.5</v>
      </c>
    </row>
    <row r="17" spans="1:4" x14ac:dyDescent="0.25">
      <c r="A17" s="7">
        <f>IF(timeseries!A17&lt;&gt;"",timeseries!A17,"")</f>
        <v>45383.625</v>
      </c>
      <c r="B17">
        <v>2.5</v>
      </c>
      <c r="C17">
        <v>2.5</v>
      </c>
      <c r="D17">
        <v>2.5</v>
      </c>
    </row>
    <row r="18" spans="1:4" x14ac:dyDescent="0.25">
      <c r="A18" s="7">
        <f>IF(timeseries!A18&lt;&gt;"",timeseries!A18,"")</f>
        <v>45383.666666666664</v>
      </c>
      <c r="B18">
        <v>2.5</v>
      </c>
      <c r="C18">
        <v>2.5</v>
      </c>
      <c r="D18">
        <v>2.5</v>
      </c>
    </row>
    <row r="19" spans="1:4" x14ac:dyDescent="0.25">
      <c r="A19" s="7">
        <f>IF(timeseries!A19&lt;&gt;"",timeseries!A19,"")</f>
        <v>45383.708333333336</v>
      </c>
      <c r="B19">
        <v>4</v>
      </c>
      <c r="C19">
        <v>4</v>
      </c>
      <c r="D19">
        <v>4</v>
      </c>
    </row>
    <row r="20" spans="1:4" x14ac:dyDescent="0.25">
      <c r="A20" s="7">
        <f>IF(timeseries!A20&lt;&gt;"",timeseries!A20,"")</f>
        <v>45383.75</v>
      </c>
      <c r="B20">
        <v>4</v>
      </c>
      <c r="C20">
        <v>4</v>
      </c>
      <c r="D20">
        <v>4</v>
      </c>
    </row>
    <row r="21" spans="1:4" x14ac:dyDescent="0.25">
      <c r="A21" s="7">
        <f>IF(timeseries!A21&lt;&gt;"",timeseries!A21,"")</f>
        <v>45383.791666666664</v>
      </c>
      <c r="B21">
        <v>4</v>
      </c>
      <c r="C21">
        <v>4</v>
      </c>
      <c r="D21">
        <v>4</v>
      </c>
    </row>
    <row r="22" spans="1:4" x14ac:dyDescent="0.25">
      <c r="A22" s="7">
        <f>IF(timeseries!A22&lt;&gt;"",timeseries!A22,"")</f>
        <v>45383.833333333336</v>
      </c>
      <c r="B22">
        <v>4</v>
      </c>
      <c r="C22">
        <v>4</v>
      </c>
      <c r="D22">
        <v>4</v>
      </c>
    </row>
    <row r="23" spans="1:4" x14ac:dyDescent="0.25">
      <c r="A23" s="7">
        <f>IF(timeseries!A23&lt;&gt;"",timeseries!A23,"")</f>
        <v>45383.875</v>
      </c>
      <c r="B23">
        <v>3.5</v>
      </c>
      <c r="C23">
        <v>3.5</v>
      </c>
      <c r="D23">
        <v>3.5</v>
      </c>
    </row>
    <row r="24" spans="1:4" x14ac:dyDescent="0.25">
      <c r="A24" s="7">
        <f>IF(timeseries!A24&lt;&gt;"",timeseries!A24,"")</f>
        <v>45383.916666666664</v>
      </c>
      <c r="B24">
        <v>3.5</v>
      </c>
      <c r="C24">
        <v>3.5</v>
      </c>
      <c r="D24">
        <v>3.5</v>
      </c>
    </row>
    <row r="25" spans="1:4" x14ac:dyDescent="0.25">
      <c r="A25" s="7">
        <f>IF(timeseries!A25&lt;&gt;"",timeseries!A25,"")</f>
        <v>45383.958333333336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7" sqref="A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46</v>
      </c>
      <c r="B1" t="s">
        <v>107</v>
      </c>
      <c r="C1" t="s">
        <v>125</v>
      </c>
      <c r="D1" t="s">
        <v>126</v>
      </c>
    </row>
    <row r="2" spans="1:13" x14ac:dyDescent="0.25">
      <c r="A2" t="s">
        <v>85</v>
      </c>
      <c r="B2" t="s">
        <v>86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31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  <row r="2" spans="1:10" x14ac:dyDescent="0.25">
      <c r="A2" s="7">
        <f>IF(timeseries!A2&lt;&gt;"",timeseries!A2,"")</f>
        <v>45383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45383.041666666664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45383.083333333336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45383.125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45383.166666666664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>
        <f>IF(timeseries!A7&lt;&gt;"",timeseries!A7,"")</f>
        <v>45383.208333333336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7">
        <f>IF(timeseries!A8&lt;&gt;"",timeseries!A8,"")</f>
        <v>45383.25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7">
        <f>IF(timeseries!A9&lt;&gt;"",timeseries!A9,"")</f>
        <v>45383.291666666664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7">
        <f>IF(timeseries!A10&lt;&gt;"",timeseries!A10,"")</f>
        <v>45383.333333333336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7">
        <f>IF(timeseries!A11&lt;&gt;"",timeseries!A11,"")</f>
        <v>45383.375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7">
        <f>IF(timeseries!A12&lt;&gt;"",timeseries!A12,"")</f>
        <v>45383.416666666664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7">
        <f>IF(timeseries!A13&lt;&gt;"",timeseries!A13,"")</f>
        <v>45383.458333333336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7">
        <f>IF(timeseries!A14&lt;&gt;"",timeseries!A14,"")</f>
        <v>45383.5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7">
        <f>IF(timeseries!A15&lt;&gt;"",timeseries!A15,"")</f>
        <v>45383.541666666664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7">
        <f>IF(timeseries!A16&lt;&gt;"",timeseries!A16,"")</f>
        <v>45383.583333333336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45383.625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45383.666666666664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45383.708333333336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45383.75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45383.791666666664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45383.833333333336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45383.875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45383.916666666664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45383.958333333336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31</v>
      </c>
      <c r="B1" t="s">
        <v>97</v>
      </c>
      <c r="C1" t="s">
        <v>98</v>
      </c>
      <c r="D1" t="s">
        <v>99</v>
      </c>
    </row>
    <row r="2" spans="1:4" x14ac:dyDescent="0.25">
      <c r="A2" s="7">
        <f>IF(timeseries!A2&lt;&gt;"",timeseries!A2,"")</f>
        <v>45383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45383.041666666664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45383.083333333336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45383.125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45383.166666666664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>
        <f>IF(timeseries!A7&lt;&gt;"",timeseries!A7,"")</f>
        <v>45383.208333333336</v>
      </c>
      <c r="B7">
        <v>4.6875</v>
      </c>
      <c r="C7">
        <v>4.6875</v>
      </c>
      <c r="D7">
        <v>4.6875</v>
      </c>
    </row>
    <row r="8" spans="1:4" x14ac:dyDescent="0.25">
      <c r="A8" s="7">
        <f>IF(timeseries!A8&lt;&gt;"",timeseries!A8,"")</f>
        <v>45383.25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7">
        <f>IF(timeseries!A9&lt;&gt;"",timeseries!A9,"")</f>
        <v>45383.291666666664</v>
      </c>
      <c r="B9">
        <v>5</v>
      </c>
      <c r="C9">
        <v>5</v>
      </c>
      <c r="D9">
        <v>5</v>
      </c>
    </row>
    <row r="10" spans="1:4" x14ac:dyDescent="0.25">
      <c r="A10" s="7">
        <f>IF(timeseries!A10&lt;&gt;"",timeseries!A10,"")</f>
        <v>45383.333333333336</v>
      </c>
      <c r="B10">
        <v>6</v>
      </c>
      <c r="C10">
        <v>6</v>
      </c>
      <c r="D10">
        <v>6</v>
      </c>
    </row>
    <row r="11" spans="1:4" x14ac:dyDescent="0.25">
      <c r="A11" s="7">
        <f>IF(timeseries!A11&lt;&gt;"",timeseries!A11,"")</f>
        <v>45383.375</v>
      </c>
      <c r="B11">
        <v>6</v>
      </c>
      <c r="C11">
        <v>6</v>
      </c>
      <c r="D11">
        <v>6</v>
      </c>
    </row>
    <row r="12" spans="1:4" x14ac:dyDescent="0.25">
      <c r="A12" s="7">
        <f>IF(timeseries!A12&lt;&gt;"",timeseries!A12,"")</f>
        <v>45383.416666666664</v>
      </c>
      <c r="B12">
        <v>6</v>
      </c>
      <c r="C12">
        <v>6</v>
      </c>
      <c r="D12">
        <v>6</v>
      </c>
    </row>
    <row r="13" spans="1:4" x14ac:dyDescent="0.25">
      <c r="A13" s="7">
        <f>IF(timeseries!A13&lt;&gt;"",timeseries!A13,"")</f>
        <v>45383.458333333336</v>
      </c>
      <c r="B13">
        <v>6</v>
      </c>
      <c r="C13">
        <v>6</v>
      </c>
      <c r="D13">
        <v>6</v>
      </c>
    </row>
    <row r="14" spans="1:4" x14ac:dyDescent="0.25">
      <c r="A14" s="7">
        <f>IF(timeseries!A14&lt;&gt;"",timeseries!A14,"")</f>
        <v>45383.5</v>
      </c>
      <c r="B14">
        <v>6</v>
      </c>
      <c r="C14">
        <v>6</v>
      </c>
      <c r="D14">
        <v>6</v>
      </c>
    </row>
    <row r="15" spans="1:4" x14ac:dyDescent="0.25">
      <c r="A15" s="7">
        <f>IF(timeseries!A15&lt;&gt;"",timeseries!A15,"")</f>
        <v>45383.541666666664</v>
      </c>
      <c r="B15">
        <v>6</v>
      </c>
      <c r="C15">
        <v>6</v>
      </c>
      <c r="D15">
        <v>6</v>
      </c>
    </row>
    <row r="16" spans="1:4" x14ac:dyDescent="0.25">
      <c r="A16" s="7">
        <f>IF(timeseries!A16&lt;&gt;"",timeseries!A16,"")</f>
        <v>45383.583333333336</v>
      </c>
      <c r="B16">
        <v>6</v>
      </c>
      <c r="C16">
        <v>6</v>
      </c>
      <c r="D16">
        <v>6</v>
      </c>
    </row>
    <row r="17" spans="1:4" x14ac:dyDescent="0.25">
      <c r="A17" s="7">
        <f>IF(timeseries!A17&lt;&gt;"",timeseries!A17,"")</f>
        <v>45383.625</v>
      </c>
      <c r="B17">
        <v>6</v>
      </c>
      <c r="C17">
        <v>6</v>
      </c>
      <c r="D17">
        <v>6</v>
      </c>
    </row>
    <row r="18" spans="1:4" x14ac:dyDescent="0.25">
      <c r="A18" s="7">
        <f>IF(timeseries!A18&lt;&gt;"",timeseries!A18,"")</f>
        <v>45383.666666666664</v>
      </c>
      <c r="B18">
        <v>6</v>
      </c>
      <c r="C18">
        <v>6</v>
      </c>
      <c r="D18">
        <v>6</v>
      </c>
    </row>
    <row r="19" spans="1:4" x14ac:dyDescent="0.25">
      <c r="A19" s="7">
        <f>IF(timeseries!A19&lt;&gt;"",timeseries!A19,"")</f>
        <v>45383.708333333336</v>
      </c>
      <c r="B19">
        <v>3.75</v>
      </c>
      <c r="C19">
        <v>3.75</v>
      </c>
      <c r="D19">
        <v>3.75</v>
      </c>
    </row>
    <row r="20" spans="1:4" x14ac:dyDescent="0.25">
      <c r="A20" s="7">
        <f>IF(timeseries!A20&lt;&gt;"",timeseries!A20,"")</f>
        <v>45383.75</v>
      </c>
      <c r="B20">
        <v>3.75</v>
      </c>
      <c r="C20">
        <v>3.75</v>
      </c>
      <c r="D20">
        <v>3.75</v>
      </c>
    </row>
    <row r="21" spans="1:4" x14ac:dyDescent="0.25">
      <c r="A21" s="7">
        <f>IF(timeseries!A21&lt;&gt;"",timeseries!A21,"")</f>
        <v>45383.791666666664</v>
      </c>
      <c r="B21">
        <v>3.75</v>
      </c>
      <c r="C21">
        <v>3.75</v>
      </c>
      <c r="D21">
        <v>3.75</v>
      </c>
    </row>
    <row r="22" spans="1:4" x14ac:dyDescent="0.25">
      <c r="A22" s="7">
        <f>IF(timeseries!A22&lt;&gt;"",timeseries!A22,"")</f>
        <v>45383.833333333336</v>
      </c>
      <c r="B22">
        <v>3.75</v>
      </c>
      <c r="C22">
        <v>3.75</v>
      </c>
      <c r="D22">
        <v>3.75</v>
      </c>
    </row>
    <row r="23" spans="1:4" x14ac:dyDescent="0.25">
      <c r="A23" s="7">
        <f>IF(timeseries!A23&lt;&gt;"",timeseries!A23,"")</f>
        <v>45383.875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7">
        <f>IF(timeseries!A24&lt;&gt;"",timeseries!A24,"")</f>
        <v>45383.916666666664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7">
        <f>IF(timeseries!A25&lt;&gt;"",timeseries!A25,"")</f>
        <v>45383.958333333336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H13" sqref="H13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132</v>
      </c>
      <c r="I1" s="3" t="s">
        <v>4</v>
      </c>
      <c r="J1" s="3" t="s">
        <v>5</v>
      </c>
      <c r="K1" s="3" t="s">
        <v>96</v>
      </c>
      <c r="L1" s="3" t="s">
        <v>106</v>
      </c>
      <c r="M1" s="3" t="s">
        <v>147</v>
      </c>
      <c r="N1" s="3" t="s">
        <v>133</v>
      </c>
      <c r="O1" s="3" t="s">
        <v>134</v>
      </c>
      <c r="P1" s="3" t="s">
        <v>110</v>
      </c>
    </row>
    <row r="2" spans="1:16" x14ac:dyDescent="0.25">
      <c r="A2" t="s">
        <v>154</v>
      </c>
      <c r="B2" s="6">
        <v>0</v>
      </c>
      <c r="C2" s="6">
        <v>1</v>
      </c>
      <c r="D2" s="6">
        <v>0</v>
      </c>
      <c r="E2" s="6">
        <v>0</v>
      </c>
      <c r="F2" s="6">
        <v>1</v>
      </c>
      <c r="G2">
        <v>4000</v>
      </c>
      <c r="H2">
        <v>2200</v>
      </c>
      <c r="I2" s="6">
        <v>1000</v>
      </c>
      <c r="J2" s="6">
        <v>1</v>
      </c>
      <c r="K2" s="6">
        <v>5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155</v>
      </c>
      <c r="B3" s="6">
        <v>0</v>
      </c>
      <c r="C3" s="6">
        <v>1</v>
      </c>
      <c r="D3" s="6">
        <v>0</v>
      </c>
      <c r="E3" s="6">
        <v>0</v>
      </c>
      <c r="F3" s="6">
        <v>1</v>
      </c>
      <c r="G3">
        <v>4200</v>
      </c>
      <c r="H3">
        <v>700</v>
      </c>
      <c r="I3" s="6">
        <v>1</v>
      </c>
      <c r="J3" s="6">
        <v>1</v>
      </c>
      <c r="K3" s="6">
        <v>5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156</v>
      </c>
      <c r="B4" s="6">
        <v>0</v>
      </c>
      <c r="C4" s="6">
        <v>1</v>
      </c>
      <c r="D4" s="6">
        <v>0</v>
      </c>
      <c r="E4" s="6">
        <v>0</v>
      </c>
      <c r="F4" s="6">
        <v>1</v>
      </c>
      <c r="G4">
        <v>6000</v>
      </c>
      <c r="H4">
        <v>1600</v>
      </c>
      <c r="I4" s="6">
        <v>1</v>
      </c>
      <c r="J4" s="6">
        <v>1</v>
      </c>
      <c r="K4" s="6">
        <v>5</v>
      </c>
      <c r="L4" s="6">
        <v>0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157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>
        <v>10000</v>
      </c>
      <c r="H5">
        <v>7100</v>
      </c>
      <c r="I5" s="6">
        <v>1</v>
      </c>
      <c r="J5" s="6">
        <v>1</v>
      </c>
      <c r="K5" s="6">
        <v>5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25">
      <c r="A6" t="s">
        <v>158</v>
      </c>
      <c r="B6" s="6">
        <v>0</v>
      </c>
      <c r="C6" s="6">
        <v>1</v>
      </c>
      <c r="D6" s="6">
        <v>0</v>
      </c>
      <c r="E6" s="6">
        <v>0</v>
      </c>
      <c r="F6" s="6">
        <v>1</v>
      </c>
      <c r="G6">
        <v>20000</v>
      </c>
      <c r="H6">
        <v>15000</v>
      </c>
      <c r="I6" s="6">
        <v>1</v>
      </c>
      <c r="J6" s="6">
        <v>1</v>
      </c>
      <c r="K6" s="6">
        <v>5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U20"/>
  <sheetViews>
    <sheetView workbookViewId="0">
      <selection activeCell="I12" sqref="I12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7.28515625" customWidth="1"/>
    <col min="8" max="8" width="10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21" s="3" customFormat="1" x14ac:dyDescent="0.25">
      <c r="A1" s="3" t="s">
        <v>13</v>
      </c>
      <c r="B1" s="3" t="s">
        <v>14</v>
      </c>
      <c r="C1" s="3" t="s">
        <v>84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70</v>
      </c>
      <c r="L1" s="3" t="s">
        <v>71</v>
      </c>
      <c r="M1" s="3" t="s">
        <v>117</v>
      </c>
      <c r="N1" s="3" t="s">
        <v>118</v>
      </c>
      <c r="O1" s="3" t="s">
        <v>96</v>
      </c>
      <c r="P1" s="3" t="s">
        <v>146</v>
      </c>
      <c r="Q1" s="3" t="s">
        <v>100</v>
      </c>
    </row>
    <row r="2" spans="1:21" x14ac:dyDescent="0.25">
      <c r="A2" t="s">
        <v>159</v>
      </c>
      <c r="B2" s="6">
        <v>0</v>
      </c>
      <c r="C2" s="6">
        <v>0</v>
      </c>
      <c r="D2" s="6">
        <v>0</v>
      </c>
      <c r="E2" s="6">
        <v>1</v>
      </c>
      <c r="F2" s="6">
        <v>1</v>
      </c>
      <c r="G2" s="6">
        <v>1.0735749999999999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21" x14ac:dyDescent="0.25">
      <c r="A3" t="s">
        <v>160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1.1104728625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21" x14ac:dyDescent="0.25">
      <c r="A4" t="s">
        <v>161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1.0982962000000001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21" x14ac:dyDescent="0.25">
      <c r="A5" t="s">
        <v>162</v>
      </c>
      <c r="B5" s="6">
        <v>0</v>
      </c>
      <c r="C5" s="6">
        <v>0</v>
      </c>
      <c r="D5" s="6">
        <v>0</v>
      </c>
      <c r="E5" s="6">
        <v>1</v>
      </c>
      <c r="F5" s="6">
        <v>1</v>
      </c>
      <c r="G5" s="6">
        <v>1.0860950125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21" x14ac:dyDescent="0.25">
      <c r="A6" t="s">
        <v>163</v>
      </c>
      <c r="B6" s="6">
        <v>0</v>
      </c>
      <c r="C6" s="6">
        <v>0</v>
      </c>
      <c r="D6" s="6">
        <v>0</v>
      </c>
      <c r="E6" s="6">
        <v>1</v>
      </c>
      <c r="F6" s="6">
        <v>1</v>
      </c>
      <c r="G6" s="6">
        <v>3.9396960000000002E-2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21" x14ac:dyDescent="0.25">
      <c r="A7" t="s">
        <v>164</v>
      </c>
      <c r="B7" s="6">
        <v>0</v>
      </c>
      <c r="C7" s="6">
        <v>0</v>
      </c>
      <c r="D7" s="6">
        <v>0</v>
      </c>
      <c r="E7" s="6">
        <v>0</v>
      </c>
      <c r="F7" s="6">
        <v>1</v>
      </c>
      <c r="G7" s="6">
        <v>1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21" x14ac:dyDescent="0.25">
      <c r="A8" t="s">
        <v>165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6">
        <v>0</v>
      </c>
      <c r="I8" s="6">
        <v>1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</row>
    <row r="9" spans="1:21" x14ac:dyDescent="0.25">
      <c r="A9" t="s">
        <v>166</v>
      </c>
      <c r="B9" s="6">
        <v>0</v>
      </c>
      <c r="C9" s="6">
        <v>0</v>
      </c>
      <c r="D9" s="6">
        <v>0</v>
      </c>
      <c r="E9" s="6">
        <v>0</v>
      </c>
      <c r="F9" s="6">
        <v>1</v>
      </c>
      <c r="G9" s="6">
        <v>1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 spans="1:21" x14ac:dyDescent="0.25">
      <c r="A10" t="s">
        <v>167</v>
      </c>
      <c r="B10" s="6">
        <v>0</v>
      </c>
      <c r="C10" s="6">
        <v>0</v>
      </c>
      <c r="D10" s="6">
        <v>0</v>
      </c>
      <c r="E10" s="6">
        <v>0</v>
      </c>
      <c r="F10" s="6">
        <v>1</v>
      </c>
      <c r="G10" s="6">
        <v>1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 spans="1:21" x14ac:dyDescent="0.25">
      <c r="A11" t="s">
        <v>168</v>
      </c>
      <c r="B11" s="6">
        <v>0</v>
      </c>
      <c r="C11" s="6">
        <v>0</v>
      </c>
      <c r="D11" s="6">
        <v>0</v>
      </c>
      <c r="E11" s="6">
        <v>0</v>
      </c>
      <c r="F11" s="6">
        <v>1</v>
      </c>
      <c r="G11" s="6">
        <v>0</v>
      </c>
      <c r="H11" s="6">
        <v>0</v>
      </c>
      <c r="I11" s="6">
        <v>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</row>
    <row r="15" spans="1:21" x14ac:dyDescent="0.25">
      <c r="E15" t="s">
        <v>170</v>
      </c>
      <c r="F15" t="s">
        <v>169</v>
      </c>
      <c r="G15" t="s">
        <v>171</v>
      </c>
      <c r="H15" t="s">
        <v>172</v>
      </c>
      <c r="I15" t="s">
        <v>173</v>
      </c>
      <c r="J15" t="s">
        <v>174</v>
      </c>
      <c r="K15" t="s">
        <v>175</v>
      </c>
      <c r="L15" t="s">
        <v>176</v>
      </c>
      <c r="M15" t="s">
        <v>177</v>
      </c>
      <c r="N15" t="s">
        <v>178</v>
      </c>
      <c r="O15" t="s">
        <v>179</v>
      </c>
      <c r="P15" t="s">
        <v>180</v>
      </c>
      <c r="Q15" t="s">
        <v>181</v>
      </c>
      <c r="R15" t="s">
        <v>182</v>
      </c>
    </row>
    <row r="16" spans="1:21" x14ac:dyDescent="0.25">
      <c r="D16" t="s">
        <v>159</v>
      </c>
      <c r="E16">
        <v>0.05</v>
      </c>
      <c r="F16">
        <f>E16*1000*1000</f>
        <v>50000</v>
      </c>
      <c r="G16">
        <v>30</v>
      </c>
      <c r="H16">
        <f>F16*G16*9.81/1000/1000</f>
        <v>14.715</v>
      </c>
      <c r="I16">
        <f>H16/3600</f>
        <v>4.0875E-3</v>
      </c>
      <c r="J16">
        <f>I16*0.9</f>
        <v>3.6787500000000002E-3</v>
      </c>
      <c r="K16">
        <f>1*H16</f>
        <v>14.715</v>
      </c>
      <c r="L16">
        <f>K16</f>
        <v>14.715</v>
      </c>
      <c r="M16">
        <f>E16*1000</f>
        <v>50</v>
      </c>
      <c r="N16">
        <v>4000</v>
      </c>
      <c r="O16">
        <v>2200</v>
      </c>
      <c r="P16">
        <f ca="1">RANDBETWEEN(36,72)*10</f>
        <v>650</v>
      </c>
      <c r="Q16">
        <f ca="1">RANDBETWEEN(2,10)*10</f>
        <v>60</v>
      </c>
      <c r="R16">
        <f>(N16-O16)/M16</f>
        <v>36</v>
      </c>
      <c r="S16">
        <f>(N16-O16)/E16</f>
        <v>36000</v>
      </c>
      <c r="T16">
        <f>ROUND(N16/$M16,-2)</f>
        <v>100</v>
      </c>
      <c r="U16">
        <f>ROUND(O16/$M16,-2)</f>
        <v>0</v>
      </c>
    </row>
    <row r="17" spans="4:21" x14ac:dyDescent="0.25">
      <c r="D17" t="s">
        <v>160</v>
      </c>
      <c r="E17">
        <v>0.08</v>
      </c>
      <c r="F17">
        <f t="shared" ref="F17:F20" si="0">E17*1000*1000</f>
        <v>80000</v>
      </c>
      <c r="G17">
        <v>45</v>
      </c>
      <c r="H17">
        <f t="shared" ref="H17:H20" si="1">F17*G17*9.81/1000/1000</f>
        <v>35.316000000000003</v>
      </c>
      <c r="I17">
        <f t="shared" ref="I17:I20" si="2">H17/3600</f>
        <v>9.810000000000001E-3</v>
      </c>
      <c r="J17">
        <f t="shared" ref="J17:J20" si="3">I17*0.9</f>
        <v>8.8290000000000018E-3</v>
      </c>
      <c r="K17">
        <f t="shared" ref="K17:K20" si="4">1*H17</f>
        <v>35.316000000000003</v>
      </c>
      <c r="L17">
        <f t="shared" ref="L17:L20" si="5">K17</f>
        <v>35.316000000000003</v>
      </c>
      <c r="M17">
        <f t="shared" ref="M17:M20" si="6">E17*1000</f>
        <v>80</v>
      </c>
      <c r="N17">
        <v>4200</v>
      </c>
      <c r="O17">
        <v>700</v>
      </c>
      <c r="P17">
        <f t="shared" ref="P17:P20" ca="1" si="7">RANDBETWEEN(36,72)*10</f>
        <v>510</v>
      </c>
      <c r="Q17">
        <f t="shared" ref="Q17:Q20" ca="1" si="8">RANDBETWEEN(2,10)*10</f>
        <v>20</v>
      </c>
      <c r="R17">
        <f t="shared" ref="R17:R20" si="9">(N17-O17)/M17</f>
        <v>43.75</v>
      </c>
      <c r="S17">
        <f t="shared" ref="S17:S20" si="10">(N17-O17)/E17</f>
        <v>43750</v>
      </c>
      <c r="T17">
        <f t="shared" ref="T17:T20" si="11">ROUND(N17/$M17,-2)</f>
        <v>100</v>
      </c>
      <c r="U17">
        <f t="shared" ref="U17:U20" si="12">ROUND(O17/$M17,-2)</f>
        <v>0</v>
      </c>
    </row>
    <row r="18" spans="4:21" x14ac:dyDescent="0.25">
      <c r="D18" t="s">
        <v>161</v>
      </c>
      <c r="E18">
        <v>0.18</v>
      </c>
      <c r="F18">
        <f t="shared" si="0"/>
        <v>180000</v>
      </c>
      <c r="G18">
        <v>40</v>
      </c>
      <c r="H18">
        <f t="shared" si="1"/>
        <v>70.632000000000005</v>
      </c>
      <c r="I18">
        <f t="shared" si="2"/>
        <v>1.9620000000000002E-2</v>
      </c>
      <c r="J18">
        <f t="shared" si="3"/>
        <v>1.7658000000000004E-2</v>
      </c>
      <c r="K18">
        <f t="shared" si="4"/>
        <v>70.632000000000005</v>
      </c>
      <c r="L18">
        <f t="shared" si="5"/>
        <v>70.632000000000005</v>
      </c>
      <c r="M18">
        <f t="shared" si="6"/>
        <v>180</v>
      </c>
      <c r="N18">
        <v>6000</v>
      </c>
      <c r="O18">
        <v>1600</v>
      </c>
      <c r="P18">
        <f t="shared" ca="1" si="7"/>
        <v>590</v>
      </c>
      <c r="Q18">
        <f t="shared" ca="1" si="8"/>
        <v>90</v>
      </c>
      <c r="R18">
        <f t="shared" si="9"/>
        <v>24.444444444444443</v>
      </c>
      <c r="S18">
        <f t="shared" si="10"/>
        <v>24444.444444444445</v>
      </c>
      <c r="T18">
        <f t="shared" si="11"/>
        <v>0</v>
      </c>
      <c r="U18">
        <f t="shared" si="12"/>
        <v>0</v>
      </c>
    </row>
    <row r="19" spans="4:21" x14ac:dyDescent="0.25">
      <c r="D19" t="s">
        <v>162</v>
      </c>
      <c r="E19">
        <v>0.25</v>
      </c>
      <c r="F19">
        <f t="shared" si="0"/>
        <v>250000</v>
      </c>
      <c r="G19">
        <v>35</v>
      </c>
      <c r="H19">
        <f t="shared" si="1"/>
        <v>85.837500000000006</v>
      </c>
      <c r="I19">
        <f t="shared" si="2"/>
        <v>2.384375E-2</v>
      </c>
      <c r="J19">
        <f t="shared" si="3"/>
        <v>2.1459374999999999E-2</v>
      </c>
      <c r="K19">
        <f t="shared" si="4"/>
        <v>85.837500000000006</v>
      </c>
      <c r="L19">
        <f t="shared" si="5"/>
        <v>85.837500000000006</v>
      </c>
      <c r="M19">
        <f t="shared" si="6"/>
        <v>250</v>
      </c>
      <c r="N19">
        <v>10000</v>
      </c>
      <c r="O19">
        <v>7100</v>
      </c>
      <c r="P19">
        <f t="shared" ca="1" si="7"/>
        <v>440</v>
      </c>
      <c r="Q19">
        <f t="shared" ca="1" si="8"/>
        <v>50</v>
      </c>
      <c r="R19">
        <f t="shared" si="9"/>
        <v>11.6</v>
      </c>
      <c r="S19">
        <f t="shared" si="10"/>
        <v>11600</v>
      </c>
      <c r="T19">
        <f t="shared" si="11"/>
        <v>0</v>
      </c>
      <c r="U19">
        <f t="shared" si="12"/>
        <v>0</v>
      </c>
    </row>
    <row r="20" spans="4:21" x14ac:dyDescent="0.25">
      <c r="D20" t="s">
        <v>163</v>
      </c>
      <c r="E20">
        <v>0.3</v>
      </c>
      <c r="F20">
        <f t="shared" si="0"/>
        <v>300000</v>
      </c>
      <c r="G20">
        <v>16</v>
      </c>
      <c r="H20">
        <f t="shared" si="1"/>
        <v>47.088000000000001</v>
      </c>
      <c r="I20">
        <f t="shared" si="2"/>
        <v>1.308E-2</v>
      </c>
      <c r="J20">
        <f t="shared" si="3"/>
        <v>1.1771999999999999E-2</v>
      </c>
      <c r="K20">
        <f t="shared" si="4"/>
        <v>47.088000000000001</v>
      </c>
      <c r="L20">
        <f t="shared" si="5"/>
        <v>47.088000000000001</v>
      </c>
      <c r="M20">
        <f t="shared" si="6"/>
        <v>300</v>
      </c>
      <c r="N20">
        <v>20000</v>
      </c>
      <c r="O20">
        <v>15000</v>
      </c>
      <c r="P20">
        <f t="shared" ca="1" si="7"/>
        <v>600</v>
      </c>
      <c r="Q20">
        <f t="shared" ca="1" si="8"/>
        <v>20</v>
      </c>
      <c r="R20">
        <f t="shared" si="9"/>
        <v>16.666666666666668</v>
      </c>
      <c r="S20">
        <f t="shared" si="10"/>
        <v>16666.666666666668</v>
      </c>
      <c r="T20">
        <f t="shared" si="11"/>
        <v>100</v>
      </c>
      <c r="U20">
        <f t="shared" si="12"/>
        <v>100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s="3" t="s">
        <v>38</v>
      </c>
      <c r="B1" s="3" t="s">
        <v>119</v>
      </c>
      <c r="C1" s="3" t="s">
        <v>120</v>
      </c>
    </row>
    <row r="2" spans="1:3" x14ac:dyDescent="0.25">
      <c r="A2" t="s">
        <v>13</v>
      </c>
      <c r="B2" t="s">
        <v>23</v>
      </c>
      <c r="C2" t="s">
        <v>128</v>
      </c>
    </row>
    <row r="3" spans="1:3" x14ac:dyDescent="0.25">
      <c r="A3" t="s">
        <v>13</v>
      </c>
      <c r="B3" t="s">
        <v>24</v>
      </c>
      <c r="C3" t="s">
        <v>128</v>
      </c>
    </row>
    <row r="4" spans="1:3" x14ac:dyDescent="0.25">
      <c r="A4" t="s">
        <v>13</v>
      </c>
      <c r="B4" t="s">
        <v>25</v>
      </c>
      <c r="C4" t="s">
        <v>128</v>
      </c>
    </row>
    <row r="5" spans="1:3" x14ac:dyDescent="0.25">
      <c r="A5" t="s">
        <v>0</v>
      </c>
      <c r="B5" t="s">
        <v>8</v>
      </c>
      <c r="C5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72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73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I21" sqref="I21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138</v>
      </c>
      <c r="J1" s="4" t="s">
        <v>148</v>
      </c>
    </row>
    <row r="2" spans="1:10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25">
      <c r="A10" s="5" t="s">
        <v>80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25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25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31</v>
      </c>
    </row>
    <row r="2" spans="1:1" x14ac:dyDescent="0.25">
      <c r="A2" s="7">
        <f>IF(timeseries!A2&lt;&gt;"",timeseries!A2,"")</f>
        <v>45383</v>
      </c>
    </row>
    <row r="3" spans="1:1" x14ac:dyDescent="0.25">
      <c r="A3" s="7">
        <f>IF(timeseries!A3&lt;&gt;"",timeseries!A3,"")</f>
        <v>45383.041666666664</v>
      </c>
    </row>
    <row r="4" spans="1:1" x14ac:dyDescent="0.25">
      <c r="A4" s="7">
        <f>IF(timeseries!A4&lt;&gt;"",timeseries!A4,"")</f>
        <v>45383.083333333336</v>
      </c>
    </row>
    <row r="5" spans="1:1" x14ac:dyDescent="0.25">
      <c r="A5" s="7">
        <f>IF(timeseries!A5&lt;&gt;"",timeseries!A5,"")</f>
        <v>45383.125</v>
      </c>
    </row>
    <row r="6" spans="1:1" x14ac:dyDescent="0.25">
      <c r="A6" s="7">
        <f>IF(timeseries!A6&lt;&gt;"",timeseries!A6,"")</f>
        <v>45383.166666666664</v>
      </c>
    </row>
    <row r="7" spans="1:1" x14ac:dyDescent="0.25">
      <c r="A7" s="7">
        <f>IF(timeseries!A7&lt;&gt;"",timeseries!A7,"")</f>
        <v>45383.208333333336</v>
      </c>
    </row>
    <row r="8" spans="1:1" x14ac:dyDescent="0.25">
      <c r="A8" s="7">
        <f>IF(timeseries!A8&lt;&gt;"",timeseries!A8,"")</f>
        <v>45383.25</v>
      </c>
    </row>
    <row r="9" spans="1:1" x14ac:dyDescent="0.25">
      <c r="A9" s="7">
        <f>IF(timeseries!A9&lt;&gt;"",timeseries!A9,"")</f>
        <v>45383.291666666664</v>
      </c>
    </row>
    <row r="10" spans="1:1" x14ac:dyDescent="0.25">
      <c r="A10" s="7">
        <f>IF(timeseries!A10&lt;&gt;"",timeseries!A10,"")</f>
        <v>45383.333333333336</v>
      </c>
    </row>
    <row r="11" spans="1:1" x14ac:dyDescent="0.25">
      <c r="A11" s="7">
        <f>IF(timeseries!A11&lt;&gt;"",timeseries!A11,"")</f>
        <v>45383.375</v>
      </c>
    </row>
    <row r="12" spans="1:1" x14ac:dyDescent="0.25">
      <c r="A12" s="7">
        <f>IF(timeseries!A12&lt;&gt;"",timeseries!A12,"")</f>
        <v>45383.416666666664</v>
      </c>
    </row>
    <row r="13" spans="1:1" x14ac:dyDescent="0.25">
      <c r="A13" s="7">
        <f>IF(timeseries!A13&lt;&gt;"",timeseries!A13,"")</f>
        <v>45383.458333333336</v>
      </c>
    </row>
    <row r="14" spans="1:1" x14ac:dyDescent="0.25">
      <c r="A14" s="7">
        <f>IF(timeseries!A14&lt;&gt;"",timeseries!A14,"")</f>
        <v>45383.5</v>
      </c>
    </row>
    <row r="15" spans="1:1" x14ac:dyDescent="0.25">
      <c r="A15" s="7">
        <f>IF(timeseries!A15&lt;&gt;"",timeseries!A15,"")</f>
        <v>45383.541666666664</v>
      </c>
    </row>
    <row r="16" spans="1:1" x14ac:dyDescent="0.25">
      <c r="A16" s="7">
        <f>IF(timeseries!A16&lt;&gt;"",timeseries!A16,"")</f>
        <v>45383.583333333336</v>
      </c>
    </row>
    <row r="17" spans="1:1" x14ac:dyDescent="0.25">
      <c r="A17" s="7">
        <f>IF(timeseries!A17&lt;&gt;"",timeseries!A17,"")</f>
        <v>45383.625</v>
      </c>
    </row>
    <row r="18" spans="1:1" x14ac:dyDescent="0.25">
      <c r="A18" s="7">
        <f>IF(timeseries!A18&lt;&gt;"",timeseries!A18,"")</f>
        <v>45383.666666666664</v>
      </c>
    </row>
    <row r="19" spans="1:1" x14ac:dyDescent="0.25">
      <c r="A19" s="7">
        <f>IF(timeseries!A19&lt;&gt;"",timeseries!A19,"")</f>
        <v>45383.708333333336</v>
      </c>
    </row>
    <row r="20" spans="1:1" x14ac:dyDescent="0.25">
      <c r="A20" s="7">
        <f>IF(timeseries!A20&lt;&gt;"",timeseries!A20,"")</f>
        <v>45383.75</v>
      </c>
    </row>
    <row r="21" spans="1:1" x14ac:dyDescent="0.25">
      <c r="A21" s="7">
        <f>IF(timeseries!A21&lt;&gt;"",timeseries!A21,"")</f>
        <v>45383.791666666664</v>
      </c>
    </row>
    <row r="22" spans="1:1" x14ac:dyDescent="0.25">
      <c r="A22" s="7">
        <f>IF(timeseries!A22&lt;&gt;"",timeseries!A22,"")</f>
        <v>45383.833333333336</v>
      </c>
    </row>
    <row r="23" spans="1:1" x14ac:dyDescent="0.25">
      <c r="A23" s="7">
        <f>IF(timeseries!A23&lt;&gt;"",timeseries!A23,"")</f>
        <v>45383.875</v>
      </c>
    </row>
    <row r="24" spans="1:1" x14ac:dyDescent="0.25">
      <c r="A24" s="7">
        <f>IF(timeseries!A24&lt;&gt;"",timeseries!A24,"")</f>
        <v>45383.916666666664</v>
      </c>
    </row>
    <row r="25" spans="1:1" x14ac:dyDescent="0.25">
      <c r="A25" s="7">
        <f>IF(timeseries!A25&lt;&gt;"",timeseries!A25,"")</f>
        <v>45383.958333333336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130</v>
      </c>
      <c r="B1" s="3" t="s">
        <v>131</v>
      </c>
      <c r="C1" s="3" t="s">
        <v>135</v>
      </c>
      <c r="D1" s="3" t="s">
        <v>136</v>
      </c>
      <c r="E1" s="3" t="s">
        <v>137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market_prices</vt:lpstr>
      <vt:lpstr>reserve_realisation</vt:lpstr>
      <vt:lpstr>bid_slots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2024-05-21T07:42:19Z</dcterms:modified>
</cp:coreProperties>
</file>