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DataScience\DashBoard\DashBoard RH\"/>
    </mc:Choice>
  </mc:AlternateContent>
  <xr:revisionPtr revIDLastSave="0" documentId="13_ncr:1_{34620591-D48C-429C-A144-35BAC6B5331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ase_dados" sheetId="3" r:id="rId1"/>
    <sheet name="Calculo" sheetId="4" r:id="rId2"/>
    <sheet name="Dashboard" sheetId="5" r:id="rId3"/>
  </sheets>
  <definedNames>
    <definedName name="SegmentaçãodeDados_Cargo">#N/A</definedName>
    <definedName name="SegmentaçãodeDados_dataDemissão">#N/A</definedName>
    <definedName name="SegmentaçãodeDados_Departamento">#N/A</definedName>
    <definedName name="SegmentaçãodeDados_Escolaridade">#N/A</definedName>
    <definedName name="SegmentaçãodeDados_Sexo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3" i="4"/>
  <c r="H46" i="4"/>
  <c r="H45" i="4"/>
</calcChain>
</file>

<file path=xl/sharedStrings.xml><?xml version="1.0" encoding="utf-8"?>
<sst xmlns="http://schemas.openxmlformats.org/spreadsheetml/2006/main" count="344" uniqueCount="97">
  <si>
    <t>Sexo</t>
  </si>
  <si>
    <t>dataNascimento</t>
  </si>
  <si>
    <t>Escolaridade</t>
  </si>
  <si>
    <t>Cargo</t>
  </si>
  <si>
    <t>Departamento</t>
  </si>
  <si>
    <t>dataAdmissão</t>
  </si>
  <si>
    <t>dataDemissão</t>
  </si>
  <si>
    <t>Salário</t>
  </si>
  <si>
    <t>Idade</t>
  </si>
  <si>
    <t>Feminino</t>
  </si>
  <si>
    <t>Superior Completo</t>
  </si>
  <si>
    <t>Assistente</t>
  </si>
  <si>
    <t>Recursos Humanos</t>
  </si>
  <si>
    <t>Mestre</t>
  </si>
  <si>
    <t>Operador</t>
  </si>
  <si>
    <t>Produção</t>
  </si>
  <si>
    <t>Superior Incompleto</t>
  </si>
  <si>
    <t>Ensino Fundamental</t>
  </si>
  <si>
    <t>Gerente</t>
  </si>
  <si>
    <t>Marketing</t>
  </si>
  <si>
    <t>Masculino</t>
  </si>
  <si>
    <t>Doutor</t>
  </si>
  <si>
    <t>Facilitador</t>
  </si>
  <si>
    <t>Ensino Médio</t>
  </si>
  <si>
    <t>TI</t>
  </si>
  <si>
    <t>Diretor</t>
  </si>
  <si>
    <t>Pós-graduação Incompleta</t>
  </si>
  <si>
    <t>Analista</t>
  </si>
  <si>
    <t>Pós-graduação Completa</t>
  </si>
  <si>
    <t>Financeiro</t>
  </si>
  <si>
    <t>codFuncionário</t>
  </si>
  <si>
    <t>nomeFuncionario</t>
  </si>
  <si>
    <t>Melissa Castro Silva Souza</t>
  </si>
  <si>
    <t>Thaís Oliveira Lacerda</t>
  </si>
  <si>
    <t>Livia Silveira</t>
  </si>
  <si>
    <t>Luiza Machado</t>
  </si>
  <si>
    <t>Daniel Muniz</t>
  </si>
  <si>
    <t>Marcos Goncalves Nobre Morais</t>
  </si>
  <si>
    <t>Marina Fernandes Morais Goncalves</t>
  </si>
  <si>
    <t>Sofia Ribeiro Sousa</t>
  </si>
  <si>
    <t>Vitoria Barbosa Cunha</t>
  </si>
  <si>
    <t>Anna Soares</t>
  </si>
  <si>
    <t>João Simoes</t>
  </si>
  <si>
    <t>Kauê Sousa Ribeiro</t>
  </si>
  <si>
    <t>Vitoria Gomes Souza</t>
  </si>
  <si>
    <t>Julia Gomes Soares</t>
  </si>
  <si>
    <t>Thiago Cardoso Silveira Souto</t>
  </si>
  <si>
    <t>Kauan Ferreira Cavalcanti Lopo</t>
  </si>
  <si>
    <t>Rebeca Silveira Cavalcanti</t>
  </si>
  <si>
    <t>Camila Cardoso Silveira</t>
  </si>
  <si>
    <t>Martim Ferreira Muniz</t>
  </si>
  <si>
    <t>Maria Pinto</t>
  </si>
  <si>
    <t>Ágatha Fernandes Costa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</si>
  <si>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</si>
  <si>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</si>
  <si>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</si>
  <si>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</si>
  <si>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</si>
  <si>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</si>
  <si>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</si>
  <si>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</si>
  <si>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</si>
  <si>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</si>
  <si>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</si>
  <si>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</si>
  <si>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</si>
  <si>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</si>
  <si>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</si>
  <si>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</si>
  <si>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</si>
  <si>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</si>
  <si>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</si>
  <si>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</si>
  <si>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</si>
  <si>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</si>
  <si>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</si>
  <si>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</si>
  <si>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</si>
  <si>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</si>
  <si>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</si>
  <si>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</si>
  <si>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</si>
  <si>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N° Funcionarios</t>
  </si>
  <si>
    <t>Soma de Salário</t>
  </si>
  <si>
    <t>Departamentos</t>
  </si>
  <si>
    <t>Rótulos de Linha</t>
  </si>
  <si>
    <t>Total Geral</t>
  </si>
  <si>
    <t>Cargos</t>
  </si>
  <si>
    <t>Escolariedade</t>
  </si>
  <si>
    <t>Faixa Etaria</t>
  </si>
  <si>
    <t>18-23</t>
  </si>
  <si>
    <t>23-28</t>
  </si>
  <si>
    <t>28-33</t>
  </si>
  <si>
    <t>33-38</t>
  </si>
  <si>
    <t>38-43</t>
  </si>
  <si>
    <t>43-48</t>
  </si>
  <si>
    <t>48-53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</si>
</sst>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70C0"/>
      <name val="Arial"/>
      <family val="2"/>
    </font>
    <font>
      <sz val="18"/>
      <color theme="8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/>
  </cellXfs>
  <cellStyles count="2">
    <cellStyle name="Moeda" xfId="1" builtinId="4"/>
    <cellStyle name="Normal" xfId="0" builtinId="0"/>
  </cellStyles>
  <dxfs count="6"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[Dashboard_funcionarios.xlsx]Calculo!Tabela dinâmica4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043794331653778"/>
          <c:y val="4.6918724189780374E-2"/>
          <c:w val="0.67704403112466771"/>
          <c:h val="0.902777777777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Calculo!$B$11:$B$16</c:f>
              <c:strCache>
                <c:ptCount val="5"/>
                <c:pt idx="0">
                  <c:v>Financeiro</c:v>
                </c:pt>
                <c:pt idx="1">
                  <c:v>TI</c:v>
                </c:pt>
                <c:pt idx="2">
                  <c:v>Marketing</c:v>
                </c:pt>
                <c:pt idx="3">
                  <c:v>Produção</c:v>
                </c:pt>
                <c:pt idx="4">
                  <c:v>Recursos Humanos</c:v>
                </c:pt>
              </c:strCache>
            </c:strRef>
          </c:cat>
          <c:val>
            <c:numRef>
              <c:f>Calculo!$C$11:$C$16</c:f>
              <c:numCache>
                <c:formatCode>"R$"\ #,##0</c:formatCode>
                <c:ptCount val="5"/>
                <c:pt idx="0">
                  <c:v>18100</c:v>
                </c:pt>
                <c:pt idx="1">
                  <c:v>43000</c:v>
                </c:pt>
                <c:pt idx="2">
                  <c:v>44100</c:v>
                </c:pt>
                <c:pt idx="3">
                  <c:v>53400</c:v>
                </c:pt>
                <c:pt idx="4">
                  <c:v>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45DE-8B0E-72269E47C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4817712"/>
        <c:axId val="1769442976"/>
      </c:barChart>
      <c:catAx>
        <c:axId val="176481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69442976"/>
        <c:crosses val="autoZero"/>
        <c:auto val="1"/>
        <c:lblAlgn val="ctr"/>
        <c:lblOffset val="100"/>
        <c:noMultiLvlLbl val="0"/>
      </c:catAx>
      <c:valAx>
        <c:axId val="1769442976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7648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[Dashboard_funcionarios.xlsx]Calculo!Tabela dinâmica5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28436490181458"/>
          <c:y val="5.5727215980024968E-2"/>
          <c:w val="0.67704403112466771"/>
          <c:h val="0.902777777777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Calculo!$F$11:$F$16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TI</c:v>
                </c:pt>
                <c:pt idx="3">
                  <c:v>Recursos Humanos</c:v>
                </c:pt>
                <c:pt idx="4">
                  <c:v>Produção</c:v>
                </c:pt>
              </c:strCache>
            </c:strRef>
          </c:cat>
          <c:val>
            <c:numRef>
              <c:f>Calculo!$G$11:$G$16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45DE-8B0E-72269E47C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4817712"/>
        <c:axId val="1769442976"/>
      </c:barChart>
      <c:catAx>
        <c:axId val="176481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69442976"/>
        <c:crosses val="autoZero"/>
        <c:auto val="1"/>
        <c:lblAlgn val="ctr"/>
        <c:lblOffset val="100"/>
        <c:noMultiLvlLbl val="0"/>
      </c:catAx>
      <c:valAx>
        <c:axId val="1769442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48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A5A5A5">
        <a:lumMod val="20000"/>
        <a:lumOff val="80000"/>
      </a:srgbClr>
    </a:solidFill>
    <a:ln w="1270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[Dashboard_funcionarios.xlsx]Calculo!Tabela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043794331653778"/>
          <c:y val="4.6918724189780374E-2"/>
          <c:w val="0.67704403112466771"/>
          <c:h val="0.902777777777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Calculo!$B$21:$B$27</c:f>
              <c:strCache>
                <c:ptCount val="6"/>
                <c:pt idx="0">
                  <c:v>Operador</c:v>
                </c:pt>
                <c:pt idx="1">
                  <c:v>Facilitador</c:v>
                </c:pt>
                <c:pt idx="2">
                  <c:v>Analista</c:v>
                </c:pt>
                <c:pt idx="3">
                  <c:v>Gerente</c:v>
                </c:pt>
                <c:pt idx="4">
                  <c:v>Assistente</c:v>
                </c:pt>
                <c:pt idx="5">
                  <c:v>Diretor</c:v>
                </c:pt>
              </c:strCache>
            </c:strRef>
          </c:cat>
          <c:val>
            <c:numRef>
              <c:f>Calculo!$C$21:$C$27</c:f>
              <c:numCache>
                <c:formatCode>"R$"\ #,##0</c:formatCode>
                <c:ptCount val="6"/>
                <c:pt idx="0">
                  <c:v>19600</c:v>
                </c:pt>
                <c:pt idx="1">
                  <c:v>24500</c:v>
                </c:pt>
                <c:pt idx="2">
                  <c:v>32900</c:v>
                </c:pt>
                <c:pt idx="3">
                  <c:v>40200</c:v>
                </c:pt>
                <c:pt idx="4">
                  <c:v>40300</c:v>
                </c:pt>
                <c:pt idx="5">
                  <c:v>54500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45DE-8B0E-72269E47C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4817712"/>
        <c:axId val="1769442976"/>
      </c:barChart>
      <c:catAx>
        <c:axId val="176481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69442976"/>
        <c:crosses val="autoZero"/>
        <c:auto val="1"/>
        <c:lblAlgn val="ctr"/>
        <c:lblOffset val="100"/>
        <c:noMultiLvlLbl val="0"/>
      </c:catAx>
      <c:valAx>
        <c:axId val="1769442976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7648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A5A5A5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[Dashboard_funcionarios.xlsx]Calculo!Tabela dinâmica7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3465904383131"/>
          <c:y val="4.6918724189780374E-2"/>
          <c:w val="0.7191353881846051"/>
          <c:h val="0.902777777777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Calculo!$F$21:$F$27</c:f>
              <c:strCache>
                <c:ptCount val="6"/>
                <c:pt idx="0">
                  <c:v>Diretor</c:v>
                </c:pt>
                <c:pt idx="1">
                  <c:v>Gerente</c:v>
                </c:pt>
                <c:pt idx="2">
                  <c:v>Facilitador</c:v>
                </c:pt>
                <c:pt idx="3">
                  <c:v>Analista</c:v>
                </c:pt>
                <c:pt idx="4">
                  <c:v>Operador</c:v>
                </c:pt>
                <c:pt idx="5">
                  <c:v>Assistente</c:v>
                </c:pt>
              </c:strCache>
            </c:strRef>
          </c:cat>
          <c:val>
            <c:numRef>
              <c:f>Calculo!$G$21:$G$27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45DE-8B0E-72269E47C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4817712"/>
        <c:axId val="1769442976"/>
      </c:barChart>
      <c:catAx>
        <c:axId val="176481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69442976"/>
        <c:crosses val="autoZero"/>
        <c:auto val="1"/>
        <c:lblAlgn val="ctr"/>
        <c:lblOffset val="100"/>
        <c:noMultiLvlLbl val="0"/>
      </c:catAx>
      <c:valAx>
        <c:axId val="1769442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48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A5A5A5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[Dashboard_funcionarios.xlsx]Calculo!Tabela dinâmica11</c:name>
    <c:fmtId val="10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Calculo!$G$44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6-4C27-93AB-DBEA9D072A10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6-4C27-93AB-DBEA9D072A10}"/>
              </c:ext>
            </c:extLst>
          </c:dPt>
          <c:cat>
            <c:strRef>
              <c:f>Calculo!$F$45:$F$47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Calculo!$G$45:$G$47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6-4C27-93AB-DBEA9D07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[Dashboard_funcionarios.xlsx]Calculo!Tabela dinâmica12</c:name>
    <c:fmtId val="4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Calculo!$B$52:$B$59</c:f>
              <c:strCache>
                <c:ptCount val="7"/>
                <c:pt idx="0">
                  <c:v>48-53</c:v>
                </c:pt>
                <c:pt idx="1">
                  <c:v>33-38</c:v>
                </c:pt>
                <c:pt idx="2">
                  <c:v>38-43</c:v>
                </c:pt>
                <c:pt idx="3">
                  <c:v>18-23</c:v>
                </c:pt>
                <c:pt idx="4">
                  <c:v>23-28</c:v>
                </c:pt>
                <c:pt idx="5">
                  <c:v>43-48</c:v>
                </c:pt>
                <c:pt idx="6">
                  <c:v>28-33</c:v>
                </c:pt>
              </c:strCache>
            </c:strRef>
          </c:cat>
          <c:val>
            <c:numRef>
              <c:f>Calculo!$C$52:$C$59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0-46E3-AD33-931022B9ED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30756207"/>
        <c:axId val="918074767"/>
      </c:barChart>
      <c:catAx>
        <c:axId val="93075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18074767"/>
        <c:crosses val="autoZero"/>
        <c:auto val="1"/>
        <c:lblAlgn val="ctr"/>
        <c:lblOffset val="100"/>
        <c:noMultiLvlLbl val="0"/>
      </c:catAx>
      <c:valAx>
        <c:axId val="918074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307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7.svg"/><Relationship Id="rId3" Type="http://schemas.openxmlformats.org/officeDocument/2006/relationships/image" Target="../media/image3.svg"/><Relationship Id="rId7" Type="http://schemas.openxmlformats.org/officeDocument/2006/relationships/chart" Target="../charts/chart2.xml"/><Relationship Id="rId12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svg"/><Relationship Id="rId15" Type="http://schemas.openxmlformats.org/officeDocument/2006/relationships/image" Target="../media/image9.sv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28575</xdr:rowOff>
    </xdr:from>
    <xdr:to>
      <xdr:col>12</xdr:col>
      <xdr:colOff>0</xdr:colOff>
      <xdr:row>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Demissão">
              <a:extLst>
                <a:ext uri="{FF2B5EF4-FFF2-40B4-BE49-F238E27FC236}">
                  <a16:creationId xmlns:a16="http://schemas.microsoft.com/office/drawing/2014/main" id="{1E1F9334-E129-4FD6-9D4A-CA11BCAC6A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Demis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5" y="21907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176901" cy="9128125"/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4E88D69B-9F4C-4FDB-B4A1-DF3D3E25183E}"/>
            </a:ext>
          </a:extLst>
        </xdr:cNvPr>
        <xdr:cNvSpPr txBox="1"/>
      </xdr:nvSpPr>
      <xdr:spPr>
        <a:xfrm>
          <a:off x="0" y="198438"/>
          <a:ext cx="20176901" cy="91281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1100"/>
        </a:p>
      </xdr:txBody>
    </xdr:sp>
    <xdr:clientData/>
  </xdr:oneCellAnchor>
  <xdr:twoCellAnchor editAs="absolute">
    <xdr:from>
      <xdr:col>83</xdr:col>
      <xdr:colOff>20707</xdr:colOff>
      <xdr:row>1</xdr:row>
      <xdr:rowOff>0</xdr:rowOff>
    </xdr:from>
    <xdr:to>
      <xdr:col>88</xdr:col>
      <xdr:colOff>145531</xdr:colOff>
      <xdr:row>6</xdr:row>
      <xdr:rowOff>65240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10964C-6EE4-4A4F-82A4-6FD31F4EA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7120" y="186359"/>
          <a:ext cx="1160150" cy="997033"/>
        </a:xfrm>
        <a:prstGeom prst="rect">
          <a:avLst/>
        </a:prstGeom>
      </xdr:spPr>
    </xdr:pic>
    <xdr:clientData/>
  </xdr:twoCellAnchor>
  <xdr:twoCellAnchor editAs="oneCell">
    <xdr:from>
      <xdr:col>1</xdr:col>
      <xdr:colOff>182672</xdr:colOff>
      <xdr:row>3</xdr:row>
      <xdr:rowOff>13050</xdr:rowOff>
    </xdr:from>
    <xdr:to>
      <xdr:col>4</xdr:col>
      <xdr:colOff>169624</xdr:colOff>
      <xdr:row>6</xdr:row>
      <xdr:rowOff>39146</xdr:rowOff>
    </xdr:to>
    <xdr:pic>
      <xdr:nvPicPr>
        <xdr:cNvPr id="5" name="Gráfico 4" descr="Dinheiro">
          <a:extLst>
            <a:ext uri="{FF2B5EF4-FFF2-40B4-BE49-F238E27FC236}">
              <a16:creationId xmlns:a16="http://schemas.microsoft.com/office/drawing/2014/main" id="{F66A36DB-30A1-4785-BB1A-E973DA9EA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9737" y="572126"/>
          <a:ext cx="608148" cy="5851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16469</xdr:rowOff>
    </xdr:from>
    <xdr:to>
      <xdr:col>16</xdr:col>
      <xdr:colOff>184312</xdr:colOff>
      <xdr:row>6</xdr:row>
      <xdr:rowOff>39146</xdr:rowOff>
    </xdr:to>
    <xdr:pic>
      <xdr:nvPicPr>
        <xdr:cNvPr id="11" name="Gráfico 10" descr="Usuários">
          <a:extLst>
            <a:ext uri="{FF2B5EF4-FFF2-40B4-BE49-F238E27FC236}">
              <a16:creationId xmlns:a16="http://schemas.microsoft.com/office/drawing/2014/main" id="{66D09752-0C43-4F06-89A3-CD43321B4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898913" y="575545"/>
          <a:ext cx="598442" cy="581753"/>
        </a:xfrm>
        <a:prstGeom prst="rect">
          <a:avLst/>
        </a:prstGeom>
      </xdr:spPr>
    </xdr:pic>
    <xdr:clientData/>
  </xdr:twoCellAnchor>
  <xdr:oneCellAnchor>
    <xdr:from>
      <xdr:col>1</xdr:col>
      <xdr:colOff>143528</xdr:colOff>
      <xdr:row>1</xdr:row>
      <xdr:rowOff>91335</xdr:rowOff>
    </xdr:from>
    <xdr:ext cx="1213458" cy="35779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4A6AF7E-D458-407B-AE7D-1D01D4F0E241}"/>
            </a:ext>
          </a:extLst>
        </xdr:cNvPr>
        <xdr:cNvSpPr txBox="1"/>
      </xdr:nvSpPr>
      <xdr:spPr>
        <a:xfrm>
          <a:off x="350593" y="277694"/>
          <a:ext cx="1213458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8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Salário</a:t>
          </a:r>
        </a:p>
      </xdr:txBody>
    </xdr:sp>
    <xdr:clientData/>
  </xdr:oneCellAnchor>
  <xdr:oneCellAnchor>
    <xdr:from>
      <xdr:col>31</xdr:col>
      <xdr:colOff>62118</xdr:colOff>
      <xdr:row>1</xdr:row>
      <xdr:rowOff>0</xdr:rowOff>
    </xdr:from>
    <xdr:ext cx="8261903" cy="947772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4510DF48-AE5D-4694-AFB6-D97ECD77CE82}"/>
            </a:ext>
          </a:extLst>
        </xdr:cNvPr>
        <xdr:cNvSpPr txBox="1"/>
      </xdr:nvSpPr>
      <xdr:spPr>
        <a:xfrm>
          <a:off x="6481140" y="186359"/>
          <a:ext cx="8261903" cy="9477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60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6000" b="1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DE RH</a:t>
          </a:r>
          <a:endParaRPr lang="pt-BR" sz="6000" b="1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165651</xdr:colOff>
      <xdr:row>1</xdr:row>
      <xdr:rowOff>91335</xdr:rowOff>
    </xdr:from>
    <xdr:ext cx="1490870" cy="35779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F78B9977-88B2-4EC9-914F-C2456B6EBD5A}"/>
            </a:ext>
          </a:extLst>
        </xdr:cNvPr>
        <xdr:cNvSpPr txBox="1"/>
      </xdr:nvSpPr>
      <xdr:spPr>
        <a:xfrm>
          <a:off x="2650434" y="277694"/>
          <a:ext cx="149087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8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Funcionario</a:t>
          </a:r>
        </a:p>
      </xdr:txBody>
    </xdr:sp>
    <xdr:clientData/>
  </xdr:oneCellAnchor>
  <xdr:oneCellAnchor>
    <xdr:from>
      <xdr:col>5</xdr:col>
      <xdr:colOff>86513</xdr:colOff>
      <xdr:row>4</xdr:row>
      <xdr:rowOff>6431</xdr:rowOff>
    </xdr:from>
    <xdr:ext cx="2087672" cy="405432"/>
    <xdr:sp macro="" textlink="Calculo!C6">
      <xdr:nvSpPr>
        <xdr:cNvPr id="20" name="CaixaDeTexto 19">
          <a:extLst>
            <a:ext uri="{FF2B5EF4-FFF2-40B4-BE49-F238E27FC236}">
              <a16:creationId xmlns:a16="http://schemas.microsoft.com/office/drawing/2014/main" id="{BB68F540-AF61-4D79-9017-B71D3CF2F943}"/>
            </a:ext>
          </a:extLst>
        </xdr:cNvPr>
        <xdr:cNvSpPr txBox="1"/>
      </xdr:nvSpPr>
      <xdr:spPr>
        <a:xfrm>
          <a:off x="1121839" y="751866"/>
          <a:ext cx="208767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1916449-E156-4EBC-9B33-9550A56C0E82}" type="TxLink">
            <a:rPr lang="en-US" sz="2000" b="0" i="0" u="none" strike="noStrike">
              <a:solidFill>
                <a:srgbClr val="0070C0"/>
              </a:solidFill>
              <a:latin typeface="Arial"/>
              <a:cs typeface="Arial"/>
            </a:rPr>
            <a:pPr/>
            <a:t>R$ 212.000</a:t>
          </a:fld>
          <a:endParaRPr lang="pt-BR" sz="1100"/>
        </a:p>
      </xdr:txBody>
    </xdr:sp>
    <xdr:clientData/>
  </xdr:oneCellAnchor>
  <xdr:oneCellAnchor>
    <xdr:from>
      <xdr:col>17</xdr:col>
      <xdr:colOff>165652</xdr:colOff>
      <xdr:row>3</xdr:row>
      <xdr:rowOff>153644</xdr:rowOff>
    </xdr:from>
    <xdr:ext cx="470000" cy="405432"/>
    <xdr:sp macro="" textlink="Calculo!C3">
      <xdr:nvSpPr>
        <xdr:cNvPr id="21" name="CaixaDeTexto 20">
          <a:extLst>
            <a:ext uri="{FF2B5EF4-FFF2-40B4-BE49-F238E27FC236}">
              <a16:creationId xmlns:a16="http://schemas.microsoft.com/office/drawing/2014/main" id="{5DEE7CD4-B89C-4884-943D-0C2B6C02E91D}"/>
            </a:ext>
          </a:extLst>
        </xdr:cNvPr>
        <xdr:cNvSpPr txBox="1"/>
      </xdr:nvSpPr>
      <xdr:spPr>
        <a:xfrm>
          <a:off x="3685761" y="712720"/>
          <a:ext cx="470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3186223-D108-43AC-9F8A-A56A223F1419}" type="TxLink">
            <a:rPr lang="en-US" sz="2000" b="0" i="0" u="none" strike="noStrike">
              <a:solidFill>
                <a:srgbClr val="0070C0"/>
              </a:solidFill>
              <a:latin typeface="Arial"/>
              <a:cs typeface="Arial"/>
            </a:rPr>
            <a:pPr/>
            <a:t>45</a:t>
          </a:fld>
          <a:endParaRPr lang="pt-BR" sz="1100"/>
        </a:p>
      </xdr:txBody>
    </xdr:sp>
    <xdr:clientData/>
  </xdr:oneCellAnchor>
  <xdr:twoCellAnchor>
    <xdr:from>
      <xdr:col>1</xdr:col>
      <xdr:colOff>152280</xdr:colOff>
      <xdr:row>10</xdr:row>
      <xdr:rowOff>77826</xdr:rowOff>
    </xdr:from>
    <xdr:to>
      <xdr:col>24</xdr:col>
      <xdr:colOff>0</xdr:colOff>
      <xdr:row>25</xdr:row>
      <xdr:rowOff>146041</xdr:rowOff>
    </xdr:to>
    <xdr:graphicFrame macro="">
      <xdr:nvGraphicFramePr>
        <xdr:cNvPr id="23" name="departamento_salario">
          <a:extLst>
            <a:ext uri="{FF2B5EF4-FFF2-40B4-BE49-F238E27FC236}">
              <a16:creationId xmlns:a16="http://schemas.microsoft.com/office/drawing/2014/main" id="{0660D5B0-5045-4327-BC81-7139F7F71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39144</xdr:colOff>
      <xdr:row>7</xdr:row>
      <xdr:rowOff>0</xdr:rowOff>
    </xdr:from>
    <xdr:to>
      <xdr:col>92</xdr:col>
      <xdr:colOff>0</xdr:colOff>
      <xdr:row>7</xdr:row>
      <xdr:rowOff>0</xdr:rowOff>
    </xdr:to>
    <xdr:cxnSp macro="">
      <xdr:nvCxnSpPr>
        <xdr:cNvPr id="26" name="Conector reto 25">
          <a:extLst>
            <a:ext uri="{FF2B5EF4-FFF2-40B4-BE49-F238E27FC236}">
              <a16:creationId xmlns:a16="http://schemas.microsoft.com/office/drawing/2014/main" id="{943B3EB1-23F2-4A2C-B528-0649AACC4FF0}"/>
            </a:ext>
          </a:extLst>
        </xdr:cNvPr>
        <xdr:cNvCxnSpPr/>
      </xdr:nvCxnSpPr>
      <xdr:spPr>
        <a:xfrm>
          <a:off x="246209" y="1304511"/>
          <a:ext cx="1880379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22276</xdr:colOff>
      <xdr:row>8</xdr:row>
      <xdr:rowOff>127248</xdr:rowOff>
    </xdr:from>
    <xdr:ext cx="2686441" cy="35779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CA6340B0-1A5C-47A6-AD0A-7D8C5C2BEEB5}"/>
            </a:ext>
          </a:extLst>
        </xdr:cNvPr>
        <xdr:cNvSpPr txBox="1"/>
      </xdr:nvSpPr>
      <xdr:spPr>
        <a:xfrm>
          <a:off x="1264667" y="1618118"/>
          <a:ext cx="2686441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Departamento - Salários</a:t>
          </a:r>
        </a:p>
      </xdr:txBody>
    </xdr:sp>
    <xdr:clientData/>
  </xdr:oneCellAnchor>
  <xdr:oneCellAnchor>
    <xdr:from>
      <xdr:col>28</xdr:col>
      <xdr:colOff>109878</xdr:colOff>
      <xdr:row>8</xdr:row>
      <xdr:rowOff>122248</xdr:rowOff>
    </xdr:from>
    <xdr:ext cx="3497176" cy="35779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3CC22DD4-A8D6-4AF7-A90E-93A512042C0C}"/>
            </a:ext>
          </a:extLst>
        </xdr:cNvPr>
        <xdr:cNvSpPr txBox="1"/>
      </xdr:nvSpPr>
      <xdr:spPr>
        <a:xfrm>
          <a:off x="5998060" y="1606664"/>
          <a:ext cx="3497176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Departamento - N°</a:t>
          </a:r>
          <a:r>
            <a:rPr lang="pt-BR" sz="18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Funcionarios</a:t>
          </a:r>
          <a:endParaRPr lang="pt-BR" sz="18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54</xdr:col>
      <xdr:colOff>191760</xdr:colOff>
      <xdr:row>8</xdr:row>
      <xdr:rowOff>122248</xdr:rowOff>
    </xdr:from>
    <xdr:ext cx="2560573" cy="35779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D8E8ED-EB65-4ECA-AECE-D58B82A28535}"/>
            </a:ext>
          </a:extLst>
        </xdr:cNvPr>
        <xdr:cNvSpPr txBox="1"/>
      </xdr:nvSpPr>
      <xdr:spPr>
        <a:xfrm>
          <a:off x="11547539" y="1606664"/>
          <a:ext cx="2560573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Sexo</a:t>
          </a:r>
          <a:r>
            <a:rPr lang="pt-BR" sz="18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- N° Funcionarios</a:t>
          </a:r>
          <a:endParaRPr lang="pt-BR" sz="18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25150</xdr:colOff>
      <xdr:row>28</xdr:row>
      <xdr:rowOff>44423</xdr:rowOff>
    </xdr:from>
    <xdr:ext cx="1852430" cy="357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15574DEB-D654-4DF8-B9AA-F4CB08D49400}"/>
            </a:ext>
          </a:extLst>
        </xdr:cNvPr>
        <xdr:cNvSpPr txBox="1"/>
      </xdr:nvSpPr>
      <xdr:spPr>
        <a:xfrm>
          <a:off x="1681672" y="5262466"/>
          <a:ext cx="185243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Cargo - Salários</a:t>
          </a:r>
        </a:p>
      </xdr:txBody>
    </xdr:sp>
    <xdr:clientData/>
  </xdr:oneCellAnchor>
  <xdr:oneCellAnchor>
    <xdr:from>
      <xdr:col>30</xdr:col>
      <xdr:colOff>141994</xdr:colOff>
      <xdr:row>28</xdr:row>
      <xdr:rowOff>14928</xdr:rowOff>
    </xdr:from>
    <xdr:ext cx="2663165" cy="357790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3A6E4829-8C0B-4B5E-99EE-266B4251F331}"/>
            </a:ext>
          </a:extLst>
        </xdr:cNvPr>
        <xdr:cNvSpPr txBox="1"/>
      </xdr:nvSpPr>
      <xdr:spPr>
        <a:xfrm>
          <a:off x="6450760" y="5210383"/>
          <a:ext cx="266316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Cargo - N°</a:t>
          </a:r>
          <a:r>
            <a:rPr lang="pt-BR" sz="18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Funcionarios</a:t>
          </a:r>
          <a:endParaRPr lang="pt-BR" sz="18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52</xdr:col>
      <xdr:colOff>155992</xdr:colOff>
      <xdr:row>28</xdr:row>
      <xdr:rowOff>14928</xdr:rowOff>
    </xdr:from>
    <xdr:ext cx="3522759" cy="357790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3CB86CFA-4573-434D-BC33-60ACB3352EA6}"/>
            </a:ext>
          </a:extLst>
        </xdr:cNvPr>
        <xdr:cNvSpPr txBox="1"/>
      </xdr:nvSpPr>
      <xdr:spPr>
        <a:xfrm>
          <a:off x="11091187" y="5210383"/>
          <a:ext cx="3522759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N°</a:t>
          </a:r>
          <a:r>
            <a:rPr lang="pt-BR" sz="18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Funcionarios por Faixa Etaria</a:t>
          </a:r>
          <a:endParaRPr lang="pt-BR" sz="18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25</xdr:col>
      <xdr:colOff>141965</xdr:colOff>
      <xdr:row>10</xdr:row>
      <xdr:rowOff>77826</xdr:rowOff>
    </xdr:from>
    <xdr:to>
      <xdr:col>48</xdr:col>
      <xdr:colOff>0</xdr:colOff>
      <xdr:row>25</xdr:row>
      <xdr:rowOff>145966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40BD17EC-B7C4-4656-A301-9F06D6E2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151194</xdr:colOff>
      <xdr:row>30</xdr:row>
      <xdr:rowOff>15063</xdr:rowOff>
    </xdr:from>
    <xdr:to>
      <xdr:col>23</xdr:col>
      <xdr:colOff>206769</xdr:colOff>
      <xdr:row>45</xdr:row>
      <xdr:rowOff>84459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33B1C6A2-1936-4BBE-B130-B124ECA96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30</xdr:row>
      <xdr:rowOff>15063</xdr:rowOff>
    </xdr:from>
    <xdr:to>
      <xdr:col>48</xdr:col>
      <xdr:colOff>65101</xdr:colOff>
      <xdr:row>45</xdr:row>
      <xdr:rowOff>84459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11D53390-D392-458C-8801-2399B9F7F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197922</xdr:colOff>
      <xdr:row>10</xdr:row>
      <xdr:rowOff>117412</xdr:rowOff>
    </xdr:from>
    <xdr:to>
      <xdr:col>72</xdr:col>
      <xdr:colOff>46545</xdr:colOff>
      <xdr:row>26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ED96CB8-C41D-400B-907B-E732D3BC6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30</xdr:row>
      <xdr:rowOff>15063</xdr:rowOff>
    </xdr:from>
    <xdr:to>
      <xdr:col>72</xdr:col>
      <xdr:colOff>55688</xdr:colOff>
      <xdr:row>45</xdr:row>
      <xdr:rowOff>84459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7DDBDDE-2DF1-4B7D-AFA1-01158EDCA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10</xdr:row>
      <xdr:rowOff>77826</xdr:rowOff>
    </xdr:from>
    <xdr:to>
      <xdr:col>24</xdr:col>
      <xdr:colOff>0</xdr:colOff>
      <xdr:row>10</xdr:row>
      <xdr:rowOff>77826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47E3B055-87B2-4835-9BE1-D88AE8BDD2C7}"/>
            </a:ext>
          </a:extLst>
        </xdr:cNvPr>
        <xdr:cNvCxnSpPr/>
      </xdr:nvCxnSpPr>
      <xdr:spPr>
        <a:xfrm>
          <a:off x="414130" y="1941413"/>
          <a:ext cx="455543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141965</xdr:colOff>
      <xdr:row>10</xdr:row>
      <xdr:rowOff>77826</xdr:rowOff>
    </xdr:from>
    <xdr:to>
      <xdr:col>48</xdr:col>
      <xdr:colOff>0</xdr:colOff>
      <xdr:row>10</xdr:row>
      <xdr:rowOff>77826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A28CA33C-A18F-4888-A077-EC89CF074177}"/>
            </a:ext>
          </a:extLst>
        </xdr:cNvPr>
        <xdr:cNvCxnSpPr/>
      </xdr:nvCxnSpPr>
      <xdr:spPr>
        <a:xfrm>
          <a:off x="5399270" y="1933345"/>
          <a:ext cx="469475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</xdr:colOff>
      <xdr:row>10</xdr:row>
      <xdr:rowOff>94503</xdr:rowOff>
    </xdr:from>
    <xdr:to>
      <xdr:col>72</xdr:col>
      <xdr:colOff>0</xdr:colOff>
      <xdr:row>10</xdr:row>
      <xdr:rowOff>108935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2AF27F8C-85C2-43A2-9E3A-1A2DC24D13E9}"/>
            </a:ext>
          </a:extLst>
        </xdr:cNvPr>
        <xdr:cNvCxnSpPr/>
      </xdr:nvCxnSpPr>
      <xdr:spPr>
        <a:xfrm>
          <a:off x="10783020" y="2071390"/>
          <a:ext cx="4744527" cy="1443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123105</xdr:colOff>
      <xdr:row>30</xdr:row>
      <xdr:rowOff>0</xdr:rowOff>
    </xdr:from>
    <xdr:to>
      <xdr:col>24</xdr:col>
      <xdr:colOff>0</xdr:colOff>
      <xdr:row>30</xdr:row>
      <xdr:rowOff>15063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AEF3E4F5-60F4-4A80-8AC4-8DD21FE8A1CD}"/>
            </a:ext>
          </a:extLst>
        </xdr:cNvPr>
        <xdr:cNvCxnSpPr/>
      </xdr:nvCxnSpPr>
      <xdr:spPr>
        <a:xfrm flipV="1">
          <a:off x="330170" y="5590761"/>
          <a:ext cx="4639395" cy="1506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3061</xdr:colOff>
      <xdr:row>30</xdr:row>
      <xdr:rowOff>0</xdr:rowOff>
    </xdr:from>
    <xdr:to>
      <xdr:col>48</xdr:col>
      <xdr:colOff>0</xdr:colOff>
      <xdr:row>30</xdr:row>
      <xdr:rowOff>15066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BE6B5180-87D3-404F-872C-0D64A01AF9F3}"/>
            </a:ext>
          </a:extLst>
        </xdr:cNvPr>
        <xdr:cNvCxnSpPr/>
      </xdr:nvCxnSpPr>
      <xdr:spPr>
        <a:xfrm flipV="1">
          <a:off x="5470658" y="5566558"/>
          <a:ext cx="4623368" cy="1506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24742</xdr:colOff>
      <xdr:row>30</xdr:row>
      <xdr:rowOff>0</xdr:rowOff>
    </xdr:from>
    <xdr:to>
      <xdr:col>72</xdr:col>
      <xdr:colOff>24741</xdr:colOff>
      <xdr:row>30</xdr:row>
      <xdr:rowOff>14432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6456E4B5-49B9-4A9B-B817-DF84A3F1AB62}"/>
            </a:ext>
          </a:extLst>
        </xdr:cNvPr>
        <xdr:cNvCxnSpPr/>
      </xdr:nvCxnSpPr>
      <xdr:spPr>
        <a:xfrm>
          <a:off x="10539352" y="5566558"/>
          <a:ext cx="4626428" cy="1443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49</xdr:col>
      <xdr:colOff>197922</xdr:colOff>
      <xdr:row>21</xdr:row>
      <xdr:rowOff>144946</xdr:rowOff>
    </xdr:from>
    <xdr:to>
      <xdr:col>53</xdr:col>
      <xdr:colOff>153280</xdr:colOff>
      <xdr:row>26</xdr:row>
      <xdr:rowOff>0</xdr:rowOff>
    </xdr:to>
    <xdr:pic>
      <xdr:nvPicPr>
        <xdr:cNvPr id="13" name="Gráfico 12" descr="Homem">
          <a:extLst>
            <a:ext uri="{FF2B5EF4-FFF2-40B4-BE49-F238E27FC236}">
              <a16:creationId xmlns:a16="http://schemas.microsoft.com/office/drawing/2014/main" id="{6C1AB424-2CA0-4306-9935-8F32D7D75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502240" y="4041537"/>
          <a:ext cx="796527" cy="782814"/>
        </a:xfrm>
        <a:prstGeom prst="rect">
          <a:avLst/>
        </a:prstGeom>
      </xdr:spPr>
    </xdr:pic>
    <xdr:clientData/>
  </xdr:twoCellAnchor>
  <xdr:twoCellAnchor editAs="oneCell">
    <xdr:from>
      <xdr:col>68</xdr:col>
      <xdr:colOff>132599</xdr:colOff>
      <xdr:row>21</xdr:row>
      <xdr:rowOff>185551</xdr:rowOff>
    </xdr:from>
    <xdr:to>
      <xdr:col>72</xdr:col>
      <xdr:colOff>46545</xdr:colOff>
      <xdr:row>26</xdr:row>
      <xdr:rowOff>0</xdr:rowOff>
    </xdr:to>
    <xdr:pic>
      <xdr:nvPicPr>
        <xdr:cNvPr id="18" name="Gráfico 17" descr="Mulher">
          <a:extLst>
            <a:ext uri="{FF2B5EF4-FFF2-40B4-BE49-F238E27FC236}">
              <a16:creationId xmlns:a16="http://schemas.microsoft.com/office/drawing/2014/main" id="{978A4615-505A-4426-9A1D-5E52DCFC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4432469" y="4082142"/>
          <a:ext cx="755115" cy="742209"/>
        </a:xfrm>
        <a:prstGeom prst="rect">
          <a:avLst/>
        </a:prstGeom>
      </xdr:spPr>
    </xdr:pic>
    <xdr:clientData/>
  </xdr:twoCellAnchor>
  <xdr:oneCellAnchor>
    <xdr:from>
      <xdr:col>67</xdr:col>
      <xdr:colOff>24740</xdr:colOff>
      <xdr:row>23</xdr:row>
      <xdr:rowOff>37111</xdr:rowOff>
    </xdr:from>
    <xdr:ext cx="441403" cy="374141"/>
    <xdr:sp macro="" textlink="Calculo!H45">
      <xdr:nvSpPr>
        <xdr:cNvPr id="19" name="CaixaDeTexto 18">
          <a:extLst>
            <a:ext uri="{FF2B5EF4-FFF2-40B4-BE49-F238E27FC236}">
              <a16:creationId xmlns:a16="http://schemas.microsoft.com/office/drawing/2014/main" id="{C26D82F7-2364-4875-9A2A-1DE8154A4994}"/>
            </a:ext>
          </a:extLst>
        </xdr:cNvPr>
        <xdr:cNvSpPr txBox="1"/>
      </xdr:nvSpPr>
      <xdr:spPr>
        <a:xfrm>
          <a:off x="14114318" y="4304806"/>
          <a:ext cx="44140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1712D5A-1E82-49CD-8286-B32E1EA1CC8A}" type="TxLink">
            <a:rPr lang="en-US" sz="1800" b="1" i="0" u="none" strike="noStrike">
              <a:solidFill>
                <a:srgbClr val="305496"/>
              </a:solidFill>
              <a:latin typeface="Arial"/>
              <a:cs typeface="Arial"/>
            </a:rPr>
            <a:t>24</a:t>
          </a:fld>
          <a:endParaRPr lang="pt-BR" sz="1100" b="1"/>
        </a:p>
      </xdr:txBody>
    </xdr:sp>
    <xdr:clientData/>
  </xdr:oneCellAnchor>
  <xdr:oneCellAnchor>
    <xdr:from>
      <xdr:col>53</xdr:col>
      <xdr:colOff>0</xdr:colOff>
      <xdr:row>23</xdr:row>
      <xdr:rowOff>0</xdr:rowOff>
    </xdr:from>
    <xdr:ext cx="441403" cy="374141"/>
    <xdr:sp macro="" textlink="Calculo!H46">
      <xdr:nvSpPr>
        <xdr:cNvPr id="44" name="CaixaDeTexto 43">
          <a:extLst>
            <a:ext uri="{FF2B5EF4-FFF2-40B4-BE49-F238E27FC236}">
              <a16:creationId xmlns:a16="http://schemas.microsoft.com/office/drawing/2014/main" id="{30CF685D-005D-4BCC-8C9E-671711703F63}"/>
            </a:ext>
          </a:extLst>
        </xdr:cNvPr>
        <xdr:cNvSpPr txBox="1"/>
      </xdr:nvSpPr>
      <xdr:spPr>
        <a:xfrm>
          <a:off x="11145487" y="4267695"/>
          <a:ext cx="44140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F56CC27-29BD-426F-A551-55383B487E8A}" type="TxLink">
            <a:rPr lang="en-US" sz="1800" b="1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rial"/>
              <a:cs typeface="Arial"/>
            </a:rPr>
            <a:t>21</a:t>
          </a:fld>
          <a:endParaRPr lang="pt-BR" sz="1100" b="1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75</xdr:col>
      <xdr:colOff>204415</xdr:colOff>
      <xdr:row>8</xdr:row>
      <xdr:rowOff>132091</xdr:rowOff>
    </xdr:from>
    <xdr:ext cx="813043" cy="357790"/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6BE4AC3B-B556-4CC0-8FE1-BC0EFD24B24B}"/>
            </a:ext>
          </a:extLst>
        </xdr:cNvPr>
        <xdr:cNvSpPr txBox="1"/>
      </xdr:nvSpPr>
      <xdr:spPr>
        <a:xfrm>
          <a:off x="16378943" y="1713600"/>
          <a:ext cx="813043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Filtros</a:t>
          </a:r>
        </a:p>
      </xdr:txBody>
    </xdr:sp>
    <xdr:clientData/>
  </xdr:oneCellAnchor>
  <xdr:twoCellAnchor>
    <xdr:from>
      <xdr:col>74</xdr:col>
      <xdr:colOff>0</xdr:colOff>
      <xdr:row>10</xdr:row>
      <xdr:rowOff>94503</xdr:rowOff>
    </xdr:from>
    <xdr:to>
      <xdr:col>92</xdr:col>
      <xdr:colOff>0</xdr:colOff>
      <xdr:row>10</xdr:row>
      <xdr:rowOff>94503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FB15A56E-8F0D-414D-A3A9-7C46FDFFA9CD}"/>
            </a:ext>
          </a:extLst>
        </xdr:cNvPr>
        <xdr:cNvCxnSpPr/>
      </xdr:nvCxnSpPr>
      <xdr:spPr>
        <a:xfrm>
          <a:off x="15883944" y="1972672"/>
          <a:ext cx="386366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74</xdr:col>
      <xdr:colOff>44746</xdr:colOff>
      <xdr:row>10</xdr:row>
      <xdr:rowOff>184354</xdr:rowOff>
    </xdr:from>
    <xdr:to>
      <xdr:col>85</xdr:col>
      <xdr:colOff>0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2" name="Escolaridade">
              <a:extLst>
                <a:ext uri="{FF2B5EF4-FFF2-40B4-BE49-F238E27FC236}">
                  <a16:creationId xmlns:a16="http://schemas.microsoft.com/office/drawing/2014/main" id="{8D11B82D-D997-44B9-8A5C-71752B26D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olar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7393" y="2052001"/>
              <a:ext cx="2215107" cy="3177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74</xdr:col>
      <xdr:colOff>34787</xdr:colOff>
      <xdr:row>28</xdr:row>
      <xdr:rowOff>99219</xdr:rowOff>
    </xdr:from>
    <xdr:to>
      <xdr:col>85</xdr:col>
      <xdr:colOff>0</xdr:colOff>
      <xdr:row>45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3" name="Departamento">
              <a:extLst>
                <a:ext uri="{FF2B5EF4-FFF2-40B4-BE49-F238E27FC236}">
                  <a16:creationId xmlns:a16="http://schemas.microsoft.com/office/drawing/2014/main" id="{B604E07B-B63C-4C2D-9B78-08BB72DBA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7434" y="5328631"/>
              <a:ext cx="2225066" cy="3075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85</xdr:col>
      <xdr:colOff>26832</xdr:colOff>
      <xdr:row>28</xdr:row>
      <xdr:rowOff>99219</xdr:rowOff>
    </xdr:from>
    <xdr:to>
      <xdr:col>92</xdr:col>
      <xdr:colOff>0</xdr:colOff>
      <xdr:row>45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4" name="Cargo">
              <a:extLst>
                <a:ext uri="{FF2B5EF4-FFF2-40B4-BE49-F238E27FC236}">
                  <a16:creationId xmlns:a16="http://schemas.microsoft.com/office/drawing/2014/main" id="{F72DD7F0-C8B3-4987-A2DC-A6939A897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89332" y="5328631"/>
              <a:ext cx="1411256" cy="3075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85</xdr:col>
      <xdr:colOff>26831</xdr:colOff>
      <xdr:row>10</xdr:row>
      <xdr:rowOff>187815</xdr:rowOff>
    </xdr:from>
    <xdr:to>
      <xdr:col>92</xdr:col>
      <xdr:colOff>0</xdr:colOff>
      <xdr:row>28</xdr:row>
      <xdr:rowOff>-1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6" name="Sexo">
              <a:extLst>
                <a:ext uri="{FF2B5EF4-FFF2-40B4-BE49-F238E27FC236}">
                  <a16:creationId xmlns:a16="http://schemas.microsoft.com/office/drawing/2014/main" id="{21DC4AF8-9C44-43E7-8760-14314CA1E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89331" y="2055462"/>
              <a:ext cx="1411257" cy="3173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la Duarte" refreshedDate="44009.867424074073" createdVersion="6" refreshedVersion="6" minRefreshableVersion="3" recordCount="50" xr:uid="{098AB9F4-06B6-4AD1-B7C7-91C092996D7E}">
  <cacheSource type="worksheet">
    <worksheetSource name="tabela_dados_funcionarios"/>
  </cacheSource>
  <cacheFields count="11">
    <cacheField name="codFuncionário" numFmtId="0">
      <sharedItems containsSemiMixedTypes="0" containsString="0" containsNumber="1" containsInteger="1" minValue="1" maxValue="50"/>
    </cacheField>
    <cacheField name="nomeFuncionario" numFmtId="0">
      <sharedItems/>
    </cacheField>
    <cacheField name="Sexo" numFmtId="0">
      <sharedItems count="2">
        <s v="Feminino"/>
        <s v="Masculino"/>
      </sharedItems>
    </cacheField>
    <cacheField name="dataNascimento" numFmtId="14">
      <sharedItems containsSemiMixedTypes="0" containsNonDate="0" containsDate="1" containsString="0" minDate="1970-03-18T00:00:00" maxDate="1998-07-04T00:00:00"/>
    </cacheField>
    <cacheField name="Escolaridade" numFmtId="0">
      <sharedItems count="8">
        <s v="Superior Completo"/>
        <s v="Mestre"/>
        <s v="Superior Incompleto"/>
        <s v="Ensino Fundamental"/>
        <s v="Doutor"/>
        <s v="Ensino Médio"/>
        <s v="Pós-graduação Incompleta"/>
        <s v="Pós-graduação Completa"/>
      </sharedItems>
    </cacheField>
    <cacheField name="Cargo" numFmtId="0">
      <sharedItems count="6">
        <s v="Assistente"/>
        <s v="Operador"/>
        <s v="Gerente"/>
        <s v="Facilitador"/>
        <s v="Diretor"/>
        <s v="Analista"/>
      </sharedItems>
    </cacheField>
    <cacheField name="Departamento" numFmtId="0">
      <sharedItems count="5">
        <s v="Recursos Humanos"/>
        <s v="Produção"/>
        <s v="Marketing"/>
        <s v="TI"/>
        <s v="Financeiro"/>
      </sharedItems>
    </cacheField>
    <cacheField name="dataAdmissão" numFmtId="14">
      <sharedItems containsSemiMixedTypes="0" containsNonDate="0" containsDate="1" containsString="0" minDate="2010-02-26T00:00:00" maxDate="2017-09-16T00:00:00" count="50">
        <d v="2012-12-19T00:00:00"/>
        <d v="2017-09-15T00:00:00"/>
        <d v="2010-11-14T00:00:00"/>
        <d v="2013-05-20T00:00:00"/>
        <d v="2010-03-19T00:00:00"/>
        <d v="2014-06-21T00:00:00"/>
        <d v="2011-10-22T00:00:00"/>
        <d v="2016-03-26T00:00:00"/>
        <d v="2015-04-12T00:00:00"/>
        <d v="2015-08-10T00:00:00"/>
        <d v="2014-10-16T00:00:00"/>
        <d v="2013-09-19T00:00:00"/>
        <d v="2013-08-11T00:00:00"/>
        <d v="2015-09-09T00:00:00"/>
        <d v="2012-02-22T00:00:00"/>
        <d v="2012-12-16T00:00:00"/>
        <d v="2016-08-10T00:00:00"/>
        <d v="2017-04-06T00:00:00"/>
        <d v="2012-03-25T00:00:00"/>
        <d v="2010-11-26T00:00:00"/>
        <d v="2010-10-06T00:00:00"/>
        <d v="2010-10-30T00:00:00"/>
        <d v="2010-04-07T00:00:00"/>
        <d v="2016-04-27T00:00:00"/>
        <d v="2010-12-03T00:00:00"/>
        <d v="2015-07-06T00:00:00"/>
        <d v="2011-04-04T00:00:00"/>
        <d v="2016-11-02T00:00:00"/>
        <d v="2014-09-18T00:00:00"/>
        <d v="2015-05-10T00:00:00"/>
        <d v="2017-05-05T00:00:00"/>
        <d v="2014-07-13T00:00:00"/>
        <d v="2016-07-18T00:00:00"/>
        <d v="2014-11-07T00:00:00"/>
        <d v="2011-09-21T00:00:00"/>
        <d v="2010-02-26T00:00:00"/>
        <d v="2012-06-28T00:00:00"/>
        <d v="2014-09-13T00:00:00"/>
        <d v="2016-02-01T00:00:00"/>
        <d v="2011-11-15T00:00:00"/>
        <d v="2017-07-31T00:00:00"/>
        <d v="2010-08-17T00:00:00"/>
        <d v="2017-05-02T00:00:00"/>
        <d v="2017-08-22T00:00:00"/>
        <d v="2016-10-22T00:00:00"/>
        <d v="2014-04-11T00:00:00"/>
        <d v="2010-09-11T00:00:00"/>
        <d v="2012-03-28T00:00:00"/>
        <d v="2015-10-19T00:00:00"/>
        <d v="2013-11-16T00:00:00"/>
      </sharedItems>
    </cacheField>
    <cacheField name="dataDemissão" numFmtId="0">
      <sharedItems containsNonDate="0" containsDate="1" containsString="0" containsBlank="1" minDate="2017-04-09T00:00:00" maxDate="2018-02-04T00:00:00" count="6">
        <d v="2018-01-10T00:00:00"/>
        <m/>
        <d v="2017-06-15T00:00:00"/>
        <d v="2018-02-03T00:00:00"/>
        <d v="2017-07-18T00:00:00"/>
        <d v="2017-04-09T00:00:00"/>
      </sharedItems>
    </cacheField>
    <cacheField name="Salário" numFmtId="44">
      <sharedItems containsSemiMixedTypes="0" containsString="0" containsNumber="1" containsInteger="1" minValue="2800" maxValue="10900"/>
    </cacheField>
    <cacheField name="Idade" numFmtId="1">
      <sharedItems containsSemiMixedTypes="0" containsString="0" containsNumber="1" minValue="19.786447638603697" maxValue="48.079397672826829" count="50">
        <n v="25.062286105407257"/>
        <n v="23.000684462696782"/>
        <n v="33.453798767967143"/>
        <n v="43.60848733744011"/>
        <n v="41.218343600273784"/>
        <n v="44.862422997946609"/>
        <n v="31.436002737850789"/>
        <n v="21.215605749486652"/>
        <n v="27.802874743326488"/>
        <n v="26.21492128678987"/>
        <n v="28.856947296372347"/>
        <n v="29.629021218343599"/>
        <n v="30.261464750171115"/>
        <n v="21.965776865160848"/>
        <n v="44.993839835728956"/>
        <n v="29.270362765229294"/>
        <n v="39.195071868583163"/>
        <n v="33.399041752224505"/>
        <n v="45.494866529774129"/>
        <n v="41.078713210130047"/>
        <n v="30.90759753593429"/>
        <n v="30.609171800136892"/>
        <n v="33.130732375085557"/>
        <n v="43.638603696098563"/>
        <n v="22.529774127310063"/>
        <n v="47.843942505133469"/>
        <n v="40.188911704312112"/>
        <n v="28.402464065708418"/>
        <n v="19.786447638603697"/>
        <n v="22.576317590691307"/>
        <n v="23.652292950034223"/>
        <n v="24.473648186173854"/>
        <n v="38.631074606433948"/>
        <n v="48.079397672826829"/>
        <n v="29.533196440793976"/>
        <n v="29.177275838466805"/>
        <n v="25.541409993155373"/>
        <n v="20.944558521560573"/>
        <n v="22.217659137577002"/>
        <n v="20.473648186173854"/>
        <n v="37.768651608487339"/>
        <n v="26.603696098562629"/>
        <n v="31.255304585900067"/>
        <n v="43.222450376454482"/>
        <n v="39.140314852840518"/>
        <n v="43.745379876796711"/>
        <n v="32.657084188911703"/>
        <n v="32.947296372347708"/>
        <n v="44.33949349760438"/>
        <n v="23.282683093771389"/>
      </sharedItems>
      <fieldGroup base="10">
        <rangePr autoStart="0" autoEnd="0" startNum="18" endNum="60" groupInterval="5"/>
        <groupItems count="11">
          <s v="&lt;18"/>
          <s v="18-23"/>
          <s v="23-28"/>
          <s v="28-33"/>
          <s v="33-38"/>
          <s v="38-43"/>
          <s v="43-48"/>
          <s v="48-53"/>
          <s v="53-58"/>
          <s v="58-63"/>
          <s v="&gt;63"/>
        </groupItems>
      </fieldGroup>
    </cacheField>
  </cacheFields>
  <extLst>
    <ext xmlns:x14="http://schemas.microsoft.com/office/spreadsheetml/2009/9/main" uri="{725AE2AE-9491-48be-B2B4-4EB974FC3084}">
      <x14:pivotCacheDefinition pivotCacheId="7017125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Melissa Castro Silva Souza"/>
    <x v="0"/>
    <d v="1993-03-24T00:00:00"/>
    <x v="0"/>
    <x v="0"/>
    <x v="0"/>
    <x v="0"/>
    <x v="0"/>
    <n v="3100"/>
    <x v="0"/>
  </r>
  <r>
    <n v="2"/>
    <s v="Thaís Oliveira Lacerda"/>
    <x v="0"/>
    <d v="1995-04-16T00:00:00"/>
    <x v="1"/>
    <x v="1"/>
    <x v="1"/>
    <x v="1"/>
    <x v="1"/>
    <n v="2800"/>
    <x v="1"/>
  </r>
  <r>
    <n v="3"/>
    <s v="Livia Silveira"/>
    <x v="0"/>
    <d v="1984-11-01T00:00:00"/>
    <x v="2"/>
    <x v="1"/>
    <x v="1"/>
    <x v="2"/>
    <x v="1"/>
    <n v="2800"/>
    <x v="2"/>
  </r>
  <r>
    <n v="4"/>
    <s v="Luiza Machado"/>
    <x v="0"/>
    <d v="1974-09-06T00:00:00"/>
    <x v="3"/>
    <x v="2"/>
    <x v="2"/>
    <x v="3"/>
    <x v="1"/>
    <n v="6700"/>
    <x v="3"/>
  </r>
  <r>
    <n v="5"/>
    <s v="Daniel Muniz"/>
    <x v="1"/>
    <d v="1977-01-26T00:00:00"/>
    <x v="2"/>
    <x v="1"/>
    <x v="1"/>
    <x v="4"/>
    <x v="1"/>
    <n v="2800"/>
    <x v="4"/>
  </r>
  <r>
    <n v="6"/>
    <s v="Marcos Goncalves Nobre Morais"/>
    <x v="1"/>
    <d v="1973-06-05T00:00:00"/>
    <x v="4"/>
    <x v="3"/>
    <x v="1"/>
    <x v="5"/>
    <x v="1"/>
    <n v="3500"/>
    <x v="5"/>
  </r>
  <r>
    <n v="7"/>
    <s v="Marina Fernandes Morais Goncalves"/>
    <x v="0"/>
    <d v="1986-11-08T00:00:00"/>
    <x v="5"/>
    <x v="1"/>
    <x v="1"/>
    <x v="6"/>
    <x v="1"/>
    <n v="2800"/>
    <x v="6"/>
  </r>
  <r>
    <n v="8"/>
    <s v="Sofia Ribeiro Sousa"/>
    <x v="0"/>
    <d v="1997-01-27T00:00:00"/>
    <x v="1"/>
    <x v="0"/>
    <x v="3"/>
    <x v="7"/>
    <x v="2"/>
    <n v="3100"/>
    <x v="7"/>
  </r>
  <r>
    <n v="9"/>
    <s v="Vitoria Barbosa Cunha"/>
    <x v="0"/>
    <d v="1990-06-27T00:00:00"/>
    <x v="2"/>
    <x v="4"/>
    <x v="0"/>
    <x v="8"/>
    <x v="1"/>
    <n v="10900"/>
    <x v="8"/>
  </r>
  <r>
    <n v="10"/>
    <s v="Anna Soares"/>
    <x v="0"/>
    <d v="1992-01-28T00:00:00"/>
    <x v="3"/>
    <x v="0"/>
    <x v="0"/>
    <x v="9"/>
    <x v="1"/>
    <n v="3100"/>
    <x v="9"/>
  </r>
  <r>
    <n v="11"/>
    <s v="João Simoes"/>
    <x v="1"/>
    <d v="1989-06-07T00:00:00"/>
    <x v="3"/>
    <x v="2"/>
    <x v="3"/>
    <x v="10"/>
    <x v="1"/>
    <n v="6700"/>
    <x v="10"/>
  </r>
  <r>
    <n v="12"/>
    <s v="Kauê Sousa Ribeiro"/>
    <x v="1"/>
    <d v="1988-08-29T00:00:00"/>
    <x v="6"/>
    <x v="3"/>
    <x v="1"/>
    <x v="11"/>
    <x v="1"/>
    <n v="3500"/>
    <x v="11"/>
  </r>
  <r>
    <n v="13"/>
    <s v="Vitoria Gomes Souza"/>
    <x v="0"/>
    <d v="1988-01-11T00:00:00"/>
    <x v="0"/>
    <x v="0"/>
    <x v="1"/>
    <x v="12"/>
    <x v="1"/>
    <n v="3100"/>
    <x v="12"/>
  </r>
  <r>
    <n v="14"/>
    <s v="Julia Gomes Soares"/>
    <x v="0"/>
    <d v="1996-04-28T00:00:00"/>
    <x v="6"/>
    <x v="5"/>
    <x v="2"/>
    <x v="13"/>
    <x v="1"/>
    <n v="4700"/>
    <x v="13"/>
  </r>
  <r>
    <n v="15"/>
    <s v="Thiago Cardoso Silveira Souto"/>
    <x v="1"/>
    <d v="1973-04-18T00:00:00"/>
    <x v="6"/>
    <x v="3"/>
    <x v="1"/>
    <x v="14"/>
    <x v="1"/>
    <n v="3500"/>
    <x v="14"/>
  </r>
  <r>
    <n v="16"/>
    <s v="Kauan Ferreira Cavalcanti Lopo"/>
    <x v="1"/>
    <d v="1989-01-07T00:00:00"/>
    <x v="5"/>
    <x v="0"/>
    <x v="0"/>
    <x v="15"/>
    <x v="1"/>
    <n v="3100"/>
    <x v="15"/>
  </r>
  <r>
    <n v="17"/>
    <s v="Rebeca Silveira Cavalcanti"/>
    <x v="0"/>
    <d v="1979-02-04T00:00:00"/>
    <x v="7"/>
    <x v="0"/>
    <x v="3"/>
    <x v="16"/>
    <x v="1"/>
    <n v="3100"/>
    <x v="16"/>
  </r>
  <r>
    <n v="18"/>
    <s v="Camila Cardoso Silveira"/>
    <x v="0"/>
    <d v="1984-11-21T00:00:00"/>
    <x v="2"/>
    <x v="3"/>
    <x v="1"/>
    <x v="17"/>
    <x v="3"/>
    <n v="3500"/>
    <x v="17"/>
  </r>
  <r>
    <n v="19"/>
    <s v="Martim Ferreira Muniz"/>
    <x v="1"/>
    <d v="1972-10-17T00:00:00"/>
    <x v="3"/>
    <x v="0"/>
    <x v="2"/>
    <x v="18"/>
    <x v="1"/>
    <n v="3100"/>
    <x v="18"/>
  </r>
  <r>
    <n v="20"/>
    <s v="Maria Pinto"/>
    <x v="0"/>
    <d v="1977-03-18T00:00:00"/>
    <x v="1"/>
    <x v="4"/>
    <x v="2"/>
    <x v="19"/>
    <x v="1"/>
    <n v="10900"/>
    <x v="19"/>
  </r>
  <r>
    <n v="21"/>
    <s v="Ágatha Fernandes Costa"/>
    <x v="0"/>
    <d v="1987-05-20T00:00:00"/>
    <x v="6"/>
    <x v="5"/>
    <x v="4"/>
    <x v="20"/>
    <x v="1"/>
    <n v="4700"/>
    <x v="20"/>
  </r>
  <r>
    <n v="22"/>
    <s v="Manuela Morais Nobre"/>
    <x v="0"/>
    <d v="1987-09-06T00:00:00"/>
    <x v="2"/>
    <x v="5"/>
    <x v="0"/>
    <x v="21"/>
    <x v="1"/>
    <n v="4700"/>
    <x v="21"/>
  </r>
  <r>
    <n v="23"/>
    <s v="Gabrielle Pereira Siqueira Costa"/>
    <x v="0"/>
    <d v="1985-02-27T00:00:00"/>
    <x v="5"/>
    <x v="2"/>
    <x v="4"/>
    <x v="22"/>
    <x v="1"/>
    <n v="6700"/>
    <x v="22"/>
  </r>
  <r>
    <n v="24"/>
    <s v="Brenda Carvalho"/>
    <x v="0"/>
    <d v="1974-08-26T00:00:00"/>
    <x v="0"/>
    <x v="1"/>
    <x v="1"/>
    <x v="23"/>
    <x v="1"/>
    <n v="2800"/>
    <x v="23"/>
  </r>
  <r>
    <n v="25"/>
    <s v="Gabriela Barbosa Sousa"/>
    <x v="0"/>
    <d v="1995-10-05T00:00:00"/>
    <x v="7"/>
    <x v="1"/>
    <x v="1"/>
    <x v="24"/>
    <x v="4"/>
    <n v="2800"/>
    <x v="24"/>
  </r>
  <r>
    <n v="26"/>
    <s v="Nicolash Santos Nobre Souto"/>
    <x v="1"/>
    <d v="1970-06-12T00:00:00"/>
    <x v="0"/>
    <x v="0"/>
    <x v="0"/>
    <x v="25"/>
    <x v="1"/>
    <n v="3100"/>
    <x v="25"/>
  </r>
  <r>
    <n v="27"/>
    <s v="Joao Soares"/>
    <x v="1"/>
    <d v="1978-02-06T00:00:00"/>
    <x v="5"/>
    <x v="5"/>
    <x v="2"/>
    <x v="26"/>
    <x v="1"/>
    <n v="4700"/>
    <x v="26"/>
  </r>
  <r>
    <n v="28"/>
    <s v="Douglas Silva Ribeiro"/>
    <x v="1"/>
    <d v="1989-11-20T00:00:00"/>
    <x v="2"/>
    <x v="5"/>
    <x v="3"/>
    <x v="27"/>
    <x v="1"/>
    <n v="4700"/>
    <x v="27"/>
  </r>
  <r>
    <n v="29"/>
    <s v="Thiago Gomes"/>
    <x v="1"/>
    <d v="1998-07-03T00:00:00"/>
    <x v="7"/>
    <x v="4"/>
    <x v="0"/>
    <x v="28"/>
    <x v="1"/>
    <n v="10900"/>
    <x v="28"/>
  </r>
  <r>
    <n v="30"/>
    <s v="Larissa Ferreira Lopo"/>
    <x v="0"/>
    <d v="1995-09-18T00:00:00"/>
    <x v="4"/>
    <x v="0"/>
    <x v="1"/>
    <x v="29"/>
    <x v="1"/>
    <n v="3100"/>
    <x v="29"/>
  </r>
  <r>
    <n v="31"/>
    <s v="Daniel Castro"/>
    <x v="1"/>
    <d v="1994-08-21T00:00:00"/>
    <x v="1"/>
    <x v="4"/>
    <x v="3"/>
    <x v="30"/>
    <x v="1"/>
    <n v="10900"/>
    <x v="30"/>
  </r>
  <r>
    <n v="32"/>
    <s v="Tiago Barros Azevedo"/>
    <x v="1"/>
    <d v="1993-10-25T00:00:00"/>
    <x v="1"/>
    <x v="0"/>
    <x v="3"/>
    <x v="31"/>
    <x v="1"/>
    <n v="3100"/>
    <x v="31"/>
  </r>
  <r>
    <n v="33"/>
    <s v="Giovanna Goncalves Sousa"/>
    <x v="0"/>
    <d v="1979-08-29T00:00:00"/>
    <x v="4"/>
    <x v="3"/>
    <x v="1"/>
    <x v="32"/>
    <x v="1"/>
    <n v="3500"/>
    <x v="32"/>
  </r>
  <r>
    <n v="34"/>
    <s v="Paulo Siqueira Lopo Sousa"/>
    <x v="1"/>
    <d v="1970-03-18T00:00:00"/>
    <x v="7"/>
    <x v="0"/>
    <x v="0"/>
    <x v="33"/>
    <x v="1"/>
    <n v="3100"/>
    <x v="33"/>
  </r>
  <r>
    <n v="35"/>
    <s v="Vitor Carvalho"/>
    <x v="1"/>
    <d v="1988-10-03T00:00:00"/>
    <x v="2"/>
    <x v="3"/>
    <x v="4"/>
    <x v="34"/>
    <x v="5"/>
    <n v="3500"/>
    <x v="34"/>
  </r>
  <r>
    <n v="36"/>
    <s v="Marcos Cardoso Pinto"/>
    <x v="1"/>
    <d v="1989-02-10T00:00:00"/>
    <x v="3"/>
    <x v="5"/>
    <x v="0"/>
    <x v="35"/>
    <x v="1"/>
    <n v="4700"/>
    <x v="35"/>
  </r>
  <r>
    <n v="37"/>
    <s v="Kauê Barros"/>
    <x v="1"/>
    <d v="1992-09-30T00:00:00"/>
    <x v="1"/>
    <x v="0"/>
    <x v="2"/>
    <x v="36"/>
    <x v="1"/>
    <n v="3100"/>
    <x v="36"/>
  </r>
  <r>
    <n v="38"/>
    <s v="Yasmin Souza"/>
    <x v="0"/>
    <d v="1997-05-06T00:00:00"/>
    <x v="6"/>
    <x v="2"/>
    <x v="3"/>
    <x v="37"/>
    <x v="1"/>
    <n v="6700"/>
    <x v="37"/>
  </r>
  <r>
    <n v="39"/>
    <s v="Laura Melo Morais"/>
    <x v="0"/>
    <d v="1996-01-27T00:00:00"/>
    <x v="4"/>
    <x v="5"/>
    <x v="3"/>
    <x v="38"/>
    <x v="1"/>
    <n v="4700"/>
    <x v="38"/>
  </r>
  <r>
    <n v="40"/>
    <s v="Camila Oliveira Dias"/>
    <x v="0"/>
    <d v="1997-10-25T00:00:00"/>
    <x v="6"/>
    <x v="0"/>
    <x v="1"/>
    <x v="39"/>
    <x v="1"/>
    <n v="3100"/>
    <x v="39"/>
  </r>
  <r>
    <n v="41"/>
    <s v="Kai Siqueira"/>
    <x v="0"/>
    <d v="1980-07-09T00:00:00"/>
    <x v="2"/>
    <x v="3"/>
    <x v="1"/>
    <x v="40"/>
    <x v="1"/>
    <n v="3500"/>
    <x v="40"/>
  </r>
  <r>
    <n v="42"/>
    <s v="Manuela Barros Pinto"/>
    <x v="0"/>
    <d v="1991-09-08T00:00:00"/>
    <x v="5"/>
    <x v="1"/>
    <x v="1"/>
    <x v="41"/>
    <x v="1"/>
    <n v="2800"/>
    <x v="41"/>
  </r>
  <r>
    <n v="43"/>
    <s v="Diogo Silva Araujo"/>
    <x v="1"/>
    <d v="1987-01-13T00:00:00"/>
    <x v="3"/>
    <x v="3"/>
    <x v="1"/>
    <x v="42"/>
    <x v="1"/>
    <n v="3500"/>
    <x v="42"/>
  </r>
  <r>
    <n v="44"/>
    <s v="Rebeca Correia Morais"/>
    <x v="0"/>
    <d v="1975-01-25T00:00:00"/>
    <x v="5"/>
    <x v="1"/>
    <x v="1"/>
    <x v="43"/>
    <x v="1"/>
    <n v="2800"/>
    <x v="43"/>
  </r>
  <r>
    <n v="45"/>
    <s v="Victor Correia Freire"/>
    <x v="1"/>
    <d v="1979-02-24T00:00:00"/>
    <x v="0"/>
    <x v="2"/>
    <x v="4"/>
    <x v="44"/>
    <x v="1"/>
    <n v="6700"/>
    <x v="44"/>
  </r>
  <r>
    <n v="46"/>
    <s v="Leonor Martins"/>
    <x v="1"/>
    <d v="1974-07-18T00:00:00"/>
    <x v="5"/>
    <x v="0"/>
    <x v="0"/>
    <x v="45"/>
    <x v="1"/>
    <n v="3100"/>
    <x v="45"/>
  </r>
  <r>
    <n v="47"/>
    <s v="Isabelle Moreira Barros Rocha"/>
    <x v="0"/>
    <d v="1985-08-19T00:00:00"/>
    <x v="6"/>
    <x v="0"/>
    <x v="3"/>
    <x v="46"/>
    <x v="1"/>
    <n v="3100"/>
    <x v="46"/>
  </r>
  <r>
    <n v="48"/>
    <s v="Joao Muniz Simoes"/>
    <x v="1"/>
    <d v="1985-05-05T00:00:00"/>
    <x v="6"/>
    <x v="4"/>
    <x v="2"/>
    <x v="47"/>
    <x v="1"/>
    <n v="10900"/>
    <x v="47"/>
  </r>
  <r>
    <n v="49"/>
    <s v="Yasmin Alves Soares"/>
    <x v="0"/>
    <d v="1973-12-13T00:00:00"/>
    <x v="2"/>
    <x v="2"/>
    <x v="0"/>
    <x v="48"/>
    <x v="1"/>
    <n v="6700"/>
    <x v="48"/>
  </r>
  <r>
    <n v="50"/>
    <s v="Vinícius Correia Barros"/>
    <x v="1"/>
    <d v="1995-01-03T00:00:00"/>
    <x v="7"/>
    <x v="3"/>
    <x v="1"/>
    <x v="49"/>
    <x v="1"/>
    <n v="35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C5984-3B54-46EC-BA9B-91F9F7CDB2E7}" name="Tabela dinâmica10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4:C47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/>
    <pivotField dataField="1"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Salário" fld="9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AEBA-C064-43C7-90CC-DABCAE39B7A6}" name="Tabela dinâmica6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0:C27" firstHeaderRow="1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axis="axisRow" showAll="0" sortType="ascending">
      <items count="7">
        <item x="5"/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7">
    <i>
      <x v="5"/>
    </i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oma de Salário" fld="9" baseField="6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77D54-B2A0-4399-B33D-B321063D1D4A}" name="Tabela dinâmica8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1:C40" firstHeaderRow="1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axis="axisRow" showAll="0" sortType="ascending">
      <items count="9">
        <item x="4"/>
        <item x="3"/>
        <item x="5"/>
        <item x="1"/>
        <item x="7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9">
    <i>
      <x/>
    </i>
    <i>
      <x v="6"/>
    </i>
    <i>
      <x v="4"/>
    </i>
    <i>
      <x v="2"/>
    </i>
    <i>
      <x v="1"/>
    </i>
    <i>
      <x v="3"/>
    </i>
    <i>
      <x v="7"/>
    </i>
    <i>
      <x v="5"/>
    </i>
    <i t="grand">
      <x/>
    </i>
  </rowItems>
  <colItems count="1">
    <i/>
  </colItems>
  <dataFields count="1">
    <dataField name="Soma de Salário" fld="9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F00C7-459C-40DE-9596-82CD5B9F7836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B3" firstHeaderRow="1" firstDataRow="1" firstDataCol="0"/>
  <pivotFields count="11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Items count="1">
    <i/>
  </rowItems>
  <colItems count="1">
    <i/>
  </colItems>
  <dataFields count="1">
    <dataField name="N° Funcionari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ED5B2-9EEB-417C-A96F-032B11E654AA}" name="Tabela dinâmica7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F20:G27" firstHeaderRow="1" firstDataRow="1" firstDataCol="1"/>
  <pivotFields count="11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axis="axisRow" showAll="0" sortType="ascending">
      <items count="7">
        <item x="5"/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N° Funcionarios" fld="0" subtotal="count" baseField="5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CB020-673D-4FE1-B20D-C93BD2047E2C}" name="Tabela dinâ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F10:G16" firstHeaderRow="1" firstDataRow="1" firstDataCol="1"/>
  <pivotFields count="11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N° Funcionarios" fld="0" subtotal="count" baseField="6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ECEE1-7091-4EB7-98A2-5B9CBFDAF36F}" name="Tabela dinâmica1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51:C59" firstHeaderRow="1" firstDataRow="1" firstDataCol="1"/>
  <pivotFields count="11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axis="axisRow" numFmtI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8">
    <i>
      <x v="7"/>
    </i>
    <i>
      <x v="4"/>
    </i>
    <i>
      <x v="5"/>
    </i>
    <i>
      <x v="1"/>
    </i>
    <i>
      <x v="2"/>
    </i>
    <i>
      <x v="6"/>
    </i>
    <i>
      <x v="3"/>
    </i>
    <i t="grand">
      <x/>
    </i>
  </rowItems>
  <colItems count="1">
    <i/>
  </colItems>
  <dataFields count="1">
    <dataField name="N° Funcionarios" fld="0" subtotal="count" baseField="10" baseItem="7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AE0A5-A2B0-4251-AE69-704E9262CED7}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B10:C16" firstHeaderRow="1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6"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oma de Salário" fld="9" baseField="6" baseItem="0" numFmtId="164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25835-D951-4917-9BE5-B360A793E859}" name="Tabela dinâmica9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1:G40" firstHeaderRow="1" firstDataRow="1" firstDataCol="1"/>
  <pivotFields count="11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axis="axisRow" showAll="0" sortType="ascending">
      <items count="9">
        <item x="4"/>
        <item x="3"/>
        <item x="5"/>
        <item x="1"/>
        <item x="7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9">
    <i>
      <x/>
    </i>
    <i>
      <x v="6"/>
    </i>
    <i>
      <x v="4"/>
    </i>
    <i>
      <x v="3"/>
    </i>
    <i>
      <x v="1"/>
    </i>
    <i>
      <x v="2"/>
    </i>
    <i>
      <x v="7"/>
    </i>
    <i>
      <x v="5"/>
    </i>
    <i t="grand">
      <x/>
    </i>
  </rowItems>
  <colItems count="1">
    <i/>
  </colItems>
  <dataFields count="1">
    <dataField name="N° Funcionarios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7418F-2559-4375-9554-20ED6F3A044C}" name="Tabela dinâmica1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F44:G47" firstHeaderRow="1" firstDataRow="1" firstDataCol="1"/>
  <pivotFields count="11">
    <pivotField dataField="1"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° Funcionarios" fld="0" subtotal="count" baseField="5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D272-CF35-4518-B53D-DBB499631A3F}" name="Tabela dinâ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:B6" firstHeaderRow="1" firstDataRow="1" firstDataCol="0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Items count="1">
    <i/>
  </rowItems>
  <colItems count="1">
    <i/>
  </colItems>
  <dataFields count="1">
    <dataField name="Soma de Salário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Demissão" xr10:uid="{BE257181-AFE3-4172-8C0D-42E851E90831}" sourceName="dataDemissão">
  <pivotTables>
    <pivotTable tabId="4" name="Tabela dinâmica2"/>
    <pivotTable tabId="4" name="Tabela dinâmica11"/>
    <pivotTable tabId="4" name="Tabela dinâmica12"/>
    <pivotTable tabId="4" name="Tabela dinâmica3"/>
    <pivotTable tabId="4" name="Tabela dinâmica4"/>
    <pivotTable tabId="4" name="Tabela dinâmica5"/>
    <pivotTable tabId="4" name="Tabela dinâmica6"/>
    <pivotTable tabId="4" name="Tabela dinâmica7"/>
    <pivotTable tabId="4" name="Tabela dinâmica8"/>
    <pivotTable tabId="4" name="Tabela dinâmica9"/>
  </pivotTables>
  <data>
    <tabular pivotCacheId="701712575">
      <items count="6">
        <i x="5"/>
        <i x="2"/>
        <i x="4"/>
        <i x="0"/>
        <i x="3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colaridade" xr10:uid="{2DB95F85-B3B9-4474-A7F3-C56F21B5BF81}" sourceName="Escolaridade">
  <pivotTables>
    <pivotTable tabId="4" name="Tabela dinâmica8"/>
    <pivotTable tabId="4" name="Tabela dinâmica10"/>
    <pivotTable tabId="4" name="Tabela dinâmica11"/>
    <pivotTable tabId="4" name="Tabela dinâmica12"/>
    <pivotTable tabId="4" name="Tabela dinâmica2"/>
    <pivotTable tabId="4" name="Tabela dinâmica3"/>
    <pivotTable tabId="4" name="Tabela dinâmica4"/>
    <pivotTable tabId="4" name="Tabela dinâmica5"/>
    <pivotTable tabId="4" name="Tabela dinâmica6"/>
    <pivotTable tabId="4" name="Tabela dinâmica7"/>
    <pivotTable tabId="4" name="Tabela dinâmica9"/>
  </pivotTables>
  <data>
    <tabular pivotCacheId="701712575">
      <items count="8">
        <i x="4" s="1"/>
        <i x="3" s="1"/>
        <i x="5" s="1"/>
        <i x="1" s="1"/>
        <i x="7" s="1"/>
        <i x="6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9EC55FD6-8536-471F-B1DB-3A25C8427EEA}" sourceName="Departamento">
  <pivotTables>
    <pivotTable tabId="4" name="Tabela dinâmica4"/>
    <pivotTable tabId="4" name="Tabela dinâmica10"/>
    <pivotTable tabId="4" name="Tabela dinâmica11"/>
    <pivotTable tabId="4" name="Tabela dinâmica12"/>
    <pivotTable tabId="4" name="Tabela dinâmica2"/>
    <pivotTable tabId="4" name="Tabela dinâmica3"/>
    <pivotTable tabId="4" name="Tabela dinâmica5"/>
    <pivotTable tabId="4" name="Tabela dinâmica6"/>
    <pivotTable tabId="4" name="Tabela dinâmica7"/>
    <pivotTable tabId="4" name="Tabela dinâmica8"/>
    <pivotTable tabId="4" name="Tabela dinâmica9"/>
  </pivotTables>
  <data>
    <tabular pivotCacheId="701712575">
      <items count="5">
        <i x="4" s="1"/>
        <i x="2" s="1"/>
        <i x="1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9EE02C19-F42D-40D6-BB5D-DCB5AE0B1942}" sourceName="Cargo">
  <pivotTables>
    <pivotTable tabId="4" name="Tabela dinâmica6"/>
    <pivotTable tabId="4" name="Tabela dinâmica10"/>
    <pivotTable tabId="4" name="Tabela dinâmica11"/>
    <pivotTable tabId="4" name="Tabela dinâmica12"/>
    <pivotTable tabId="4" name="Tabela dinâmica2"/>
    <pivotTable tabId="4" name="Tabela dinâmica3"/>
    <pivotTable tabId="4" name="Tabela dinâmica4"/>
    <pivotTable tabId="4" name="Tabela dinâmica5"/>
    <pivotTable tabId="4" name="Tabela dinâmica7"/>
    <pivotTable tabId="4" name="Tabela dinâmica8"/>
    <pivotTable tabId="4" name="Tabela dinâmica9"/>
  </pivotTables>
  <data>
    <tabular pivotCacheId="701712575">
      <items count="6">
        <i x="5" s="1"/>
        <i x="0" s="1"/>
        <i x="4" s="1"/>
        <i x="3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49C703EB-4CBB-42EB-8216-0F4B6E4A67DD}" sourceName="Sexo">
  <pivotTables>
    <pivotTable tabId="4" name="Tabela dinâmica11"/>
    <pivotTable tabId="4" name="Tabela dinâmica10"/>
    <pivotTable tabId="4" name="Tabela dinâmica12"/>
    <pivotTable tabId="4" name="Tabela dinâmica2"/>
    <pivotTable tabId="4" name="Tabela dinâmica3"/>
    <pivotTable tabId="4" name="Tabela dinâmica4"/>
    <pivotTable tabId="4" name="Tabela dinâmica5"/>
    <pivotTable tabId="4" name="Tabela dinâmica6"/>
    <pivotTable tabId="4" name="Tabela dinâmica7"/>
    <pivotTable tabId="4" name="Tabela dinâmica8"/>
    <pivotTable tabId="4" name="Tabela dinâmica9"/>
  </pivotTables>
  <data>
    <tabular pivotCacheId="70171257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Demissão" xr10:uid="{212A53A3-9BDB-4321-94B4-226A03F44D7C}" cache="SegmentaçãodeDados_dataDemissão" caption="dataDemissão" startItem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olaridade" xr10:uid="{4F2C33B9-2A58-4EE6-8596-791CF37D0EFF}" cache="SegmentaçãodeDados_Escolaridade" caption="Escolaridade" style="SlicerStyleDark5" rowHeight="241300"/>
  <slicer name="Departamento" xr10:uid="{6B4378E9-203F-4A63-9726-D4B72786B913}" cache="SegmentaçãodeDados_Departamento" caption="Departamento" style="SlicerStyleDark5" rowHeight="241300"/>
  <slicer name="Cargo" xr10:uid="{5D82429A-42DF-4456-80B1-B046E68D54E5}" cache="SegmentaçãodeDados_Cargo" caption="Cargo" style="SlicerStyleDark5" rowHeight="241300"/>
  <slicer name="Sexo" xr10:uid="{A6013EEF-16FE-4111-98E2-0B2ADA1512A9}" cache="SegmentaçãodeDados_Sexo" caption="Sexo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8FD111-EFED-43B0-9C2B-35BB3091EFD2}" name="tabela_dados_funcionarios" displayName="tabela_dados_funcionarios" ref="B2:L52" totalsRowShown="0">
  <autoFilter ref="B2:L52" xr:uid="{C0D952B3-879B-44FF-8C8A-68D146815C74}"/>
  <tableColumns count="11">
    <tableColumn id="1" xr3:uid="{D4DE79D9-1408-496B-B1C6-61CE07169397}" name="codFuncionário"/>
    <tableColumn id="2" xr3:uid="{03A747AC-5A76-4EEB-93BF-E74A8E6A7A87}" name="nomeFuncionario"/>
    <tableColumn id="3" xr3:uid="{436E3D8C-D11B-4B1C-B07D-1CB2AFA1AE3D}" name="Sexo"/>
    <tableColumn id="4" xr3:uid="{EAA50DD5-1236-4183-8730-51F6750BEDCE}" name="dataNascimento" dataDxfId="5"/>
    <tableColumn id="5" xr3:uid="{F9A004A3-F50D-4972-BF39-EAEB5F7AB783}" name="Escolaridade" dataDxfId="4"/>
    <tableColumn id="6" xr3:uid="{A19E5E81-F381-4ED8-9EBC-B446B872A634}" name="Cargo" dataDxfId="3"/>
    <tableColumn id="7" xr3:uid="{1AD7741D-4739-428B-B71F-CEB6E04D2DE3}" name="Departamento" dataDxfId="2"/>
    <tableColumn id="8" xr3:uid="{DC65E34B-1499-4E9C-8C66-A43C41783717}" name="dataAdmissão" dataDxfId="1"/>
    <tableColumn id="9" xr3:uid="{AEF622B1-7B70-4C75-95CA-78682C9EAB62}" name="dataDemissão"/>
    <tableColumn id="11" xr3:uid="{D2784254-B6EB-40E1-AD90-3AA6078AF46E}" name="Salário" dataCellStyle="Moeda"/>
    <tableColumn id="10" xr3:uid="{B490625C-E8B5-4844-8AAA-0F1DB6D884F1}" name="Idad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C60B-2CC8-428B-BB1B-CAB7AE43E2AA}">
  <dimension ref="B2:L52"/>
  <sheetViews>
    <sheetView topLeftCell="C32" workbookViewId="0">
      <selection activeCell="C6" sqref="C6"/>
    </sheetView>
  </sheetViews>
  <sheetFormatPr defaultRowHeight="15" x14ac:dyDescent="0.25"/>
  <cols>
    <col min="2" max="2" width="17" bestFit="1" customWidth="1"/>
    <col min="3" max="3" width="33.42578125" bestFit="1" customWidth="1"/>
    <col min="4" max="4" width="10" bestFit="1" customWidth="1"/>
    <col min="5" max="5" width="17.85546875" bestFit="1" customWidth="1"/>
    <col min="6" max="6" width="24.7109375" bestFit="1" customWidth="1"/>
    <col min="7" max="7" width="10.28515625" bestFit="1" customWidth="1"/>
    <col min="8" max="8" width="17.85546875" bestFit="1" customWidth="1"/>
    <col min="9" max="10" width="15.85546875" bestFit="1" customWidth="1"/>
    <col min="11" max="11" width="13.28515625" bestFit="1" customWidth="1"/>
  </cols>
  <sheetData>
    <row r="2" spans="2:12" x14ac:dyDescent="0.25">
      <c r="B2" t="s">
        <v>30</v>
      </c>
      <c r="C2" t="s">
        <v>31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>
        <v>1</v>
      </c>
      <c r="C3" t="s">
        <v>32</v>
      </c>
      <c r="D3" t="s">
        <v>9</v>
      </c>
      <c r="E3" s="1">
        <v>34052</v>
      </c>
      <c r="F3" t="s">
        <v>10</v>
      </c>
      <c r="G3" t="s">
        <v>11</v>
      </c>
      <c r="H3" t="s">
        <v>12</v>
      </c>
      <c r="I3" s="1">
        <v>41262</v>
      </c>
      <c r="J3" s="1">
        <v>43110</v>
      </c>
      <c r="K3" s="2">
        <v>3100</v>
      </c>
      <c r="L3" s="3">
        <v>25.062286105407257</v>
      </c>
    </row>
    <row r="4" spans="2:12" x14ac:dyDescent="0.25">
      <c r="B4">
        <v>2</v>
      </c>
      <c r="C4" t="s">
        <v>33</v>
      </c>
      <c r="D4" t="s">
        <v>9</v>
      </c>
      <c r="E4" s="1">
        <v>34805</v>
      </c>
      <c r="F4" t="s">
        <v>13</v>
      </c>
      <c r="G4" t="s">
        <v>14</v>
      </c>
      <c r="H4" t="s">
        <v>15</v>
      </c>
      <c r="I4" s="1">
        <v>42993</v>
      </c>
      <c r="K4" s="2">
        <v>2800</v>
      </c>
      <c r="L4" s="3">
        <v>23.000684462696782</v>
      </c>
    </row>
    <row r="5" spans="2:12" x14ac:dyDescent="0.25">
      <c r="B5">
        <v>3</v>
      </c>
      <c r="C5" t="s">
        <v>34</v>
      </c>
      <c r="D5" t="s">
        <v>9</v>
      </c>
      <c r="E5" s="1">
        <v>30987</v>
      </c>
      <c r="F5" t="s">
        <v>16</v>
      </c>
      <c r="G5" t="s">
        <v>14</v>
      </c>
      <c r="H5" t="s">
        <v>15</v>
      </c>
      <c r="I5" s="1">
        <v>40496</v>
      </c>
      <c r="K5" s="2">
        <v>2800</v>
      </c>
      <c r="L5" s="3">
        <v>33.453798767967143</v>
      </c>
    </row>
    <row r="6" spans="2:12" x14ac:dyDescent="0.25">
      <c r="B6">
        <v>4</v>
      </c>
      <c r="C6" t="s">
        <v>35</v>
      </c>
      <c r="D6" t="s">
        <v>9</v>
      </c>
      <c r="E6" s="1">
        <v>27278</v>
      </c>
      <c r="F6" t="s">
        <v>17</v>
      </c>
      <c r="G6" t="s">
        <v>18</v>
      </c>
      <c r="H6" t="s">
        <v>19</v>
      </c>
      <c r="I6" s="1">
        <v>41414</v>
      </c>
      <c r="K6" s="2">
        <v>6700</v>
      </c>
      <c r="L6" s="3">
        <v>43.60848733744011</v>
      </c>
    </row>
    <row r="7" spans="2:12" x14ac:dyDescent="0.25">
      <c r="B7">
        <v>5</v>
      </c>
      <c r="C7" t="s">
        <v>36</v>
      </c>
      <c r="D7" t="s">
        <v>20</v>
      </c>
      <c r="E7" s="1">
        <v>28151</v>
      </c>
      <c r="F7" t="s">
        <v>16</v>
      </c>
      <c r="G7" t="s">
        <v>14</v>
      </c>
      <c r="H7" t="s">
        <v>15</v>
      </c>
      <c r="I7" s="1">
        <v>40256</v>
      </c>
      <c r="K7" s="2">
        <v>2800</v>
      </c>
      <c r="L7" s="3">
        <v>41.218343600273784</v>
      </c>
    </row>
    <row r="8" spans="2:12" x14ac:dyDescent="0.25">
      <c r="B8">
        <v>6</v>
      </c>
      <c r="C8" t="s">
        <v>37</v>
      </c>
      <c r="D8" t="s">
        <v>20</v>
      </c>
      <c r="E8" s="1">
        <v>26820</v>
      </c>
      <c r="F8" t="s">
        <v>21</v>
      </c>
      <c r="G8" t="s">
        <v>22</v>
      </c>
      <c r="H8" t="s">
        <v>15</v>
      </c>
      <c r="I8" s="1">
        <v>41811</v>
      </c>
      <c r="K8" s="2">
        <v>3500</v>
      </c>
      <c r="L8" s="3">
        <v>44.862422997946609</v>
      </c>
    </row>
    <row r="9" spans="2:12" x14ac:dyDescent="0.25">
      <c r="B9">
        <v>7</v>
      </c>
      <c r="C9" t="s">
        <v>38</v>
      </c>
      <c r="D9" t="s">
        <v>9</v>
      </c>
      <c r="E9" s="1">
        <v>31724</v>
      </c>
      <c r="F9" t="s">
        <v>23</v>
      </c>
      <c r="G9" t="s">
        <v>14</v>
      </c>
      <c r="H9" t="s">
        <v>15</v>
      </c>
      <c r="I9" s="1">
        <v>40838</v>
      </c>
      <c r="K9" s="2">
        <v>2800</v>
      </c>
      <c r="L9" s="3">
        <v>31.436002737850789</v>
      </c>
    </row>
    <row r="10" spans="2:12" x14ac:dyDescent="0.25">
      <c r="B10">
        <v>8</v>
      </c>
      <c r="C10" t="s">
        <v>39</v>
      </c>
      <c r="D10" t="s">
        <v>9</v>
      </c>
      <c r="E10" s="1">
        <v>35457</v>
      </c>
      <c r="F10" t="s">
        <v>13</v>
      </c>
      <c r="G10" t="s">
        <v>11</v>
      </c>
      <c r="H10" t="s">
        <v>24</v>
      </c>
      <c r="I10" s="1">
        <v>42455</v>
      </c>
      <c r="J10" s="1">
        <v>42901</v>
      </c>
      <c r="K10" s="2">
        <v>3100</v>
      </c>
      <c r="L10" s="3">
        <v>21.215605749486652</v>
      </c>
    </row>
    <row r="11" spans="2:12" x14ac:dyDescent="0.25">
      <c r="B11">
        <v>9</v>
      </c>
      <c r="C11" t="s">
        <v>40</v>
      </c>
      <c r="D11" t="s">
        <v>9</v>
      </c>
      <c r="E11" s="1">
        <v>33051</v>
      </c>
      <c r="F11" t="s">
        <v>16</v>
      </c>
      <c r="G11" t="s">
        <v>25</v>
      </c>
      <c r="H11" t="s">
        <v>12</v>
      </c>
      <c r="I11" s="1">
        <v>42106</v>
      </c>
      <c r="K11" s="2">
        <v>10900</v>
      </c>
      <c r="L11" s="3">
        <v>27.802874743326488</v>
      </c>
    </row>
    <row r="12" spans="2:12" x14ac:dyDescent="0.25">
      <c r="B12">
        <v>10</v>
      </c>
      <c r="C12" t="s">
        <v>41</v>
      </c>
      <c r="D12" t="s">
        <v>9</v>
      </c>
      <c r="E12" s="1">
        <v>33631</v>
      </c>
      <c r="F12" t="s">
        <v>17</v>
      </c>
      <c r="G12" t="s">
        <v>11</v>
      </c>
      <c r="H12" t="s">
        <v>12</v>
      </c>
      <c r="I12" s="1">
        <v>42226</v>
      </c>
      <c r="K12" s="2">
        <v>3100</v>
      </c>
      <c r="L12" s="3">
        <v>26.21492128678987</v>
      </c>
    </row>
    <row r="13" spans="2:12" x14ac:dyDescent="0.25">
      <c r="B13">
        <v>11</v>
      </c>
      <c r="C13" t="s">
        <v>42</v>
      </c>
      <c r="D13" t="s">
        <v>20</v>
      </c>
      <c r="E13" s="1">
        <v>32666</v>
      </c>
      <c r="F13" t="s">
        <v>17</v>
      </c>
      <c r="G13" t="s">
        <v>18</v>
      </c>
      <c r="H13" t="s">
        <v>24</v>
      </c>
      <c r="I13" s="1">
        <v>41928</v>
      </c>
      <c r="K13" s="2">
        <v>6700</v>
      </c>
      <c r="L13" s="3">
        <v>28.856947296372347</v>
      </c>
    </row>
    <row r="14" spans="2:12" x14ac:dyDescent="0.25">
      <c r="B14">
        <v>12</v>
      </c>
      <c r="C14" t="s">
        <v>43</v>
      </c>
      <c r="D14" t="s">
        <v>20</v>
      </c>
      <c r="E14" s="1">
        <v>32384</v>
      </c>
      <c r="F14" t="s">
        <v>26</v>
      </c>
      <c r="G14" t="s">
        <v>22</v>
      </c>
      <c r="H14" t="s">
        <v>15</v>
      </c>
      <c r="I14" s="1">
        <v>41536</v>
      </c>
      <c r="K14" s="2">
        <v>3500</v>
      </c>
      <c r="L14" s="3">
        <v>29.629021218343599</v>
      </c>
    </row>
    <row r="15" spans="2:12" x14ac:dyDescent="0.25">
      <c r="B15">
        <v>13</v>
      </c>
      <c r="C15" t="s">
        <v>44</v>
      </c>
      <c r="D15" t="s">
        <v>9</v>
      </c>
      <c r="E15" s="1">
        <v>32153</v>
      </c>
      <c r="F15" t="s">
        <v>10</v>
      </c>
      <c r="G15" t="s">
        <v>11</v>
      </c>
      <c r="H15" t="s">
        <v>15</v>
      </c>
      <c r="I15" s="1">
        <v>41497</v>
      </c>
      <c r="K15" s="2">
        <v>3100</v>
      </c>
      <c r="L15" s="3">
        <v>30.261464750171115</v>
      </c>
    </row>
    <row r="16" spans="2:12" x14ac:dyDescent="0.25">
      <c r="B16">
        <v>14</v>
      </c>
      <c r="C16" t="s">
        <v>45</v>
      </c>
      <c r="D16" t="s">
        <v>9</v>
      </c>
      <c r="E16" s="1">
        <v>35183</v>
      </c>
      <c r="F16" t="s">
        <v>26</v>
      </c>
      <c r="G16" t="s">
        <v>27</v>
      </c>
      <c r="H16" t="s">
        <v>19</v>
      </c>
      <c r="I16" s="1">
        <v>42256</v>
      </c>
      <c r="K16" s="2">
        <v>4700</v>
      </c>
      <c r="L16" s="3">
        <v>21.965776865160848</v>
      </c>
    </row>
    <row r="17" spans="2:12" x14ac:dyDescent="0.25">
      <c r="B17">
        <v>15</v>
      </c>
      <c r="C17" t="s">
        <v>46</v>
      </c>
      <c r="D17" t="s">
        <v>20</v>
      </c>
      <c r="E17" s="1">
        <v>26772</v>
      </c>
      <c r="F17" t="s">
        <v>26</v>
      </c>
      <c r="G17" t="s">
        <v>22</v>
      </c>
      <c r="H17" t="s">
        <v>15</v>
      </c>
      <c r="I17" s="1">
        <v>40961</v>
      </c>
      <c r="K17" s="2">
        <v>3500</v>
      </c>
      <c r="L17" s="3">
        <v>44.993839835728956</v>
      </c>
    </row>
    <row r="18" spans="2:12" x14ac:dyDescent="0.25">
      <c r="B18">
        <v>16</v>
      </c>
      <c r="C18" t="s">
        <v>47</v>
      </c>
      <c r="D18" t="s">
        <v>20</v>
      </c>
      <c r="E18" s="1">
        <v>32515</v>
      </c>
      <c r="F18" t="s">
        <v>23</v>
      </c>
      <c r="G18" t="s">
        <v>11</v>
      </c>
      <c r="H18" t="s">
        <v>12</v>
      </c>
      <c r="I18" s="1">
        <v>41259</v>
      </c>
      <c r="K18" s="2">
        <v>3100</v>
      </c>
      <c r="L18" s="3">
        <v>29.270362765229294</v>
      </c>
    </row>
    <row r="19" spans="2:12" x14ac:dyDescent="0.25">
      <c r="B19">
        <v>17</v>
      </c>
      <c r="C19" t="s">
        <v>48</v>
      </c>
      <c r="D19" t="s">
        <v>9</v>
      </c>
      <c r="E19" s="1">
        <v>28890</v>
      </c>
      <c r="F19" t="s">
        <v>28</v>
      </c>
      <c r="G19" t="s">
        <v>11</v>
      </c>
      <c r="H19" t="s">
        <v>24</v>
      </c>
      <c r="I19" s="1">
        <v>42592</v>
      </c>
      <c r="K19" s="2">
        <v>3100</v>
      </c>
      <c r="L19" s="3">
        <v>39.195071868583163</v>
      </c>
    </row>
    <row r="20" spans="2:12" x14ac:dyDescent="0.25">
      <c r="B20">
        <v>18</v>
      </c>
      <c r="C20" t="s">
        <v>49</v>
      </c>
      <c r="D20" t="s">
        <v>9</v>
      </c>
      <c r="E20" s="1">
        <v>31007</v>
      </c>
      <c r="F20" t="s">
        <v>16</v>
      </c>
      <c r="G20" t="s">
        <v>22</v>
      </c>
      <c r="H20" t="s">
        <v>15</v>
      </c>
      <c r="I20" s="1">
        <v>42831</v>
      </c>
      <c r="J20" s="1">
        <v>43134</v>
      </c>
      <c r="K20" s="2">
        <v>3500</v>
      </c>
      <c r="L20" s="3">
        <v>33.399041752224505</v>
      </c>
    </row>
    <row r="21" spans="2:12" x14ac:dyDescent="0.25">
      <c r="B21">
        <v>19</v>
      </c>
      <c r="C21" t="s">
        <v>50</v>
      </c>
      <c r="D21" t="s">
        <v>20</v>
      </c>
      <c r="E21" s="1">
        <v>26589</v>
      </c>
      <c r="F21" t="s">
        <v>17</v>
      </c>
      <c r="G21" t="s">
        <v>11</v>
      </c>
      <c r="H21" t="s">
        <v>19</v>
      </c>
      <c r="I21" s="1">
        <v>40993</v>
      </c>
      <c r="K21" s="2">
        <v>3100</v>
      </c>
      <c r="L21" s="3">
        <v>45.494866529774129</v>
      </c>
    </row>
    <row r="22" spans="2:12" x14ac:dyDescent="0.25">
      <c r="B22">
        <v>20</v>
      </c>
      <c r="C22" t="s">
        <v>51</v>
      </c>
      <c r="D22" t="s">
        <v>9</v>
      </c>
      <c r="E22" s="1">
        <v>28202</v>
      </c>
      <c r="F22" t="s">
        <v>13</v>
      </c>
      <c r="G22" t="s">
        <v>25</v>
      </c>
      <c r="H22" t="s">
        <v>19</v>
      </c>
      <c r="I22" s="1">
        <v>40508</v>
      </c>
      <c r="K22" s="2">
        <v>10900</v>
      </c>
      <c r="L22" s="3">
        <v>41.078713210130047</v>
      </c>
    </row>
    <row r="23" spans="2:12" x14ac:dyDescent="0.25">
      <c r="B23">
        <v>21</v>
      </c>
      <c r="C23" t="s">
        <v>52</v>
      </c>
      <c r="D23" t="s">
        <v>9</v>
      </c>
      <c r="E23" s="1">
        <v>31917</v>
      </c>
      <c r="F23" t="s">
        <v>26</v>
      </c>
      <c r="G23" t="s">
        <v>27</v>
      </c>
      <c r="H23" t="s">
        <v>29</v>
      </c>
      <c r="I23" s="1">
        <v>40457</v>
      </c>
      <c r="K23" s="2">
        <v>4700</v>
      </c>
      <c r="L23" s="3">
        <v>30.90759753593429</v>
      </c>
    </row>
    <row r="24" spans="2:12" x14ac:dyDescent="0.25">
      <c r="B24">
        <v>22</v>
      </c>
      <c r="C24" t="s">
        <v>53</v>
      </c>
      <c r="D24" t="s">
        <v>9</v>
      </c>
      <c r="E24" s="1">
        <v>32026</v>
      </c>
      <c r="F24" t="s">
        <v>16</v>
      </c>
      <c r="G24" t="s">
        <v>27</v>
      </c>
      <c r="H24" t="s">
        <v>12</v>
      </c>
      <c r="I24" s="1">
        <v>40481</v>
      </c>
      <c r="K24" s="2">
        <v>4700</v>
      </c>
      <c r="L24" s="3">
        <v>30.609171800136892</v>
      </c>
    </row>
    <row r="25" spans="2:12" x14ac:dyDescent="0.25">
      <c r="B25">
        <v>23</v>
      </c>
      <c r="C25" t="s">
        <v>54</v>
      </c>
      <c r="D25" t="s">
        <v>9</v>
      </c>
      <c r="E25" s="1">
        <v>31105</v>
      </c>
      <c r="F25" t="s">
        <v>23</v>
      </c>
      <c r="G25" t="s">
        <v>18</v>
      </c>
      <c r="H25" t="s">
        <v>29</v>
      </c>
      <c r="I25" s="1">
        <v>40275</v>
      </c>
      <c r="K25" s="2">
        <v>6700</v>
      </c>
      <c r="L25" s="3">
        <v>33.130732375085557</v>
      </c>
    </row>
    <row r="26" spans="2:12" x14ac:dyDescent="0.25">
      <c r="B26">
        <v>24</v>
      </c>
      <c r="C26" t="s">
        <v>55</v>
      </c>
      <c r="D26" t="s">
        <v>9</v>
      </c>
      <c r="E26" s="1">
        <v>27267</v>
      </c>
      <c r="F26" t="s">
        <v>10</v>
      </c>
      <c r="G26" t="s">
        <v>14</v>
      </c>
      <c r="H26" t="s">
        <v>15</v>
      </c>
      <c r="I26" s="1">
        <v>42487</v>
      </c>
      <c r="K26" s="2">
        <v>2800</v>
      </c>
      <c r="L26" s="3">
        <v>43.638603696098563</v>
      </c>
    </row>
    <row r="27" spans="2:12" x14ac:dyDescent="0.25">
      <c r="B27">
        <v>25</v>
      </c>
      <c r="C27" t="s">
        <v>56</v>
      </c>
      <c r="D27" t="s">
        <v>9</v>
      </c>
      <c r="E27" s="1">
        <v>34977</v>
      </c>
      <c r="F27" t="s">
        <v>28</v>
      </c>
      <c r="G27" t="s">
        <v>14</v>
      </c>
      <c r="H27" t="s">
        <v>15</v>
      </c>
      <c r="I27" s="1">
        <v>40515</v>
      </c>
      <c r="J27" s="1">
        <v>42934</v>
      </c>
      <c r="K27" s="2">
        <v>2800</v>
      </c>
      <c r="L27" s="3">
        <v>22.529774127310063</v>
      </c>
    </row>
    <row r="28" spans="2:12" x14ac:dyDescent="0.25">
      <c r="B28">
        <v>26</v>
      </c>
      <c r="C28" t="s">
        <v>57</v>
      </c>
      <c r="D28" t="s">
        <v>20</v>
      </c>
      <c r="E28" s="1">
        <v>25731</v>
      </c>
      <c r="F28" t="s">
        <v>10</v>
      </c>
      <c r="G28" t="s">
        <v>11</v>
      </c>
      <c r="H28" t="s">
        <v>12</v>
      </c>
      <c r="I28" s="1">
        <v>42191</v>
      </c>
      <c r="K28" s="2">
        <v>3100</v>
      </c>
      <c r="L28" s="3">
        <v>47.843942505133469</v>
      </c>
    </row>
    <row r="29" spans="2:12" x14ac:dyDescent="0.25">
      <c r="B29">
        <v>27</v>
      </c>
      <c r="C29" t="s">
        <v>58</v>
      </c>
      <c r="D29" t="s">
        <v>20</v>
      </c>
      <c r="E29" s="1">
        <v>28527</v>
      </c>
      <c r="F29" t="s">
        <v>23</v>
      </c>
      <c r="G29" t="s">
        <v>27</v>
      </c>
      <c r="H29" t="s">
        <v>19</v>
      </c>
      <c r="I29" s="1">
        <v>40637</v>
      </c>
      <c r="K29" s="2">
        <v>4700</v>
      </c>
      <c r="L29" s="3">
        <v>40.188911704312112</v>
      </c>
    </row>
    <row r="30" spans="2:12" x14ac:dyDescent="0.25">
      <c r="B30">
        <v>28</v>
      </c>
      <c r="C30" t="s">
        <v>59</v>
      </c>
      <c r="D30" t="s">
        <v>20</v>
      </c>
      <c r="E30" s="1">
        <v>32832</v>
      </c>
      <c r="F30" t="s">
        <v>16</v>
      </c>
      <c r="G30" t="s">
        <v>27</v>
      </c>
      <c r="H30" t="s">
        <v>24</v>
      </c>
      <c r="I30" s="1">
        <v>42676</v>
      </c>
      <c r="K30" s="2">
        <v>4700</v>
      </c>
      <c r="L30" s="3">
        <v>28.402464065708418</v>
      </c>
    </row>
    <row r="31" spans="2:12" x14ac:dyDescent="0.25">
      <c r="B31">
        <v>29</v>
      </c>
      <c r="C31" t="s">
        <v>60</v>
      </c>
      <c r="D31" t="s">
        <v>20</v>
      </c>
      <c r="E31" s="1">
        <v>35979</v>
      </c>
      <c r="F31" t="s">
        <v>28</v>
      </c>
      <c r="G31" t="s">
        <v>25</v>
      </c>
      <c r="H31" t="s">
        <v>12</v>
      </c>
      <c r="I31" s="1">
        <v>41900</v>
      </c>
      <c r="K31" s="2">
        <v>10900</v>
      </c>
      <c r="L31" s="3">
        <v>19.786447638603697</v>
      </c>
    </row>
    <row r="32" spans="2:12" x14ac:dyDescent="0.25">
      <c r="B32">
        <v>30</v>
      </c>
      <c r="C32" t="s">
        <v>61</v>
      </c>
      <c r="D32" t="s">
        <v>9</v>
      </c>
      <c r="E32" s="1">
        <v>34960</v>
      </c>
      <c r="F32" t="s">
        <v>21</v>
      </c>
      <c r="G32" t="s">
        <v>11</v>
      </c>
      <c r="H32" t="s">
        <v>15</v>
      </c>
      <c r="I32" s="1">
        <v>42134</v>
      </c>
      <c r="K32" s="2">
        <v>3100</v>
      </c>
      <c r="L32" s="3">
        <v>22.576317590691307</v>
      </c>
    </row>
    <row r="33" spans="2:12" x14ac:dyDescent="0.25">
      <c r="B33">
        <v>31</v>
      </c>
      <c r="C33" t="s">
        <v>62</v>
      </c>
      <c r="D33" t="s">
        <v>20</v>
      </c>
      <c r="E33" s="1">
        <v>34567</v>
      </c>
      <c r="F33" t="s">
        <v>13</v>
      </c>
      <c r="G33" t="s">
        <v>25</v>
      </c>
      <c r="H33" t="s">
        <v>24</v>
      </c>
      <c r="I33" s="1">
        <v>42860</v>
      </c>
      <c r="K33" s="2">
        <v>10900</v>
      </c>
      <c r="L33" s="3">
        <v>23.652292950034223</v>
      </c>
    </row>
    <row r="34" spans="2:12" x14ac:dyDescent="0.25">
      <c r="B34">
        <v>32</v>
      </c>
      <c r="C34" t="s">
        <v>63</v>
      </c>
      <c r="D34" t="s">
        <v>20</v>
      </c>
      <c r="E34" s="1">
        <v>34267</v>
      </c>
      <c r="F34" t="s">
        <v>13</v>
      </c>
      <c r="G34" t="s">
        <v>11</v>
      </c>
      <c r="H34" t="s">
        <v>24</v>
      </c>
      <c r="I34" s="1">
        <v>41833</v>
      </c>
      <c r="K34" s="2">
        <v>3100</v>
      </c>
      <c r="L34" s="3">
        <v>24.473648186173854</v>
      </c>
    </row>
    <row r="35" spans="2:12" x14ac:dyDescent="0.25">
      <c r="B35">
        <v>33</v>
      </c>
      <c r="C35" t="s">
        <v>64</v>
      </c>
      <c r="D35" t="s">
        <v>9</v>
      </c>
      <c r="E35" s="1">
        <v>29096</v>
      </c>
      <c r="F35" t="s">
        <v>21</v>
      </c>
      <c r="G35" t="s">
        <v>22</v>
      </c>
      <c r="H35" t="s">
        <v>15</v>
      </c>
      <c r="I35" s="1">
        <v>42569</v>
      </c>
      <c r="K35" s="2">
        <v>3500</v>
      </c>
      <c r="L35" s="3">
        <v>38.631074606433948</v>
      </c>
    </row>
    <row r="36" spans="2:12" x14ac:dyDescent="0.25">
      <c r="B36">
        <v>34</v>
      </c>
      <c r="C36" t="s">
        <v>65</v>
      </c>
      <c r="D36" t="s">
        <v>20</v>
      </c>
      <c r="E36" s="1">
        <v>25645</v>
      </c>
      <c r="F36" t="s">
        <v>28</v>
      </c>
      <c r="G36" t="s">
        <v>11</v>
      </c>
      <c r="H36" t="s">
        <v>12</v>
      </c>
      <c r="I36" s="1">
        <v>41950</v>
      </c>
      <c r="K36" s="2">
        <v>3100</v>
      </c>
      <c r="L36" s="3">
        <v>48.079397672826829</v>
      </c>
    </row>
    <row r="37" spans="2:12" x14ac:dyDescent="0.25">
      <c r="B37">
        <v>35</v>
      </c>
      <c r="C37" t="s">
        <v>66</v>
      </c>
      <c r="D37" t="s">
        <v>20</v>
      </c>
      <c r="E37" s="1">
        <v>32419</v>
      </c>
      <c r="F37" t="s">
        <v>16</v>
      </c>
      <c r="G37" t="s">
        <v>22</v>
      </c>
      <c r="H37" t="s">
        <v>29</v>
      </c>
      <c r="I37" s="1">
        <v>40807</v>
      </c>
      <c r="J37" s="1">
        <v>42834</v>
      </c>
      <c r="K37" s="2">
        <v>3500</v>
      </c>
      <c r="L37" s="3">
        <v>29.533196440793976</v>
      </c>
    </row>
    <row r="38" spans="2:12" x14ac:dyDescent="0.25">
      <c r="B38">
        <v>36</v>
      </c>
      <c r="C38" t="s">
        <v>67</v>
      </c>
      <c r="D38" t="s">
        <v>20</v>
      </c>
      <c r="E38" s="1">
        <v>32549</v>
      </c>
      <c r="F38" t="s">
        <v>17</v>
      </c>
      <c r="G38" t="s">
        <v>27</v>
      </c>
      <c r="H38" t="s">
        <v>12</v>
      </c>
      <c r="I38" s="1">
        <v>40235</v>
      </c>
      <c r="K38" s="2">
        <v>4700</v>
      </c>
      <c r="L38" s="3">
        <v>29.177275838466805</v>
      </c>
    </row>
    <row r="39" spans="2:12" x14ac:dyDescent="0.25">
      <c r="B39">
        <v>37</v>
      </c>
      <c r="C39" t="s">
        <v>68</v>
      </c>
      <c r="D39" t="s">
        <v>20</v>
      </c>
      <c r="E39" s="1">
        <v>33877</v>
      </c>
      <c r="F39" t="s">
        <v>13</v>
      </c>
      <c r="G39" t="s">
        <v>11</v>
      </c>
      <c r="H39" t="s">
        <v>19</v>
      </c>
      <c r="I39" s="1">
        <v>41088</v>
      </c>
      <c r="K39" s="2">
        <v>3100</v>
      </c>
      <c r="L39" s="3">
        <v>25.541409993155373</v>
      </c>
    </row>
    <row r="40" spans="2:12" x14ac:dyDescent="0.25">
      <c r="B40">
        <v>38</v>
      </c>
      <c r="C40" t="s">
        <v>69</v>
      </c>
      <c r="D40" t="s">
        <v>9</v>
      </c>
      <c r="E40" s="1">
        <v>35556</v>
      </c>
      <c r="F40" t="s">
        <v>26</v>
      </c>
      <c r="G40" t="s">
        <v>18</v>
      </c>
      <c r="H40" t="s">
        <v>24</v>
      </c>
      <c r="I40" s="1">
        <v>41895</v>
      </c>
      <c r="K40" s="2">
        <v>6700</v>
      </c>
      <c r="L40" s="3">
        <v>20.944558521560573</v>
      </c>
    </row>
    <row r="41" spans="2:12" x14ac:dyDescent="0.25">
      <c r="B41">
        <v>39</v>
      </c>
      <c r="C41" t="s">
        <v>70</v>
      </c>
      <c r="D41" t="s">
        <v>9</v>
      </c>
      <c r="E41" s="1">
        <v>35091</v>
      </c>
      <c r="F41" t="s">
        <v>21</v>
      </c>
      <c r="G41" t="s">
        <v>27</v>
      </c>
      <c r="H41" t="s">
        <v>24</v>
      </c>
      <c r="I41" s="1">
        <v>42401</v>
      </c>
      <c r="K41" s="2">
        <v>4700</v>
      </c>
      <c r="L41" s="3">
        <v>22.217659137577002</v>
      </c>
    </row>
    <row r="42" spans="2:12" x14ac:dyDescent="0.25">
      <c r="B42">
        <v>40</v>
      </c>
      <c r="C42" t="s">
        <v>71</v>
      </c>
      <c r="D42" t="s">
        <v>9</v>
      </c>
      <c r="E42" s="1">
        <v>35728</v>
      </c>
      <c r="F42" t="s">
        <v>26</v>
      </c>
      <c r="G42" t="s">
        <v>11</v>
      </c>
      <c r="H42" t="s">
        <v>15</v>
      </c>
      <c r="I42" s="1">
        <v>40862</v>
      </c>
      <c r="K42" s="2">
        <v>3100</v>
      </c>
      <c r="L42" s="3">
        <v>20.473648186173854</v>
      </c>
    </row>
    <row r="43" spans="2:12" x14ac:dyDescent="0.25">
      <c r="B43">
        <v>41</v>
      </c>
      <c r="C43" t="s">
        <v>72</v>
      </c>
      <c r="D43" t="s">
        <v>9</v>
      </c>
      <c r="E43" s="1">
        <v>29411</v>
      </c>
      <c r="F43" t="s">
        <v>16</v>
      </c>
      <c r="G43" t="s">
        <v>22</v>
      </c>
      <c r="H43" t="s">
        <v>15</v>
      </c>
      <c r="I43" s="1">
        <v>42947</v>
      </c>
      <c r="K43" s="2">
        <v>3500</v>
      </c>
      <c r="L43" s="3">
        <v>37.768651608487339</v>
      </c>
    </row>
    <row r="44" spans="2:12" x14ac:dyDescent="0.25">
      <c r="B44">
        <v>42</v>
      </c>
      <c r="C44" t="s">
        <v>73</v>
      </c>
      <c r="D44" t="s">
        <v>9</v>
      </c>
      <c r="E44" s="1">
        <v>33489</v>
      </c>
      <c r="F44" t="s">
        <v>23</v>
      </c>
      <c r="G44" t="s">
        <v>14</v>
      </c>
      <c r="H44" t="s">
        <v>15</v>
      </c>
      <c r="I44" s="1">
        <v>40407</v>
      </c>
      <c r="K44" s="2">
        <v>2800</v>
      </c>
      <c r="L44" s="3">
        <v>26.603696098562629</v>
      </c>
    </row>
    <row r="45" spans="2:12" x14ac:dyDescent="0.25">
      <c r="B45">
        <v>43</v>
      </c>
      <c r="C45" t="s">
        <v>74</v>
      </c>
      <c r="D45" t="s">
        <v>20</v>
      </c>
      <c r="E45" s="1">
        <v>31790</v>
      </c>
      <c r="F45" t="s">
        <v>17</v>
      </c>
      <c r="G45" t="s">
        <v>22</v>
      </c>
      <c r="H45" t="s">
        <v>15</v>
      </c>
      <c r="I45" s="1">
        <v>42857</v>
      </c>
      <c r="K45" s="2">
        <v>3500</v>
      </c>
      <c r="L45" s="3">
        <v>31.255304585900067</v>
      </c>
    </row>
    <row r="46" spans="2:12" x14ac:dyDescent="0.25">
      <c r="B46">
        <v>44</v>
      </c>
      <c r="C46" t="s">
        <v>75</v>
      </c>
      <c r="D46" t="s">
        <v>9</v>
      </c>
      <c r="E46" s="1">
        <v>27419</v>
      </c>
      <c r="F46" t="s">
        <v>23</v>
      </c>
      <c r="G46" t="s">
        <v>14</v>
      </c>
      <c r="H46" t="s">
        <v>15</v>
      </c>
      <c r="I46" s="1">
        <v>42969</v>
      </c>
      <c r="K46" s="2">
        <v>2800</v>
      </c>
      <c r="L46" s="3">
        <v>43.222450376454482</v>
      </c>
    </row>
    <row r="47" spans="2:12" x14ac:dyDescent="0.25">
      <c r="B47">
        <v>45</v>
      </c>
      <c r="C47" t="s">
        <v>76</v>
      </c>
      <c r="D47" t="s">
        <v>20</v>
      </c>
      <c r="E47" s="1">
        <v>28910</v>
      </c>
      <c r="F47" t="s">
        <v>10</v>
      </c>
      <c r="G47" t="s">
        <v>18</v>
      </c>
      <c r="H47" t="s">
        <v>29</v>
      </c>
      <c r="I47" s="1">
        <v>42665</v>
      </c>
      <c r="K47" s="2">
        <v>6700</v>
      </c>
      <c r="L47" s="3">
        <v>39.140314852840518</v>
      </c>
    </row>
    <row r="48" spans="2:12" x14ac:dyDescent="0.25">
      <c r="B48">
        <v>46</v>
      </c>
      <c r="C48" t="s">
        <v>77</v>
      </c>
      <c r="D48" t="s">
        <v>20</v>
      </c>
      <c r="E48" s="1">
        <v>27228</v>
      </c>
      <c r="F48" t="s">
        <v>23</v>
      </c>
      <c r="G48" t="s">
        <v>11</v>
      </c>
      <c r="H48" t="s">
        <v>12</v>
      </c>
      <c r="I48" s="1">
        <v>41740</v>
      </c>
      <c r="K48" s="2">
        <v>3100</v>
      </c>
      <c r="L48" s="3">
        <v>43.745379876796711</v>
      </c>
    </row>
    <row r="49" spans="2:12" x14ac:dyDescent="0.25">
      <c r="B49">
        <v>47</v>
      </c>
      <c r="C49" t="s">
        <v>78</v>
      </c>
      <c r="D49" t="s">
        <v>9</v>
      </c>
      <c r="E49" s="1">
        <v>31278</v>
      </c>
      <c r="F49" t="s">
        <v>26</v>
      </c>
      <c r="G49" t="s">
        <v>11</v>
      </c>
      <c r="H49" t="s">
        <v>24</v>
      </c>
      <c r="I49" s="1">
        <v>40432</v>
      </c>
      <c r="K49" s="2">
        <v>3100</v>
      </c>
      <c r="L49" s="3">
        <v>32.657084188911703</v>
      </c>
    </row>
    <row r="50" spans="2:12" x14ac:dyDescent="0.25">
      <c r="B50">
        <v>48</v>
      </c>
      <c r="C50" t="s">
        <v>79</v>
      </c>
      <c r="D50" t="s">
        <v>20</v>
      </c>
      <c r="E50" s="1">
        <v>31172</v>
      </c>
      <c r="F50" t="s">
        <v>26</v>
      </c>
      <c r="G50" t="s">
        <v>25</v>
      </c>
      <c r="H50" t="s">
        <v>19</v>
      </c>
      <c r="I50" s="1">
        <v>40996</v>
      </c>
      <c r="K50" s="2">
        <v>10900</v>
      </c>
      <c r="L50" s="3">
        <v>32.947296372347708</v>
      </c>
    </row>
    <row r="51" spans="2:12" x14ac:dyDescent="0.25">
      <c r="B51">
        <v>49</v>
      </c>
      <c r="C51" t="s">
        <v>80</v>
      </c>
      <c r="D51" t="s">
        <v>9</v>
      </c>
      <c r="E51" s="1">
        <v>27011</v>
      </c>
      <c r="F51" t="s">
        <v>16</v>
      </c>
      <c r="G51" t="s">
        <v>18</v>
      </c>
      <c r="H51" t="s">
        <v>12</v>
      </c>
      <c r="I51" s="1">
        <v>42296</v>
      </c>
      <c r="K51" s="2">
        <v>6700</v>
      </c>
      <c r="L51" s="3">
        <v>44.33949349760438</v>
      </c>
    </row>
    <row r="52" spans="2:12" x14ac:dyDescent="0.25">
      <c r="B52">
        <v>50</v>
      </c>
      <c r="C52" t="s">
        <v>81</v>
      </c>
      <c r="D52" t="s">
        <v>20</v>
      </c>
      <c r="E52" s="1">
        <v>34702</v>
      </c>
      <c r="F52" t="s">
        <v>28</v>
      </c>
      <c r="G52" t="s">
        <v>22</v>
      </c>
      <c r="H52" t="s">
        <v>15</v>
      </c>
      <c r="I52" s="1">
        <v>41594</v>
      </c>
      <c r="K52" s="2">
        <v>3500</v>
      </c>
      <c r="L52" s="3">
        <v>23.282683093771389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4A07-FB57-41FF-9557-A3ACAB97F216}">
  <dimension ref="A2:H102"/>
  <sheetViews>
    <sheetView topLeftCell="A34" zoomScaleNormal="100" workbookViewId="0">
      <selection activeCell="F44" sqref="F44"/>
    </sheetView>
  </sheetViews>
  <sheetFormatPr defaultRowHeight="15" x14ac:dyDescent="0.25"/>
  <cols>
    <col min="2" max="2" width="24.7109375" bestFit="1" customWidth="1"/>
    <col min="3" max="3" width="15.140625" bestFit="1" customWidth="1"/>
    <col min="4" max="4" width="15.140625" customWidth="1"/>
    <col min="6" max="6" width="24.7109375" bestFit="1" customWidth="1"/>
    <col min="7" max="7" width="15" bestFit="1" customWidth="1"/>
  </cols>
  <sheetData>
    <row r="2" spans="1:7" x14ac:dyDescent="0.25">
      <c r="B2" t="s">
        <v>82</v>
      </c>
    </row>
    <row r="3" spans="1:7" ht="25.5" x14ac:dyDescent="0.35">
      <c r="B3" s="4">
        <v>45</v>
      </c>
      <c r="C3" s="12">
        <f>GETPIVOTDATA("codFuncionário",$B$2)</f>
        <v>45</v>
      </c>
    </row>
    <row r="5" spans="1:7" x14ac:dyDescent="0.25">
      <c r="B5" t="s">
        <v>83</v>
      </c>
    </row>
    <row r="6" spans="1:7" ht="25.5" x14ac:dyDescent="0.35">
      <c r="B6" s="9">
        <v>212000</v>
      </c>
      <c r="C6" s="11">
        <f>GETPIVOTDATA("Salário",$B$5)</f>
        <v>212000</v>
      </c>
      <c r="D6" s="9"/>
    </row>
    <row r="8" spans="1:7" s="7" customFormat="1" x14ac:dyDescent="0.25">
      <c r="A8" s="6" t="s">
        <v>84</v>
      </c>
    </row>
    <row r="10" spans="1:7" x14ac:dyDescent="0.25">
      <c r="B10" s="5" t="s">
        <v>85</v>
      </c>
      <c r="C10" t="s">
        <v>83</v>
      </c>
      <c r="F10" s="5" t="s">
        <v>85</v>
      </c>
      <c r="G10" t="s">
        <v>82</v>
      </c>
    </row>
    <row r="11" spans="1:7" x14ac:dyDescent="0.25">
      <c r="B11" s="8" t="s">
        <v>29</v>
      </c>
      <c r="C11" s="9">
        <v>18100</v>
      </c>
      <c r="D11" s="9"/>
      <c r="F11" s="8" t="s">
        <v>29</v>
      </c>
      <c r="G11" s="4">
        <v>3</v>
      </c>
    </row>
    <row r="12" spans="1:7" x14ac:dyDescent="0.25">
      <c r="B12" s="8" t="s">
        <v>24</v>
      </c>
      <c r="C12" s="9">
        <v>43000</v>
      </c>
      <c r="D12" s="9"/>
      <c r="F12" s="8" t="s">
        <v>19</v>
      </c>
      <c r="G12" s="4">
        <v>7</v>
      </c>
    </row>
    <row r="13" spans="1:7" x14ac:dyDescent="0.25">
      <c r="B13" s="8" t="s">
        <v>19</v>
      </c>
      <c r="C13" s="9">
        <v>44100</v>
      </c>
      <c r="D13" s="9"/>
      <c r="F13" s="8" t="s">
        <v>24</v>
      </c>
      <c r="G13" s="4">
        <v>8</v>
      </c>
    </row>
    <row r="14" spans="1:7" x14ac:dyDescent="0.25">
      <c r="B14" s="8" t="s">
        <v>15</v>
      </c>
      <c r="C14" s="9">
        <v>53400</v>
      </c>
      <c r="D14" s="9"/>
      <c r="F14" s="8" t="s">
        <v>12</v>
      </c>
      <c r="G14" s="4">
        <v>10</v>
      </c>
    </row>
    <row r="15" spans="1:7" x14ac:dyDescent="0.25">
      <c r="B15" s="8" t="s">
        <v>12</v>
      </c>
      <c r="C15" s="9">
        <v>53400</v>
      </c>
      <c r="D15" s="9"/>
      <c r="F15" s="8" t="s">
        <v>15</v>
      </c>
      <c r="G15" s="4">
        <v>17</v>
      </c>
    </row>
    <row r="16" spans="1:7" x14ac:dyDescent="0.25">
      <c r="B16" s="8" t="s">
        <v>86</v>
      </c>
      <c r="C16" s="9">
        <v>212000</v>
      </c>
      <c r="D16" s="9"/>
      <c r="F16" s="8" t="s">
        <v>86</v>
      </c>
      <c r="G16" s="4">
        <v>45</v>
      </c>
    </row>
    <row r="18" spans="1:7" s="7" customFormat="1" x14ac:dyDescent="0.25">
      <c r="A18" s="6" t="s">
        <v>87</v>
      </c>
    </row>
    <row r="20" spans="1:7" x14ac:dyDescent="0.25">
      <c r="B20" s="5" t="s">
        <v>85</v>
      </c>
      <c r="C20" t="s">
        <v>83</v>
      </c>
      <c r="E20" s="5"/>
      <c r="F20" s="5" t="s">
        <v>85</v>
      </c>
      <c r="G20" t="s">
        <v>82</v>
      </c>
    </row>
    <row r="21" spans="1:7" x14ac:dyDescent="0.25">
      <c r="B21" s="8" t="s">
        <v>14</v>
      </c>
      <c r="C21" s="9">
        <v>19600</v>
      </c>
      <c r="D21" s="9"/>
      <c r="F21" s="8" t="s">
        <v>25</v>
      </c>
      <c r="G21" s="4">
        <v>5</v>
      </c>
    </row>
    <row r="22" spans="1:7" x14ac:dyDescent="0.25">
      <c r="B22" s="8" t="s">
        <v>22</v>
      </c>
      <c r="C22" s="9">
        <v>24500</v>
      </c>
      <c r="D22" s="9"/>
      <c r="F22" s="8" t="s">
        <v>18</v>
      </c>
      <c r="G22" s="4">
        <v>6</v>
      </c>
    </row>
    <row r="23" spans="1:7" x14ac:dyDescent="0.25">
      <c r="B23" s="8" t="s">
        <v>27</v>
      </c>
      <c r="C23" s="9">
        <v>32900</v>
      </c>
      <c r="D23" s="9"/>
      <c r="F23" s="8" t="s">
        <v>22</v>
      </c>
      <c r="G23" s="4">
        <v>7</v>
      </c>
    </row>
    <row r="24" spans="1:7" x14ac:dyDescent="0.25">
      <c r="B24" s="8" t="s">
        <v>18</v>
      </c>
      <c r="C24" s="9">
        <v>40200</v>
      </c>
      <c r="D24" s="9"/>
      <c r="F24" s="8" t="s">
        <v>27</v>
      </c>
      <c r="G24" s="4">
        <v>7</v>
      </c>
    </row>
    <row r="25" spans="1:7" x14ac:dyDescent="0.25">
      <c r="B25" s="8" t="s">
        <v>11</v>
      </c>
      <c r="C25" s="9">
        <v>40300</v>
      </c>
      <c r="D25" s="9"/>
      <c r="F25" s="8" t="s">
        <v>14</v>
      </c>
      <c r="G25" s="4">
        <v>7</v>
      </c>
    </row>
    <row r="26" spans="1:7" x14ac:dyDescent="0.25">
      <c r="B26" s="8" t="s">
        <v>25</v>
      </c>
      <c r="C26" s="9">
        <v>54500</v>
      </c>
      <c r="D26" s="9"/>
      <c r="F26" s="8" t="s">
        <v>11</v>
      </c>
      <c r="G26" s="4">
        <v>13</v>
      </c>
    </row>
    <row r="27" spans="1:7" x14ac:dyDescent="0.25">
      <c r="B27" s="8" t="s">
        <v>86</v>
      </c>
      <c r="C27" s="9">
        <v>212000</v>
      </c>
      <c r="D27" s="9"/>
      <c r="F27" s="8" t="s">
        <v>86</v>
      </c>
      <c r="G27" s="4">
        <v>45</v>
      </c>
    </row>
    <row r="29" spans="1:7" s="7" customFormat="1" x14ac:dyDescent="0.25">
      <c r="A29" s="6" t="s">
        <v>88</v>
      </c>
    </row>
    <row r="31" spans="1:7" x14ac:dyDescent="0.25">
      <c r="B31" s="5" t="s">
        <v>85</v>
      </c>
      <c r="C31" t="s">
        <v>83</v>
      </c>
      <c r="E31" s="5"/>
      <c r="F31" s="5" t="s">
        <v>85</v>
      </c>
      <c r="G31" t="s">
        <v>82</v>
      </c>
    </row>
    <row r="32" spans="1:7" x14ac:dyDescent="0.25">
      <c r="B32" s="8" t="s">
        <v>21</v>
      </c>
      <c r="C32" s="9">
        <v>14800</v>
      </c>
      <c r="D32" s="9"/>
      <c r="F32" s="8" t="s">
        <v>21</v>
      </c>
      <c r="G32" s="4">
        <v>4</v>
      </c>
    </row>
    <row r="33" spans="1:8" x14ac:dyDescent="0.25">
      <c r="B33" s="8" t="s">
        <v>10</v>
      </c>
      <c r="C33" s="9">
        <v>15700</v>
      </c>
      <c r="D33" s="9"/>
      <c r="F33" s="8" t="s">
        <v>10</v>
      </c>
      <c r="G33" s="4">
        <v>4</v>
      </c>
    </row>
    <row r="34" spans="1:8" x14ac:dyDescent="0.25">
      <c r="B34" s="8" t="s">
        <v>28</v>
      </c>
      <c r="C34" s="9">
        <v>20600</v>
      </c>
      <c r="D34" s="9"/>
      <c r="F34" s="8" t="s">
        <v>28</v>
      </c>
      <c r="G34" s="4">
        <v>4</v>
      </c>
    </row>
    <row r="35" spans="1:8" x14ac:dyDescent="0.25">
      <c r="B35" s="8" t="s">
        <v>23</v>
      </c>
      <c r="C35" s="9">
        <v>26000</v>
      </c>
      <c r="D35" s="9"/>
      <c r="F35" s="8" t="s">
        <v>13</v>
      </c>
      <c r="G35" s="4">
        <v>5</v>
      </c>
    </row>
    <row r="36" spans="1:8" x14ac:dyDescent="0.25">
      <c r="B36" s="8" t="s">
        <v>17</v>
      </c>
      <c r="C36" s="9">
        <v>27800</v>
      </c>
      <c r="D36" s="9"/>
      <c r="F36" s="8" t="s">
        <v>17</v>
      </c>
      <c r="G36" s="4">
        <v>6</v>
      </c>
    </row>
    <row r="37" spans="1:8" x14ac:dyDescent="0.25">
      <c r="B37" s="8" t="s">
        <v>13</v>
      </c>
      <c r="C37" s="9">
        <v>30800</v>
      </c>
      <c r="D37" s="9"/>
      <c r="F37" s="8" t="s">
        <v>23</v>
      </c>
      <c r="G37" s="4">
        <v>7</v>
      </c>
    </row>
    <row r="38" spans="1:8" x14ac:dyDescent="0.25">
      <c r="B38" s="8" t="s">
        <v>16</v>
      </c>
      <c r="C38" s="9">
        <v>36100</v>
      </c>
      <c r="D38" s="9"/>
      <c r="F38" s="8" t="s">
        <v>16</v>
      </c>
      <c r="G38" s="4">
        <v>7</v>
      </c>
    </row>
    <row r="39" spans="1:8" x14ac:dyDescent="0.25">
      <c r="B39" s="8" t="s">
        <v>26</v>
      </c>
      <c r="C39" s="9">
        <v>40200</v>
      </c>
      <c r="D39" s="9"/>
      <c r="F39" s="8" t="s">
        <v>26</v>
      </c>
      <c r="G39" s="4">
        <v>8</v>
      </c>
    </row>
    <row r="40" spans="1:8" x14ac:dyDescent="0.25">
      <c r="B40" s="8" t="s">
        <v>86</v>
      </c>
      <c r="C40" s="9">
        <v>212000</v>
      </c>
      <c r="D40" s="9"/>
      <c r="F40" s="8" t="s">
        <v>86</v>
      </c>
      <c r="G40" s="4">
        <v>45</v>
      </c>
    </row>
    <row r="42" spans="1:8" s="7" customFormat="1" x14ac:dyDescent="0.25">
      <c r="A42" s="6" t="s">
        <v>0</v>
      </c>
    </row>
    <row r="44" spans="1:8" x14ac:dyDescent="0.25">
      <c r="B44" s="5" t="s">
        <v>85</v>
      </c>
      <c r="C44" t="s">
        <v>83</v>
      </c>
      <c r="E44" s="5"/>
      <c r="F44" s="5" t="s">
        <v>85</v>
      </c>
      <c r="G44" t="s">
        <v>82</v>
      </c>
    </row>
    <row r="45" spans="1:8" ht="23.25" x14ac:dyDescent="0.35">
      <c r="B45" s="8" t="s">
        <v>9</v>
      </c>
      <c r="C45" s="9">
        <v>122300</v>
      </c>
      <c r="D45" s="9"/>
      <c r="F45" s="8" t="s">
        <v>9</v>
      </c>
      <c r="G45" s="4">
        <v>24</v>
      </c>
      <c r="H45" s="13">
        <f>GETPIVOTDATA("codFuncionário",$F$44,"Sexo","Feminino")</f>
        <v>24</v>
      </c>
    </row>
    <row r="46" spans="1:8" ht="23.25" x14ac:dyDescent="0.35">
      <c r="B46" s="8" t="s">
        <v>20</v>
      </c>
      <c r="C46" s="9">
        <v>105700</v>
      </c>
      <c r="D46" s="9"/>
      <c r="F46" s="8" t="s">
        <v>20</v>
      </c>
      <c r="G46" s="4">
        <v>21</v>
      </c>
      <c r="H46" s="13">
        <f>GETPIVOTDATA("codFuncionário",$F$44,"Sexo","Masculino")</f>
        <v>21</v>
      </c>
    </row>
    <row r="47" spans="1:8" x14ac:dyDescent="0.25">
      <c r="B47" s="8" t="s">
        <v>86</v>
      </c>
      <c r="C47" s="9">
        <v>228000</v>
      </c>
      <c r="D47" s="9"/>
      <c r="F47" s="8" t="s">
        <v>86</v>
      </c>
      <c r="G47" s="4">
        <v>45</v>
      </c>
    </row>
    <row r="49" spans="1:7" s="7" customFormat="1" x14ac:dyDescent="0.25">
      <c r="A49" s="6" t="s">
        <v>89</v>
      </c>
    </row>
    <row r="51" spans="1:7" x14ac:dyDescent="0.25">
      <c r="B51" s="5" t="s">
        <v>85</v>
      </c>
      <c r="C51" t="s">
        <v>82</v>
      </c>
      <c r="E51" s="5"/>
      <c r="F51" s="5"/>
      <c r="G51" s="5"/>
    </row>
    <row r="52" spans="1:7" x14ac:dyDescent="0.25">
      <c r="B52" s="10" t="s">
        <v>96</v>
      </c>
      <c r="C52" s="4">
        <v>1</v>
      </c>
      <c r="D52" s="9"/>
    </row>
    <row r="53" spans="1:7" x14ac:dyDescent="0.25">
      <c r="B53" s="10" t="s">
        <v>93</v>
      </c>
      <c r="C53" s="4">
        <v>3</v>
      </c>
      <c r="D53" s="9"/>
    </row>
    <row r="54" spans="1:7" x14ac:dyDescent="0.25">
      <c r="B54" s="10" t="s">
        <v>94</v>
      </c>
      <c r="C54" s="4">
        <v>6</v>
      </c>
      <c r="D54" s="9"/>
    </row>
    <row r="55" spans="1:7" x14ac:dyDescent="0.25">
      <c r="B55" s="10" t="s">
        <v>90</v>
      </c>
      <c r="C55" s="4">
        <v>6</v>
      </c>
      <c r="D55" s="9"/>
    </row>
    <row r="56" spans="1:7" x14ac:dyDescent="0.25">
      <c r="B56" s="10" t="s">
        <v>91</v>
      </c>
      <c r="C56" s="4">
        <v>8</v>
      </c>
      <c r="D56" s="9"/>
    </row>
    <row r="57" spans="1:7" x14ac:dyDescent="0.25">
      <c r="B57" s="10" t="s">
        <v>95</v>
      </c>
      <c r="C57" s="4">
        <v>9</v>
      </c>
      <c r="D57" s="9"/>
    </row>
    <row r="58" spans="1:7" x14ac:dyDescent="0.25">
      <c r="B58" s="10" t="s">
        <v>92</v>
      </c>
      <c r="C58" s="4">
        <v>12</v>
      </c>
      <c r="D58" s="9"/>
    </row>
    <row r="59" spans="1:7" x14ac:dyDescent="0.25">
      <c r="B59" s="10" t="s">
        <v>86</v>
      </c>
      <c r="C59" s="4">
        <v>45</v>
      </c>
      <c r="D59" s="9"/>
    </row>
    <row r="60" spans="1:7" x14ac:dyDescent="0.25">
      <c r="D60" s="9"/>
    </row>
    <row r="61" spans="1:7" x14ac:dyDescent="0.25">
      <c r="D61" s="9"/>
    </row>
    <row r="62" spans="1:7" x14ac:dyDescent="0.25">
      <c r="D62" s="9"/>
    </row>
    <row r="63" spans="1:7" x14ac:dyDescent="0.25">
      <c r="D63" s="9"/>
    </row>
    <row r="64" spans="1:7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</sheetData>
  <pageMargins left="0.511811024" right="0.511811024" top="0.78740157499999996" bottom="0.78740157499999996" header="0.31496062000000002" footer="0.31496062000000002"/>
  <pageSetup paperSize="9" orientation="portrait" r:id="rId12"/>
  <drawing r:id="rId13"/>
  <extLs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DE2E-CDC6-4EA0-980E-EE628D409D46}">
  <dimension ref="A1"/>
  <sheetViews>
    <sheetView showGridLines="0" showRowColHeaders="0" tabSelected="1" zoomScale="51" zoomScaleNormal="51" workbookViewId="0">
      <selection activeCell="DP13" sqref="DP13"/>
    </sheetView>
  </sheetViews>
  <sheetFormatPr defaultColWidth="3.140625" defaultRowHeight="15" x14ac:dyDescent="0.25"/>
  <cols>
    <col min="1" max="97" width="3.140625" style="14"/>
    <col min="98" max="98" width="3.42578125" style="14" customWidth="1"/>
    <col min="99" max="16384" width="3.140625" style="14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base_dados</vt:lpstr>
      <vt:lpstr>Calculo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Duarte</dc:creator>
  <cp:lastModifiedBy>Rafaella Duarte</cp:lastModifiedBy>
  <dcterms:created xsi:type="dcterms:W3CDTF">2015-06-05T18:19:34Z</dcterms:created>
  <dcterms:modified xsi:type="dcterms:W3CDTF">2020-06-28T17:22:06Z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07d17650-a327-40b8-9907-bda3a38a3915</vt:lpwstr>
  </property>
</Properties>
</file>