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DataScience\DashBoard\DashBoard RH\"/>
    </mc:Choice>
  </mc:AlternateContent>
  <xr:revisionPtr revIDLastSave="0" documentId="13_ncr:1_{F162CAEB-7747-4325-9533-6F65B2F01FDD}" xr6:coauthVersionLast="45" xr6:coauthVersionMax="45" xr10:uidLastSave="{00000000-0000-0000-0000-000000000000}"/>
  <bookViews>
    <workbookView xWindow="-120" yWindow="-120" windowWidth="20730" windowHeight="11160" activeTab="2" xr2:uid="{02583C8C-E670-4759-96B6-F8695D88B2D7}"/>
  </bookViews>
  <sheets>
    <sheet name="DBFuncionários" sheetId="1" r:id="rId1"/>
    <sheet name="Calculo" sheetId="2" r:id="rId2"/>
    <sheet name="Dashboard" sheetId="4" r:id="rId3"/>
  </sheets>
  <definedNames>
    <definedName name="_xlnm.Print_Area" localSheetId="2">Dashboard!$A$1:$FZ$74</definedName>
    <definedName name="SegmentaçãodeDados_Cargo">#N/A</definedName>
    <definedName name="SegmentaçãodeDados_dataDemissão">#N/A</definedName>
    <definedName name="SegmentaçãodeDados_Departamento">#N/A</definedName>
    <definedName name="SegmentaçãodeDados_Escolaridade">#N/A</definedName>
    <definedName name="SegmentaçãodeDados_Sex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D51" i="2"/>
  <c r="C7" i="2"/>
  <c r="D50" i="2"/>
</calcChain>
</file>

<file path=xl/sharedStrings.xml><?xml version="1.0" encoding="utf-8"?>
<sst xmlns="http://schemas.openxmlformats.org/spreadsheetml/2006/main" count="349" uniqueCount="99">
  <si>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</si>
  <si>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</si>
  <si>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</si>
  <si>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</si>
  <si>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</si>
  <si>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</si>
  <si>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</si>
  <si>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</si>
  <si>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</si>
  <si>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Melissa Castro Silva Souza</t>
  </si>
  <si>
    <t>Thaís Oliveira Lacerda</t>
  </si>
  <si>
    <t>Livia Silveira</t>
  </si>
  <si>
    <t>Luiza Machado</t>
  </si>
  <si>
    <t>Daniel Muniz</t>
  </si>
  <si>
    <t>Marcos Goncalves Nobre Morais</t>
  </si>
  <si>
    <t>Marina Fernandes Morais Goncalves</t>
  </si>
  <si>
    <t>Sofia Ribeiro Sousa</t>
  </si>
  <si>
    <t>Vitoria Barbosa Cunha</t>
  </si>
  <si>
    <t>Anna Soares</t>
  </si>
  <si>
    <t>João Simoes</t>
  </si>
  <si>
    <t>Kauê Sousa Ribeiro</t>
  </si>
  <si>
    <t>Vitoria Gomes Souza</t>
  </si>
  <si>
    <t>Julia Gomes Soares</t>
  </si>
  <si>
    <t>Thiago Cardoso Silveira Souto</t>
  </si>
  <si>
    <t>Kauan Ferreira Cavalcanti Lopo</t>
  </si>
  <si>
    <t>Rebeca Silveira Cavalcanti</t>
  </si>
  <si>
    <t>Camila Cardoso Silveira</t>
  </si>
  <si>
    <t>Martim Ferreira Muniz</t>
  </si>
  <si>
    <t>Maria Pinto</t>
  </si>
  <si>
    <t>Ágatha Fernandes Costa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</si>
  <si>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</si>
  <si>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</si>
  <si>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</si>
  <si>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</si>
  <si>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</si>
  <si>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</si>
  <si>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</si>
  <si>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</si>
  <si>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</si>
  <si>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</si>
  <si>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</si>
  <si>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</si>
  <si>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</si>
  <si>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</si>
  <si>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</si>
  <si>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</si>
  <si>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</si>
  <si>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</si>
  <si>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</si>
  <si>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</si>
  <si>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</si>
  <si>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</si>
  <si>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</si>
  <si>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</si>
  <si>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</si>
  <si>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</si>
  <si>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</si>
  <si>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</si>
  <si>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</si>
  <si>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Feminino</t>
  </si>
  <si>
    <t>Masculino</t>
  </si>
  <si>
    <t>Ensino Fundamental</t>
  </si>
  <si>
    <t>Ensino Médio</t>
  </si>
  <si>
    <t>Superior Completo</t>
  </si>
  <si>
    <t>Superior Incompleto</t>
  </si>
  <si>
    <t>Pós-graduação Completa</t>
  </si>
  <si>
    <t>Pós-graduação Incompleta</t>
  </si>
  <si>
    <t>Mestre</t>
  </si>
  <si>
    <t>Doutor</t>
  </si>
  <si>
    <t>Salário</t>
  </si>
  <si>
    <t>Analista</t>
  </si>
  <si>
    <t>Assistente</t>
  </si>
  <si>
    <t>Gerente</t>
  </si>
  <si>
    <t>Diretor</t>
  </si>
  <si>
    <t>Facilitador</t>
  </si>
  <si>
    <t>Operador</t>
  </si>
  <si>
    <t>Recursos Humanos</t>
  </si>
  <si>
    <t>Financeiro</t>
  </si>
  <si>
    <t>Produção</t>
  </si>
  <si>
    <t>Marketing</t>
  </si>
  <si>
    <t>TI</t>
  </si>
  <si>
    <t>Idade</t>
  </si>
  <si>
    <t>Nº Funcionários</t>
  </si>
  <si>
    <t>Soma de Salário</t>
  </si>
  <si>
    <t>Departamentos</t>
  </si>
  <si>
    <t>Rótulos de Linha</t>
  </si>
  <si>
    <t>Total Geral</t>
  </si>
  <si>
    <t>Nº Funcionarios</t>
  </si>
  <si>
    <t>Cargos</t>
  </si>
  <si>
    <t>Faixa Etária</t>
  </si>
  <si>
    <t>18-23</t>
  </si>
  <si>
    <t>23-28</t>
  </si>
  <si>
    <t>28-33</t>
  </si>
  <si>
    <t>33-38</t>
  </si>
  <si>
    <t>38-43</t>
  </si>
  <si>
    <t>43-48</t>
  </si>
  <si>
    <t>48-53</t>
  </si>
  <si>
    <t>Funcionarios</t>
  </si>
  <si>
    <t>Média de Salário2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</si>
</sst>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"/>
    <numFmt numFmtId="165" formatCode="_-&quot;R$&quot;\ * #,##0_-;\-&quot;R$&quot;\ * #,##0_-;_-&quot;R$&quot;\ * &quot;-&quot;??_-;_-@_-"/>
  </numFmts>
  <fonts count="2" x14ac:knownFonts="1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5" fontId="0" fillId="0" borderId="0" xfId="1" applyNumberFormat="1" applyFont="1"/>
    <xf numFmtId="0" fontId="0" fillId="0" borderId="2" xfId="0" applyBorder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19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</border>
    </dxf>
    <dxf>
      <border>
        <left style="thin">
          <color theme="7"/>
        </left>
        <right style="thin">
          <color theme="7"/>
        </right>
      </border>
    </dxf>
    <dxf>
      <border>
        <top style="thin">
          <color theme="7"/>
        </top>
        <bottom style="thin">
          <color theme="7"/>
        </bottom>
        <horizontal style="thin">
          <color theme="7"/>
        </horizontal>
      </border>
    </dxf>
    <dxf>
      <font>
        <b/>
        <color theme="1"/>
      </font>
      <border>
        <top style="thin">
          <color theme="7"/>
        </top>
        <bottom style="medium">
          <color theme="7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/>
        </top>
      </border>
    </dxf>
    <dxf>
      <font>
        <color theme="1"/>
      </font>
    </dxf>
  </dxfs>
  <tableStyles count="1" defaultTableStyle="TableStyleMedium2" defaultPivotStyle="PivotStyleLight16">
    <tableStyle name="RH" table="0" count="12" xr9:uid="{6277F1BC-7D22-41D0-B8E3-850DFD96505D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[ModeloDashboardRH_LIVE.xlsx]Calculo!tdSexo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Calculo!$C$49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22-4D3D-AD20-B5CF95A09F37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22-4D3D-AD20-B5CF95A09F37}"/>
              </c:ext>
            </c:extLst>
          </c:dPt>
          <c:cat>
            <c:strRef>
              <c:f>Calculo!$B$50:$B$52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Calculo!$C$50:$C$52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2-4D3D-AD20-B5CF95A0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[ModeloDashboardRH_LIVE.xlsx]Calculo!tdDptoSal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39273927392737"/>
          <c:y val="5.3921568627450983E-2"/>
          <c:w val="0.6296098262647104"/>
          <c:h val="0.892156862745098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Calculo!$B$13:$B$18</c:f>
              <c:strCache>
                <c:ptCount val="5"/>
                <c:pt idx="0">
                  <c:v>Financeiro</c:v>
                </c:pt>
                <c:pt idx="1">
                  <c:v>TI</c:v>
                </c:pt>
                <c:pt idx="2">
                  <c:v>Marketing</c:v>
                </c:pt>
                <c:pt idx="3">
                  <c:v>Produção</c:v>
                </c:pt>
                <c:pt idx="4">
                  <c:v>Recursos Humanos</c:v>
                </c:pt>
              </c:strCache>
            </c:strRef>
          </c:cat>
          <c:val>
            <c:numRef>
              <c:f>Calculo!$C$13:$C$18</c:f>
              <c:numCache>
                <c:formatCode>"R$"\ #,##0</c:formatCode>
                <c:ptCount val="5"/>
                <c:pt idx="0">
                  <c:v>18100</c:v>
                </c:pt>
                <c:pt idx="1">
                  <c:v>43000</c:v>
                </c:pt>
                <c:pt idx="2">
                  <c:v>44100</c:v>
                </c:pt>
                <c:pt idx="3">
                  <c:v>53400</c:v>
                </c:pt>
                <c:pt idx="4">
                  <c:v>53400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1B9-BDF0-FA74337C5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4980456"/>
        <c:axId val="1044980784"/>
      </c:barChart>
      <c:catAx>
        <c:axId val="10449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980784"/>
        <c:crosses val="autoZero"/>
        <c:auto val="1"/>
        <c:lblAlgn val="ctr"/>
        <c:lblOffset val="100"/>
        <c:noMultiLvlLbl val="0"/>
      </c:catAx>
      <c:valAx>
        <c:axId val="1044980784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0449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[ModeloDashboardRH_LIVE.xlsx]Calculo!tdDptofunc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Calculo!$F$13:$F$18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TI</c:v>
                </c:pt>
                <c:pt idx="3">
                  <c:v>Recursos Humanos</c:v>
                </c:pt>
                <c:pt idx="4">
                  <c:v>Produção</c:v>
                </c:pt>
              </c:strCache>
            </c:strRef>
          </c:cat>
          <c:val>
            <c:numRef>
              <c:f>Calculo!$G$13:$G$18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1B9-BDF0-FA74337C5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4980456"/>
        <c:axId val="1044980784"/>
      </c:barChart>
      <c:catAx>
        <c:axId val="10449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980784"/>
        <c:crosses val="autoZero"/>
        <c:auto val="1"/>
        <c:lblAlgn val="ctr"/>
        <c:lblOffset val="100"/>
        <c:noMultiLvlLbl val="0"/>
      </c:catAx>
      <c:valAx>
        <c:axId val="104498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49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[ModeloDashboardRH_LIVE.xlsx]Calculo!tdCargosSal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31372549019607"/>
          <c:y val="5.0925925925925923E-2"/>
          <c:w val="0.75725490196078427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Calculo!$B$24:$B$30</c:f>
              <c:strCache>
                <c:ptCount val="6"/>
                <c:pt idx="0">
                  <c:v>Operador</c:v>
                </c:pt>
                <c:pt idx="1">
                  <c:v>Facilitador</c:v>
                </c:pt>
                <c:pt idx="2">
                  <c:v>Analista</c:v>
                </c:pt>
                <c:pt idx="3">
                  <c:v>Gerente</c:v>
                </c:pt>
                <c:pt idx="4">
                  <c:v>Assistente</c:v>
                </c:pt>
                <c:pt idx="5">
                  <c:v>Diretor</c:v>
                </c:pt>
              </c:strCache>
            </c:strRef>
          </c:cat>
          <c:val>
            <c:numRef>
              <c:f>Calculo!$C$24:$C$30</c:f>
              <c:numCache>
                <c:formatCode>"R$"\ #,##0</c:formatCode>
                <c:ptCount val="6"/>
                <c:pt idx="0">
                  <c:v>19600</c:v>
                </c:pt>
                <c:pt idx="1">
                  <c:v>24500</c:v>
                </c:pt>
                <c:pt idx="2">
                  <c:v>32900</c:v>
                </c:pt>
                <c:pt idx="3">
                  <c:v>40200</c:v>
                </c:pt>
                <c:pt idx="4">
                  <c:v>40300</c:v>
                </c:pt>
                <c:pt idx="5">
                  <c:v>54500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1B9-BDF0-FA74337C5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4980456"/>
        <c:axId val="1044980784"/>
      </c:barChart>
      <c:catAx>
        <c:axId val="10449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980784"/>
        <c:crosses val="autoZero"/>
        <c:auto val="1"/>
        <c:lblAlgn val="ctr"/>
        <c:lblOffset val="100"/>
        <c:noMultiLvlLbl val="0"/>
      </c:catAx>
      <c:valAx>
        <c:axId val="1044980784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0449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[ModeloDashboardRH_LIVE.xlsx]Calculo!tdCargosFunc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Calculo!$G$23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Calculo!$F$24:$F$30</c:f>
              <c:strCache>
                <c:ptCount val="6"/>
                <c:pt idx="0">
                  <c:v>Diretor</c:v>
                </c:pt>
                <c:pt idx="1">
                  <c:v>Gerente</c:v>
                </c:pt>
                <c:pt idx="2">
                  <c:v>Facilitador</c:v>
                </c:pt>
                <c:pt idx="3">
                  <c:v>Analista</c:v>
                </c:pt>
                <c:pt idx="4">
                  <c:v>Operador</c:v>
                </c:pt>
                <c:pt idx="5">
                  <c:v>Assistente</c:v>
                </c:pt>
              </c:strCache>
            </c:strRef>
          </c:cat>
          <c:val>
            <c:numRef>
              <c:f>Calculo!$G$24:$G$30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1-41B9-BDF0-FA74337C5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4980456"/>
        <c:axId val="1044980784"/>
      </c:barChart>
      <c:catAx>
        <c:axId val="10449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980784"/>
        <c:crosses val="autoZero"/>
        <c:auto val="1"/>
        <c:lblAlgn val="ctr"/>
        <c:lblOffset val="100"/>
        <c:noMultiLvlLbl val="0"/>
      </c:catAx>
      <c:valAx>
        <c:axId val="104498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498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[ModeloDashboardRH_LIVE.xlsx]Calculo!Tabela dinâmica18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Calculo!$B$58:$B$65</c:f>
              <c:strCache>
                <c:ptCount val="7"/>
                <c:pt idx="0">
                  <c:v>18-23</c:v>
                </c:pt>
                <c:pt idx="1">
                  <c:v>23-28</c:v>
                </c:pt>
                <c:pt idx="2">
                  <c:v>28-33</c:v>
                </c:pt>
                <c:pt idx="3">
                  <c:v>33-38</c:v>
                </c:pt>
                <c:pt idx="4">
                  <c:v>38-43</c:v>
                </c:pt>
                <c:pt idx="5">
                  <c:v>43-48</c:v>
                </c:pt>
                <c:pt idx="6">
                  <c:v>48-53</c:v>
                </c:pt>
              </c:strCache>
            </c:strRef>
          </c:cat>
          <c:val>
            <c:numRef>
              <c:f>Calculo!$C$58:$C$65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E-4522-A8B9-E0299055B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92425032"/>
        <c:axId val="892425360"/>
      </c:barChart>
      <c:catAx>
        <c:axId val="8924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425360"/>
        <c:crosses val="autoZero"/>
        <c:auto val="1"/>
        <c:lblAlgn val="ctr"/>
        <c:lblOffset val="100"/>
        <c:noMultiLvlLbl val="0"/>
      </c:catAx>
      <c:valAx>
        <c:axId val="892425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24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sv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0</xdr:row>
      <xdr:rowOff>85725</xdr:rowOff>
    </xdr:from>
    <xdr:to>
      <xdr:col>10</xdr:col>
      <xdr:colOff>561975</xdr:colOff>
      <xdr:row>12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aDemissão">
              <a:extLst>
                <a:ext uri="{FF2B5EF4-FFF2-40B4-BE49-F238E27FC236}">
                  <a16:creationId xmlns:a16="http://schemas.microsoft.com/office/drawing/2014/main" id="{53D4B59A-666E-4684-A686-4CF554C6D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Demiss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0150" y="85725"/>
              <a:ext cx="243840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104774</xdr:colOff>
      <xdr:row>20</xdr:row>
      <xdr:rowOff>1</xdr:rowOff>
    </xdr:from>
    <xdr:to>
      <xdr:col>138</xdr:col>
      <xdr:colOff>104774</xdr:colOff>
      <xdr:row>45</xdr:row>
      <xdr:rowOff>1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886E541D-549D-44BC-86C0-0EF05786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1</xdr:row>
      <xdr:rowOff>28575</xdr:rowOff>
    </xdr:from>
    <xdr:to>
      <xdr:col>13</xdr:col>
      <xdr:colOff>104774</xdr:colOff>
      <xdr:row>5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3CB15F5-1FBD-460D-8CF5-C1DAB17A5782}"/>
            </a:ext>
          </a:extLst>
        </xdr:cNvPr>
        <xdr:cNvSpPr txBox="1"/>
      </xdr:nvSpPr>
      <xdr:spPr>
        <a:xfrm>
          <a:off x="228600" y="123825"/>
          <a:ext cx="1238249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chemeClr val="tx1">
                  <a:lumMod val="50000"/>
                  <a:lumOff val="50000"/>
                </a:schemeClr>
              </a:solidFill>
              <a:latin typeface="Lato" panose="020F0502020204030203" pitchFamily="34" charset="0"/>
            </a:rPr>
            <a:t>L</a:t>
          </a:r>
          <a:r>
            <a:rPr lang="pt-BR" sz="2400">
              <a:solidFill>
                <a:schemeClr val="accent4"/>
              </a:solidFill>
              <a:latin typeface="Lato" panose="020F0502020204030203" pitchFamily="34" charset="0"/>
            </a:rPr>
            <a:t>OGO</a:t>
          </a:r>
        </a:p>
      </xdr:txBody>
    </xdr:sp>
    <xdr:clientData/>
  </xdr:twoCellAnchor>
  <xdr:oneCellAnchor>
    <xdr:from>
      <xdr:col>74</xdr:col>
      <xdr:colOff>99482</xdr:colOff>
      <xdr:row>0</xdr:row>
      <xdr:rowOff>57150</xdr:rowOff>
    </xdr:from>
    <xdr:ext cx="2822119" cy="58477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C48268BD-F660-4FBD-92D7-673AC8EE9D11}"/>
            </a:ext>
          </a:extLst>
        </xdr:cNvPr>
        <xdr:cNvSpPr txBox="1"/>
      </xdr:nvSpPr>
      <xdr:spPr>
        <a:xfrm>
          <a:off x="7931149" y="57150"/>
          <a:ext cx="2822119" cy="584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3200"/>
            <a:t>Dashboard</a:t>
          </a:r>
          <a:r>
            <a:rPr lang="pt-BR" sz="3200" baseline="0"/>
            <a:t> RH</a:t>
          </a:r>
          <a:endParaRPr lang="pt-BR" sz="3200"/>
        </a:p>
      </xdr:txBody>
    </xdr:sp>
    <xdr:clientData/>
  </xdr:oneCellAnchor>
  <xdr:twoCellAnchor>
    <xdr:from>
      <xdr:col>9</xdr:col>
      <xdr:colOff>38103</xdr:colOff>
      <xdr:row>8</xdr:row>
      <xdr:rowOff>68924</xdr:rowOff>
    </xdr:from>
    <xdr:to>
      <xdr:col>28</xdr:col>
      <xdr:colOff>47626</xdr:colOff>
      <xdr:row>13</xdr:row>
      <xdr:rowOff>21299</xdr:rowOff>
    </xdr:to>
    <xdr:sp macro="" textlink="Calculo!C7">
      <xdr:nvSpPr>
        <xdr:cNvPr id="4" name="CaixaDeTexto 3">
          <a:extLst>
            <a:ext uri="{FF2B5EF4-FFF2-40B4-BE49-F238E27FC236}">
              <a16:creationId xmlns:a16="http://schemas.microsoft.com/office/drawing/2014/main" id="{E950A905-7EA8-44F6-99E4-92897B2158B0}"/>
            </a:ext>
          </a:extLst>
        </xdr:cNvPr>
        <xdr:cNvSpPr txBox="1"/>
      </xdr:nvSpPr>
      <xdr:spPr>
        <a:xfrm>
          <a:off x="990603" y="830924"/>
          <a:ext cx="2020356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46A9ED-B067-4C75-B319-36FCDA3D2A0C}" type="TxLink">
            <a:rPr lang="en-US" sz="24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Lato"/>
            </a:rPr>
            <a:pPr/>
            <a:t> R$ 212.000 </a:t>
          </a:fld>
          <a:endParaRPr lang="pt-BR" sz="4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34</xdr:col>
      <xdr:colOff>28578</xdr:colOff>
      <xdr:row>8</xdr:row>
      <xdr:rowOff>68924</xdr:rowOff>
    </xdr:from>
    <xdr:to>
      <xdr:col>41</xdr:col>
      <xdr:colOff>38101</xdr:colOff>
      <xdr:row>13</xdr:row>
      <xdr:rowOff>21299</xdr:rowOff>
    </xdr:to>
    <xdr:sp macro="" textlink="Calculo!C4">
      <xdr:nvSpPr>
        <xdr:cNvPr id="5" name="CaixaDeTexto 4">
          <a:extLst>
            <a:ext uri="{FF2B5EF4-FFF2-40B4-BE49-F238E27FC236}">
              <a16:creationId xmlns:a16="http://schemas.microsoft.com/office/drawing/2014/main" id="{BC39FFC1-2289-4F5F-BEFA-5FF07B558F7E}"/>
            </a:ext>
          </a:extLst>
        </xdr:cNvPr>
        <xdr:cNvSpPr txBox="1"/>
      </xdr:nvSpPr>
      <xdr:spPr>
        <a:xfrm>
          <a:off x="3626911" y="830924"/>
          <a:ext cx="750357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67EFA7-1F39-4092-B33E-18342FE52AF3}" type="TxLink">
            <a:rPr lang="en-US" sz="24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Lato"/>
              <a:ea typeface="+mn-ea"/>
              <a:cs typeface="+mn-cs"/>
            </a:rPr>
            <a:pPr marL="0" indent="0"/>
            <a:t>45</a:t>
          </a:fld>
          <a:endParaRPr lang="pt-BR" sz="2400" b="0" i="0" u="none" strike="noStrike">
            <a:solidFill>
              <a:schemeClr val="tx1">
                <a:lumMod val="50000"/>
                <a:lumOff val="50000"/>
              </a:schemeClr>
            </a:solidFill>
            <a:latin typeface="Lato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104774</xdr:colOff>
      <xdr:row>7</xdr:row>
      <xdr:rowOff>90486</xdr:rowOff>
    </xdr:from>
    <xdr:to>
      <xdr:col>9</xdr:col>
      <xdr:colOff>52124</xdr:colOff>
      <xdr:row>13</xdr:row>
      <xdr:rowOff>94986</xdr:rowOff>
    </xdr:to>
    <xdr:pic>
      <xdr:nvPicPr>
        <xdr:cNvPr id="7" name="Gráfico 6" descr="Dinheiro">
          <a:extLst>
            <a:ext uri="{FF2B5EF4-FFF2-40B4-BE49-F238E27FC236}">
              <a16:creationId xmlns:a16="http://schemas.microsoft.com/office/drawing/2014/main" id="{C6E2D207-AAD2-4BAF-8099-FD6FE3C0E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2274" y="757236"/>
          <a:ext cx="582350" cy="57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47625</xdr:colOff>
      <xdr:row>7</xdr:row>
      <xdr:rowOff>90486</xdr:rowOff>
    </xdr:from>
    <xdr:to>
      <xdr:col>33</xdr:col>
      <xdr:colOff>99750</xdr:colOff>
      <xdr:row>13</xdr:row>
      <xdr:rowOff>94986</xdr:rowOff>
    </xdr:to>
    <xdr:pic>
      <xdr:nvPicPr>
        <xdr:cNvPr id="9" name="Gráfico 8" descr="Usuários">
          <a:extLst>
            <a:ext uri="{FF2B5EF4-FFF2-40B4-BE49-F238E27FC236}">
              <a16:creationId xmlns:a16="http://schemas.microsoft.com/office/drawing/2014/main" id="{E5D83553-B735-4BA9-B29F-6DDBC67C1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10958" y="757236"/>
          <a:ext cx="581292" cy="576000"/>
        </a:xfrm>
        <a:prstGeom prst="rect">
          <a:avLst/>
        </a:prstGeom>
      </xdr:spPr>
    </xdr:pic>
    <xdr:clientData/>
  </xdr:twoCellAnchor>
  <xdr:twoCellAnchor editAs="oneCell">
    <xdr:from>
      <xdr:col>93</xdr:col>
      <xdr:colOff>38100</xdr:colOff>
      <xdr:row>38</xdr:row>
      <xdr:rowOff>19050</xdr:rowOff>
    </xdr:from>
    <xdr:to>
      <xdr:col>98</xdr:col>
      <xdr:colOff>90225</xdr:colOff>
      <xdr:row>44</xdr:row>
      <xdr:rowOff>23550</xdr:rowOff>
    </xdr:to>
    <xdr:pic>
      <xdr:nvPicPr>
        <xdr:cNvPr id="13" name="Gráfico 12" descr="Homem">
          <a:extLst>
            <a:ext uri="{FF2B5EF4-FFF2-40B4-BE49-F238E27FC236}">
              <a16:creationId xmlns:a16="http://schemas.microsoft.com/office/drawing/2014/main" id="{BFB54A7C-1FE8-4EEF-93D7-ADD6AC81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782175" y="3638550"/>
          <a:ext cx="576000" cy="576000"/>
        </a:xfrm>
        <a:prstGeom prst="rect">
          <a:avLst/>
        </a:prstGeom>
      </xdr:spPr>
    </xdr:pic>
    <xdr:clientData/>
  </xdr:twoCellAnchor>
  <xdr:twoCellAnchor editAs="oneCell">
    <xdr:from>
      <xdr:col>126</xdr:col>
      <xdr:colOff>16650</xdr:colOff>
      <xdr:row>38</xdr:row>
      <xdr:rowOff>35700</xdr:rowOff>
    </xdr:from>
    <xdr:to>
      <xdr:col>131</xdr:col>
      <xdr:colOff>68775</xdr:colOff>
      <xdr:row>44</xdr:row>
      <xdr:rowOff>40200</xdr:rowOff>
    </xdr:to>
    <xdr:pic>
      <xdr:nvPicPr>
        <xdr:cNvPr id="15" name="Gráfico 14" descr="Mulher">
          <a:extLst>
            <a:ext uri="{FF2B5EF4-FFF2-40B4-BE49-F238E27FC236}">
              <a16:creationId xmlns:a16="http://schemas.microsoft.com/office/drawing/2014/main" id="{6815C923-CC84-4948-A054-77A1725CC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218300" y="3655200"/>
          <a:ext cx="576000" cy="576000"/>
        </a:xfrm>
        <a:prstGeom prst="rect">
          <a:avLst/>
        </a:prstGeom>
      </xdr:spPr>
    </xdr:pic>
    <xdr:clientData/>
  </xdr:twoCellAnchor>
  <xdr:twoCellAnchor>
    <xdr:from>
      <xdr:col>97</xdr:col>
      <xdr:colOff>19053</xdr:colOff>
      <xdr:row>39</xdr:row>
      <xdr:rowOff>57150</xdr:rowOff>
    </xdr:from>
    <xdr:to>
      <xdr:col>104</xdr:col>
      <xdr:colOff>28576</xdr:colOff>
      <xdr:row>44</xdr:row>
      <xdr:rowOff>9525</xdr:rowOff>
    </xdr:to>
    <xdr:sp macro="" textlink="Calculo!D51">
      <xdr:nvSpPr>
        <xdr:cNvPr id="16" name="CaixaDeTexto 15">
          <a:extLst>
            <a:ext uri="{FF2B5EF4-FFF2-40B4-BE49-F238E27FC236}">
              <a16:creationId xmlns:a16="http://schemas.microsoft.com/office/drawing/2014/main" id="{AA293349-ECCD-4129-9948-18930EF7C8CB}"/>
            </a:ext>
          </a:extLst>
        </xdr:cNvPr>
        <xdr:cNvSpPr txBox="1"/>
      </xdr:nvSpPr>
      <xdr:spPr>
        <a:xfrm>
          <a:off x="10182228" y="3771900"/>
          <a:ext cx="742948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7864466-FBF0-4C84-8FB9-599F7E5A70D2}" type="TxLink">
            <a:rPr lang="en-US" sz="24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Lato"/>
              <a:ea typeface="+mn-ea"/>
              <a:cs typeface="+mn-cs"/>
            </a:rPr>
            <a:pPr marL="0" indent="0"/>
            <a:t>21</a:t>
          </a:fld>
          <a:endParaRPr lang="pt-BR" sz="2400" b="0" i="0" u="none" strike="noStrike">
            <a:solidFill>
              <a:schemeClr val="tx1">
                <a:lumMod val="50000"/>
                <a:lumOff val="50000"/>
              </a:schemeClr>
            </a:solidFill>
            <a:latin typeface="Lato"/>
            <a:ea typeface="+mn-ea"/>
            <a:cs typeface="+mn-cs"/>
          </a:endParaRPr>
        </a:p>
      </xdr:txBody>
    </xdr:sp>
    <xdr:clientData/>
  </xdr:twoCellAnchor>
  <xdr:twoCellAnchor>
    <xdr:from>
      <xdr:col>130</xdr:col>
      <xdr:colOff>28578</xdr:colOff>
      <xdr:row>39</xdr:row>
      <xdr:rowOff>66675</xdr:rowOff>
    </xdr:from>
    <xdr:to>
      <xdr:col>137</xdr:col>
      <xdr:colOff>38101</xdr:colOff>
      <xdr:row>44</xdr:row>
      <xdr:rowOff>19050</xdr:rowOff>
    </xdr:to>
    <xdr:sp macro="" textlink="Calculo!D50">
      <xdr:nvSpPr>
        <xdr:cNvPr id="17" name="CaixaDeTexto 16">
          <a:extLst>
            <a:ext uri="{FF2B5EF4-FFF2-40B4-BE49-F238E27FC236}">
              <a16:creationId xmlns:a16="http://schemas.microsoft.com/office/drawing/2014/main" id="{FC43F3C5-B825-4F5F-92C3-1787DC12855D}"/>
            </a:ext>
          </a:extLst>
        </xdr:cNvPr>
        <xdr:cNvSpPr txBox="1"/>
      </xdr:nvSpPr>
      <xdr:spPr>
        <a:xfrm>
          <a:off x="13649328" y="3781425"/>
          <a:ext cx="742948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BCFAE1C-31E0-4075-8AE6-C0638D5290FD}" type="TxLink">
            <a:rPr lang="en-US" sz="2400" b="0" i="0" u="none" strike="noStrike">
              <a:solidFill>
                <a:schemeClr val="accent4"/>
              </a:solidFill>
              <a:latin typeface="Lato"/>
              <a:ea typeface="+mn-ea"/>
              <a:cs typeface="+mn-cs"/>
            </a:rPr>
            <a:pPr marL="0" indent="0"/>
            <a:t>24</a:t>
          </a:fld>
          <a:endParaRPr lang="pt-BR" sz="2400" b="0" i="0" u="none" strike="noStrike">
            <a:solidFill>
              <a:schemeClr val="accent4"/>
            </a:solidFill>
            <a:latin typeface="Lato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</xdr:colOff>
      <xdr:row>20</xdr:row>
      <xdr:rowOff>0</xdr:rowOff>
    </xdr:from>
    <xdr:to>
      <xdr:col>47</xdr:col>
      <xdr:colOff>0</xdr:colOff>
      <xdr:row>45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A9C06B0-C282-46E6-8C13-FF72FC441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20</xdr:row>
      <xdr:rowOff>0</xdr:rowOff>
    </xdr:from>
    <xdr:to>
      <xdr:col>93</xdr:col>
      <xdr:colOff>0</xdr:colOff>
      <xdr:row>44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CD63AD1-DBEA-480F-BC0E-EE469DDB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49</xdr:row>
      <xdr:rowOff>1</xdr:rowOff>
    </xdr:from>
    <xdr:to>
      <xdr:col>47</xdr:col>
      <xdr:colOff>0</xdr:colOff>
      <xdr:row>73</xdr:row>
      <xdr:rowOff>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C5DB400-D1D0-4D98-B404-74810CF27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104774</xdr:colOff>
      <xdr:row>49</xdr:row>
      <xdr:rowOff>0</xdr:rowOff>
    </xdr:from>
    <xdr:to>
      <xdr:col>92</xdr:col>
      <xdr:colOff>104774</xdr:colOff>
      <xdr:row>73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990F377-1EA8-44EF-8F8B-1D5B525D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94</xdr:col>
      <xdr:colOff>0</xdr:colOff>
      <xdr:row>49</xdr:row>
      <xdr:rowOff>0</xdr:rowOff>
    </xdr:from>
    <xdr:to>
      <xdr:col>139</xdr:col>
      <xdr:colOff>0</xdr:colOff>
      <xdr:row>73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F4D12E5-38D1-43ED-8801-45C6A7907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47</xdr:col>
      <xdr:colOff>0</xdr:colOff>
      <xdr:row>20</xdr:row>
      <xdr:rowOff>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25768A8E-DF89-465E-802E-589F6CD034A6}"/>
            </a:ext>
          </a:extLst>
        </xdr:cNvPr>
        <xdr:cNvGrpSpPr/>
      </xdr:nvGrpSpPr>
      <xdr:grpSpPr>
        <a:xfrm>
          <a:off x="200526" y="1604211"/>
          <a:ext cx="4511842" cy="401052"/>
          <a:chOff x="209550" y="1524000"/>
          <a:chExt cx="4714875" cy="381000"/>
        </a:xfrm>
      </xdr:grpSpPr>
      <xdr:cxnSp macro="">
        <xdr:nvCxnSpPr>
          <xdr:cNvPr id="25" name="Linha">
            <a:extLst>
              <a:ext uri="{FF2B5EF4-FFF2-40B4-BE49-F238E27FC236}">
                <a16:creationId xmlns:a16="http://schemas.microsoft.com/office/drawing/2014/main" id="{DF6D4707-2B94-4AF1-9B93-8FD5C466FB45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ítulo">
            <a:extLst>
              <a:ext uri="{FF2B5EF4-FFF2-40B4-BE49-F238E27FC236}">
                <a16:creationId xmlns:a16="http://schemas.microsoft.com/office/drawing/2014/main" id="{CADCDC3F-9212-452F-A7EA-38C4952BC0EB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Departamentos - Salário</a:t>
            </a:r>
          </a:p>
        </xdr:txBody>
      </xdr:sp>
    </xdr:grpSp>
    <xdr:clientData/>
  </xdr:twoCellAnchor>
  <xdr:twoCellAnchor>
    <xdr:from>
      <xdr:col>48</xdr:col>
      <xdr:colOff>9525</xdr:colOff>
      <xdr:row>16</xdr:row>
      <xdr:rowOff>0</xdr:rowOff>
    </xdr:from>
    <xdr:to>
      <xdr:col>93</xdr:col>
      <xdr:colOff>9525</xdr:colOff>
      <xdr:row>20</xdr:row>
      <xdr:rowOff>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3354DA2-77D1-42D6-AC84-A0FE4D16CFB4}"/>
            </a:ext>
          </a:extLst>
        </xdr:cNvPr>
        <xdr:cNvGrpSpPr/>
      </xdr:nvGrpSpPr>
      <xdr:grpSpPr>
        <a:xfrm>
          <a:off x="4822157" y="1604211"/>
          <a:ext cx="4511842" cy="401052"/>
          <a:chOff x="209550" y="1524000"/>
          <a:chExt cx="4714875" cy="381000"/>
        </a:xfrm>
      </xdr:grpSpPr>
      <xdr:cxnSp macro="">
        <xdr:nvCxnSpPr>
          <xdr:cNvPr id="29" name="Linha">
            <a:extLst>
              <a:ext uri="{FF2B5EF4-FFF2-40B4-BE49-F238E27FC236}">
                <a16:creationId xmlns:a16="http://schemas.microsoft.com/office/drawing/2014/main" id="{E2009BCA-7286-45E7-B436-25E90BB70F5B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" name="Título">
            <a:extLst>
              <a:ext uri="{FF2B5EF4-FFF2-40B4-BE49-F238E27FC236}">
                <a16:creationId xmlns:a16="http://schemas.microsoft.com/office/drawing/2014/main" id="{40C7C88D-27EB-47E8-96A6-7DC48BF8EFDB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Departamentos - Nº Funcionários</a:t>
            </a:r>
          </a:p>
        </xdr:txBody>
      </xdr:sp>
    </xdr:grpSp>
    <xdr:clientData/>
  </xdr:twoCellAnchor>
  <xdr:twoCellAnchor>
    <xdr:from>
      <xdr:col>94</xdr:col>
      <xdr:colOff>9525</xdr:colOff>
      <xdr:row>16</xdr:row>
      <xdr:rowOff>0</xdr:rowOff>
    </xdr:from>
    <xdr:to>
      <xdr:col>139</xdr:col>
      <xdr:colOff>9525</xdr:colOff>
      <xdr:row>20</xdr:row>
      <xdr:rowOff>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FEB84EA4-F2F8-4CC5-8AB0-E8FBD5CC4D5A}"/>
            </a:ext>
          </a:extLst>
        </xdr:cNvPr>
        <xdr:cNvGrpSpPr/>
      </xdr:nvGrpSpPr>
      <xdr:grpSpPr>
        <a:xfrm>
          <a:off x="9434262" y="1604211"/>
          <a:ext cx="4511842" cy="401052"/>
          <a:chOff x="209550" y="1524000"/>
          <a:chExt cx="4714875" cy="381000"/>
        </a:xfrm>
      </xdr:grpSpPr>
      <xdr:cxnSp macro="">
        <xdr:nvCxnSpPr>
          <xdr:cNvPr id="36" name="Linha">
            <a:extLst>
              <a:ext uri="{FF2B5EF4-FFF2-40B4-BE49-F238E27FC236}">
                <a16:creationId xmlns:a16="http://schemas.microsoft.com/office/drawing/2014/main" id="{DE56DD3B-C1CF-4F05-851A-4D9A4C4DBF92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Título">
            <a:extLst>
              <a:ext uri="{FF2B5EF4-FFF2-40B4-BE49-F238E27FC236}">
                <a16:creationId xmlns:a16="http://schemas.microsoft.com/office/drawing/2014/main" id="{87C7EC77-7A10-4941-9E75-57DB77D381F9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Sexo - Nº Funcionários</a:t>
            </a:r>
          </a:p>
        </xdr:txBody>
      </xdr:sp>
    </xdr:grpSp>
    <xdr:clientData/>
  </xdr:twoCellAnchor>
  <xdr:twoCellAnchor>
    <xdr:from>
      <xdr:col>2</xdr:col>
      <xdr:colOff>0</xdr:colOff>
      <xdr:row>46</xdr:row>
      <xdr:rowOff>0</xdr:rowOff>
    </xdr:from>
    <xdr:to>
      <xdr:col>47</xdr:col>
      <xdr:colOff>0</xdr:colOff>
      <xdr:row>49</xdr:row>
      <xdr:rowOff>0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3A4C5DC8-EC8F-4F7B-B44A-DD6F1C85945B}"/>
            </a:ext>
          </a:extLst>
        </xdr:cNvPr>
        <xdr:cNvGrpSpPr/>
      </xdr:nvGrpSpPr>
      <xdr:grpSpPr>
        <a:xfrm>
          <a:off x="200526" y="4612105"/>
          <a:ext cx="4511842" cy="300790"/>
          <a:chOff x="209550" y="1524000"/>
          <a:chExt cx="4714875" cy="381000"/>
        </a:xfrm>
      </xdr:grpSpPr>
      <xdr:cxnSp macro="">
        <xdr:nvCxnSpPr>
          <xdr:cNvPr id="39" name="Linha">
            <a:extLst>
              <a:ext uri="{FF2B5EF4-FFF2-40B4-BE49-F238E27FC236}">
                <a16:creationId xmlns:a16="http://schemas.microsoft.com/office/drawing/2014/main" id="{828B94CC-35B3-4C89-A9A9-7FDE414458C0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" name="Título">
            <a:extLst>
              <a:ext uri="{FF2B5EF4-FFF2-40B4-BE49-F238E27FC236}">
                <a16:creationId xmlns:a16="http://schemas.microsoft.com/office/drawing/2014/main" id="{7E74C2F3-0222-4FB7-8FA3-23F2828E1F9D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Cargos - Salário</a:t>
            </a:r>
          </a:p>
        </xdr:txBody>
      </xdr:sp>
    </xdr:grpSp>
    <xdr:clientData/>
  </xdr:twoCellAnchor>
  <xdr:twoCellAnchor>
    <xdr:from>
      <xdr:col>48</xdr:col>
      <xdr:colOff>0</xdr:colOff>
      <xdr:row>46</xdr:row>
      <xdr:rowOff>0</xdr:rowOff>
    </xdr:from>
    <xdr:to>
      <xdr:col>93</xdr:col>
      <xdr:colOff>0</xdr:colOff>
      <xdr:row>49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CE4C85B8-CCFD-430E-90E8-13A759616023}"/>
            </a:ext>
          </a:extLst>
        </xdr:cNvPr>
        <xdr:cNvGrpSpPr/>
      </xdr:nvGrpSpPr>
      <xdr:grpSpPr>
        <a:xfrm>
          <a:off x="4812632" y="4612105"/>
          <a:ext cx="4511842" cy="300790"/>
          <a:chOff x="209550" y="1524000"/>
          <a:chExt cx="4714875" cy="381000"/>
        </a:xfrm>
      </xdr:grpSpPr>
      <xdr:cxnSp macro="">
        <xdr:nvCxnSpPr>
          <xdr:cNvPr id="42" name="Linha">
            <a:extLst>
              <a:ext uri="{FF2B5EF4-FFF2-40B4-BE49-F238E27FC236}">
                <a16:creationId xmlns:a16="http://schemas.microsoft.com/office/drawing/2014/main" id="{895D57A6-774E-4323-84B2-7BD6247D5609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Título">
            <a:extLst>
              <a:ext uri="{FF2B5EF4-FFF2-40B4-BE49-F238E27FC236}">
                <a16:creationId xmlns:a16="http://schemas.microsoft.com/office/drawing/2014/main" id="{054A499A-64AD-40AA-9232-123E61CFA812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Cargos - Nº Funcionários</a:t>
            </a:r>
          </a:p>
        </xdr:txBody>
      </xdr:sp>
    </xdr:grpSp>
    <xdr:clientData/>
  </xdr:twoCellAnchor>
  <xdr:twoCellAnchor>
    <xdr:from>
      <xdr:col>94</xdr:col>
      <xdr:colOff>0</xdr:colOff>
      <xdr:row>46</xdr:row>
      <xdr:rowOff>0</xdr:rowOff>
    </xdr:from>
    <xdr:to>
      <xdr:col>139</xdr:col>
      <xdr:colOff>0</xdr:colOff>
      <xdr:row>49</xdr:row>
      <xdr:rowOff>0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7EC9B49D-BED0-4EB5-BDE2-20EEE5450173}"/>
            </a:ext>
          </a:extLst>
        </xdr:cNvPr>
        <xdr:cNvGrpSpPr/>
      </xdr:nvGrpSpPr>
      <xdr:grpSpPr>
        <a:xfrm>
          <a:off x="9424737" y="4612105"/>
          <a:ext cx="4511842" cy="300790"/>
          <a:chOff x="209550" y="1524000"/>
          <a:chExt cx="4714875" cy="381000"/>
        </a:xfrm>
      </xdr:grpSpPr>
      <xdr:cxnSp macro="">
        <xdr:nvCxnSpPr>
          <xdr:cNvPr id="45" name="Linha">
            <a:extLst>
              <a:ext uri="{FF2B5EF4-FFF2-40B4-BE49-F238E27FC236}">
                <a16:creationId xmlns:a16="http://schemas.microsoft.com/office/drawing/2014/main" id="{18F1D9F9-7A20-4698-91D8-14A6ED0AF291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ítulo">
            <a:extLst>
              <a:ext uri="{FF2B5EF4-FFF2-40B4-BE49-F238E27FC236}">
                <a16:creationId xmlns:a16="http://schemas.microsoft.com/office/drawing/2014/main" id="{5119C691-4B15-46A3-977F-DD77A6EEF82A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Nº Funcionários por Faixa Etária</a:t>
            </a:r>
          </a:p>
        </xdr:txBody>
      </xdr:sp>
    </xdr:grpSp>
    <xdr:clientData/>
  </xdr:twoCellAnchor>
  <xdr:twoCellAnchor editAs="oneCell">
    <xdr:from>
      <xdr:col>139</xdr:col>
      <xdr:colOff>104774</xdr:colOff>
      <xdr:row>20</xdr:row>
      <xdr:rowOff>0</xdr:rowOff>
    </xdr:from>
    <xdr:to>
      <xdr:col>160</xdr:col>
      <xdr:colOff>104774</xdr:colOff>
      <xdr:row>48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Escolaridade">
              <a:extLst>
                <a:ext uri="{FF2B5EF4-FFF2-40B4-BE49-F238E27FC236}">
                  <a16:creationId xmlns:a16="http://schemas.microsoft.com/office/drawing/2014/main" id="{2C4E0F71-2E5F-437B-A975-9241A0305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olar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5607" y="1905000"/>
              <a:ext cx="22225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161</xdr:col>
      <xdr:colOff>104774</xdr:colOff>
      <xdr:row>20</xdr:row>
      <xdr:rowOff>0</xdr:rowOff>
    </xdr:from>
    <xdr:to>
      <xdr:col>180</xdr:col>
      <xdr:colOff>104774</xdr:colOff>
      <xdr:row>48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Sexo">
              <a:extLst>
                <a:ext uri="{FF2B5EF4-FFF2-40B4-BE49-F238E27FC236}">
                  <a16:creationId xmlns:a16="http://schemas.microsoft.com/office/drawing/2014/main" id="{4369AB6E-A0B9-42D1-98BB-D7EFDCBC33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3941" y="1905000"/>
              <a:ext cx="2010833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161</xdr:col>
      <xdr:colOff>104774</xdr:colOff>
      <xdr:row>49</xdr:row>
      <xdr:rowOff>1</xdr:rowOff>
    </xdr:from>
    <xdr:to>
      <xdr:col>180</xdr:col>
      <xdr:colOff>104774</xdr:colOff>
      <xdr:row>73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argo">
              <a:extLst>
                <a:ext uri="{FF2B5EF4-FFF2-40B4-BE49-F238E27FC236}">
                  <a16:creationId xmlns:a16="http://schemas.microsoft.com/office/drawing/2014/main" id="{3A1D231F-1CE6-42D2-89C6-0DAB429B0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3941" y="4667251"/>
              <a:ext cx="2010833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139</xdr:col>
      <xdr:colOff>104774</xdr:colOff>
      <xdr:row>49</xdr:row>
      <xdr:rowOff>1</xdr:rowOff>
    </xdr:from>
    <xdr:to>
      <xdr:col>160</xdr:col>
      <xdr:colOff>104774</xdr:colOff>
      <xdr:row>73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0" name="Departamento">
              <a:extLst>
                <a:ext uri="{FF2B5EF4-FFF2-40B4-BE49-F238E27FC236}">
                  <a16:creationId xmlns:a16="http://schemas.microsoft.com/office/drawing/2014/main" id="{3A147882-A49A-47F7-9388-863711E9E4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5607" y="4667251"/>
              <a:ext cx="2222500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140</xdr:col>
      <xdr:colOff>0</xdr:colOff>
      <xdr:row>16</xdr:row>
      <xdr:rowOff>0</xdr:rowOff>
    </xdr:from>
    <xdr:to>
      <xdr:col>181</xdr:col>
      <xdr:colOff>0</xdr:colOff>
      <xdr:row>20</xdr:row>
      <xdr:rowOff>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1D70317B-9722-4369-8544-68A651CF4A22}"/>
            </a:ext>
          </a:extLst>
        </xdr:cNvPr>
        <xdr:cNvGrpSpPr/>
      </xdr:nvGrpSpPr>
      <xdr:grpSpPr>
        <a:xfrm>
          <a:off x="14036842" y="1604211"/>
          <a:ext cx="4110790" cy="401052"/>
          <a:chOff x="209550" y="1524000"/>
          <a:chExt cx="4714875" cy="381000"/>
        </a:xfrm>
      </xdr:grpSpPr>
      <xdr:cxnSp macro="">
        <xdr:nvCxnSpPr>
          <xdr:cNvPr id="53" name="Linha">
            <a:extLst>
              <a:ext uri="{FF2B5EF4-FFF2-40B4-BE49-F238E27FC236}">
                <a16:creationId xmlns:a16="http://schemas.microsoft.com/office/drawing/2014/main" id="{88FFC9C2-4BA5-44A1-87B8-015E9AA2025E}"/>
              </a:ext>
            </a:extLst>
          </xdr:cNvPr>
          <xdr:cNvCxnSpPr/>
        </xdr:nvCxnSpPr>
        <xdr:spPr>
          <a:xfrm>
            <a:off x="209550" y="1905000"/>
            <a:ext cx="4714875" cy="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" name="Título">
            <a:extLst>
              <a:ext uri="{FF2B5EF4-FFF2-40B4-BE49-F238E27FC236}">
                <a16:creationId xmlns:a16="http://schemas.microsoft.com/office/drawing/2014/main" id="{EB20524A-EBB8-48D4-9B0F-2B48C460C1C6}"/>
              </a:ext>
            </a:extLst>
          </xdr:cNvPr>
          <xdr:cNvSpPr txBox="1"/>
        </xdr:nvSpPr>
        <xdr:spPr>
          <a:xfrm>
            <a:off x="209550" y="1524000"/>
            <a:ext cx="471487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r>
              <a:rPr lang="pt-BR" sz="1600"/>
              <a:t>Filtros</a:t>
            </a:r>
          </a:p>
        </xdr:txBody>
      </xdr:sp>
    </xdr:grpSp>
    <xdr:clientData/>
  </xdr:twoCellAnchor>
  <xdr:oneCellAnchor>
    <xdr:from>
      <xdr:col>3</xdr:col>
      <xdr:colOff>42334</xdr:colOff>
      <xdr:row>5</xdr:row>
      <xdr:rowOff>63500</xdr:rowOff>
    </xdr:from>
    <xdr:ext cx="726033" cy="307777"/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9EEDAEB0-3D9A-4808-B51B-981DFD23CED5}"/>
            </a:ext>
          </a:extLst>
        </xdr:cNvPr>
        <xdr:cNvSpPr txBox="1"/>
      </xdr:nvSpPr>
      <xdr:spPr>
        <a:xfrm>
          <a:off x="359834" y="539750"/>
          <a:ext cx="726033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tx1">
                  <a:lumMod val="50000"/>
                  <a:lumOff val="50000"/>
                </a:schemeClr>
              </a:solidFill>
            </a:rPr>
            <a:t>Salário</a:t>
          </a:r>
        </a:p>
      </xdr:txBody>
    </xdr:sp>
    <xdr:clientData/>
  </xdr:oneCellAnchor>
  <xdr:oneCellAnchor>
    <xdr:from>
      <xdr:col>27</xdr:col>
      <xdr:colOff>67734</xdr:colOff>
      <xdr:row>5</xdr:row>
      <xdr:rowOff>63500</xdr:rowOff>
    </xdr:from>
    <xdr:ext cx="1202573" cy="307777"/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38CFF0F8-166B-4F1B-AA51-F25CB0B5C61F}"/>
            </a:ext>
          </a:extLst>
        </xdr:cNvPr>
        <xdr:cNvSpPr txBox="1"/>
      </xdr:nvSpPr>
      <xdr:spPr>
        <a:xfrm>
          <a:off x="2925234" y="539750"/>
          <a:ext cx="1202573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>
              <a:solidFill>
                <a:schemeClr val="tx1">
                  <a:lumMod val="50000"/>
                  <a:lumOff val="50000"/>
                </a:schemeClr>
              </a:solidFill>
            </a:rPr>
            <a:t>Funcionários</a:t>
          </a:r>
        </a:p>
      </xdr:txBody>
    </xdr:sp>
    <xdr:clientData/>
  </xdr:oneCellAnchor>
  <xdr:twoCellAnchor>
    <xdr:from>
      <xdr:col>2</xdr:col>
      <xdr:colOff>0</xdr:colOff>
      <xdr:row>15</xdr:row>
      <xdr:rowOff>0</xdr:rowOff>
    </xdr:from>
    <xdr:to>
      <xdr:col>180</xdr:col>
      <xdr:colOff>0</xdr:colOff>
      <xdr:row>16</xdr:row>
      <xdr:rowOff>0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5959036E-AA7F-471C-8731-65CA0636D08F}"/>
            </a:ext>
          </a:extLst>
        </xdr:cNvPr>
        <xdr:cNvCxnSpPr/>
      </xdr:nvCxnSpPr>
      <xdr:spPr>
        <a:xfrm>
          <a:off x="211667" y="1428750"/>
          <a:ext cx="18838333" cy="9525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son Viergutz" refreshedDate="43215.982100578702" missingItemsLimit="0" createdVersion="6" refreshedVersion="6" minRefreshableVersion="3" recordCount="50" xr:uid="{8AA160C0-A967-4326-A64D-54F2354C91BF}">
  <cacheSource type="worksheet">
    <worksheetSource name="tDados"/>
  </cacheSource>
  <cacheFields count="12">
    <cacheField name="codFuncionário" numFmtId="0">
      <sharedItems containsSemiMixedTypes="0" containsString="0" containsNumber="1" containsInteger="1" minValue="1" maxValue="50"/>
    </cacheField>
    <cacheField name="nomeFuncionario" numFmtId="0">
      <sharedItems/>
    </cacheField>
    <cacheField name="Sexo" numFmtId="0">
      <sharedItems count="2">
        <s v="Feminino"/>
        <s v="Masculino"/>
      </sharedItems>
    </cacheField>
    <cacheField name="dataNascimento" numFmtId="14">
      <sharedItems containsSemiMixedTypes="0" containsNonDate="0" containsDate="1" containsString="0" minDate="1970-03-18T00:00:00" maxDate="1998-07-04T00:00:00"/>
    </cacheField>
    <cacheField name="Escolaridade" numFmtId="0">
      <sharedItems count="8">
        <s v="Superior Completo"/>
        <s v="Mestre"/>
        <s v="Superior Incompleto"/>
        <s v="Ensino Fundamental"/>
        <s v="Doutor"/>
        <s v="Ensino Médio"/>
        <s v="Pós-graduação Incompleta"/>
        <s v="Pós-graduação Completa"/>
      </sharedItems>
    </cacheField>
    <cacheField name="Cargo" numFmtId="0">
      <sharedItems count="6">
        <s v="Assistente"/>
        <s v="Operador"/>
        <s v="Gerente"/>
        <s v="Facilitador"/>
        <s v="Diretor"/>
        <s v="Analista"/>
      </sharedItems>
    </cacheField>
    <cacheField name="Departamento" numFmtId="0">
      <sharedItems count="5">
        <s v="Recursos Humanos"/>
        <s v="Produção"/>
        <s v="Marketing"/>
        <s v="TI"/>
        <s v="Financeiro"/>
      </sharedItems>
    </cacheField>
    <cacheField name="dataAdmissão" numFmtId="14">
      <sharedItems containsSemiMixedTypes="0" containsNonDate="0" containsDate="1" containsString="0" minDate="2010-02-26T00:00:00" maxDate="2017-09-16T00:00:00"/>
    </cacheField>
    <cacheField name="dataDemissão" numFmtId="0">
      <sharedItems containsNonDate="0" containsDate="1" containsString="0" containsBlank="1" minDate="2017-04-09T00:00:00" maxDate="2018-02-04T00:00:00" count="6">
        <d v="2018-01-10T00:00:00"/>
        <m/>
        <d v="2017-06-15T00:00:00"/>
        <d v="2018-02-03T00:00:00"/>
        <d v="2017-07-18T00:00:00"/>
        <d v="2017-04-09T00:00:00"/>
      </sharedItems>
    </cacheField>
    <cacheField name="Salário" numFmtId="44">
      <sharedItems containsSemiMixedTypes="0" containsString="0" containsNumber="1" containsInteger="1" minValue="2800" maxValue="10900"/>
    </cacheField>
    <cacheField name="Idade" numFmtId="1">
      <sharedItems containsSemiMixedTypes="0" containsString="0" containsNumber="1" minValue="19.786447638603697" maxValue="48.079397672826829" count="50">
        <n v="25.062286105407257"/>
        <n v="23.000684462696782"/>
        <n v="33.453798767967143"/>
        <n v="43.60848733744011"/>
        <n v="41.218343600273784"/>
        <n v="44.862422997946609"/>
        <n v="31.436002737850789"/>
        <n v="21.215605749486652"/>
        <n v="27.802874743326488"/>
        <n v="26.21492128678987"/>
        <n v="28.856947296372347"/>
        <n v="29.629021218343599"/>
        <n v="30.261464750171115"/>
        <n v="21.965776865160848"/>
        <n v="44.993839835728956"/>
        <n v="29.270362765229294"/>
        <n v="39.195071868583163"/>
        <n v="33.399041752224505"/>
        <n v="45.494866529774129"/>
        <n v="41.078713210130047"/>
        <n v="30.90759753593429"/>
        <n v="30.609171800136892"/>
        <n v="33.130732375085557"/>
        <n v="43.638603696098563"/>
        <n v="22.529774127310063"/>
        <n v="47.843942505133469"/>
        <n v="40.188911704312112"/>
        <n v="28.402464065708418"/>
        <n v="19.786447638603697"/>
        <n v="22.576317590691307"/>
        <n v="23.652292950034223"/>
        <n v="24.473648186173854"/>
        <n v="38.631074606433948"/>
        <n v="48.079397672826829"/>
        <n v="29.533196440793976"/>
        <n v="29.177275838466805"/>
        <n v="25.541409993155373"/>
        <n v="20.944558521560573"/>
        <n v="22.217659137577002"/>
        <n v="20.473648186173854"/>
        <n v="37.768651608487339"/>
        <n v="26.603696098562629"/>
        <n v="31.255304585900067"/>
        <n v="43.222450376454482"/>
        <n v="39.140314852840518"/>
        <n v="43.745379876796711"/>
        <n v="32.657084188911703"/>
        <n v="32.947296372347708"/>
        <n v="44.33949349760438"/>
        <n v="23.282683093771389"/>
      </sharedItems>
      <fieldGroup base="10">
        <rangePr autoStart="0" autoEnd="0" startNum="18" endNum="60" groupInterval="5"/>
        <groupItems count="11">
          <s v="&lt;18"/>
          <s v="18-23"/>
          <s v="23-28"/>
          <s v="28-33"/>
          <s v="33-38"/>
          <s v="38-43"/>
          <s v="43-48"/>
          <s v="48-53"/>
          <s v="53-58"/>
          <s v="58-63"/>
          <s v="&gt;63"/>
        </groupItems>
      </fieldGroup>
    </cacheField>
    <cacheField name="Salário Médio" numFmtId="0" formula="Salário/codFuncionário" databaseField="0"/>
  </cacheFields>
  <extLst>
    <ext xmlns:x14="http://schemas.microsoft.com/office/spreadsheetml/2009/9/main" uri="{725AE2AE-9491-48be-B2B4-4EB974FC3084}">
      <x14:pivotCacheDefinition pivotCacheId="339077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Melissa Castro Silva Souza"/>
    <x v="0"/>
    <d v="1993-03-24T00:00:00"/>
    <x v="0"/>
    <x v="0"/>
    <x v="0"/>
    <d v="2012-12-19T00:00:00"/>
    <x v="0"/>
    <n v="3100"/>
    <x v="0"/>
  </r>
  <r>
    <n v="2"/>
    <s v="Thaís Oliveira Lacerda"/>
    <x v="0"/>
    <d v="1995-04-16T00:00:00"/>
    <x v="1"/>
    <x v="1"/>
    <x v="1"/>
    <d v="2017-09-15T00:00:00"/>
    <x v="1"/>
    <n v="2800"/>
    <x v="1"/>
  </r>
  <r>
    <n v="3"/>
    <s v="Livia Silveira"/>
    <x v="0"/>
    <d v="1984-11-01T00:00:00"/>
    <x v="2"/>
    <x v="1"/>
    <x v="1"/>
    <d v="2010-11-14T00:00:00"/>
    <x v="1"/>
    <n v="2800"/>
    <x v="2"/>
  </r>
  <r>
    <n v="4"/>
    <s v="Luiza Machado"/>
    <x v="0"/>
    <d v="1974-09-06T00:00:00"/>
    <x v="3"/>
    <x v="2"/>
    <x v="2"/>
    <d v="2013-05-20T00:00:00"/>
    <x v="1"/>
    <n v="6700"/>
    <x v="3"/>
  </r>
  <r>
    <n v="5"/>
    <s v="Daniel Muniz"/>
    <x v="1"/>
    <d v="1977-01-26T00:00:00"/>
    <x v="2"/>
    <x v="1"/>
    <x v="1"/>
    <d v="2010-03-19T00:00:00"/>
    <x v="1"/>
    <n v="2800"/>
    <x v="4"/>
  </r>
  <r>
    <n v="6"/>
    <s v="Marcos Goncalves Nobre Morais"/>
    <x v="1"/>
    <d v="1973-06-05T00:00:00"/>
    <x v="4"/>
    <x v="3"/>
    <x v="1"/>
    <d v="2014-06-21T00:00:00"/>
    <x v="1"/>
    <n v="3500"/>
    <x v="5"/>
  </r>
  <r>
    <n v="7"/>
    <s v="Marina Fernandes Morais Goncalves"/>
    <x v="0"/>
    <d v="1986-11-08T00:00:00"/>
    <x v="5"/>
    <x v="1"/>
    <x v="1"/>
    <d v="2011-10-22T00:00:00"/>
    <x v="1"/>
    <n v="2800"/>
    <x v="6"/>
  </r>
  <r>
    <n v="8"/>
    <s v="Sofia Ribeiro Sousa"/>
    <x v="0"/>
    <d v="1997-01-27T00:00:00"/>
    <x v="1"/>
    <x v="0"/>
    <x v="3"/>
    <d v="2016-03-26T00:00:00"/>
    <x v="2"/>
    <n v="3100"/>
    <x v="7"/>
  </r>
  <r>
    <n v="9"/>
    <s v="Vitoria Barbosa Cunha"/>
    <x v="0"/>
    <d v="1990-06-27T00:00:00"/>
    <x v="2"/>
    <x v="4"/>
    <x v="0"/>
    <d v="2015-04-12T00:00:00"/>
    <x v="1"/>
    <n v="10900"/>
    <x v="8"/>
  </r>
  <r>
    <n v="10"/>
    <s v="Anna Soares"/>
    <x v="0"/>
    <d v="1992-01-28T00:00:00"/>
    <x v="3"/>
    <x v="0"/>
    <x v="0"/>
    <d v="2015-08-10T00:00:00"/>
    <x v="1"/>
    <n v="3100"/>
    <x v="9"/>
  </r>
  <r>
    <n v="11"/>
    <s v="João Simoes"/>
    <x v="1"/>
    <d v="1989-06-07T00:00:00"/>
    <x v="3"/>
    <x v="2"/>
    <x v="3"/>
    <d v="2014-10-16T00:00:00"/>
    <x v="1"/>
    <n v="6700"/>
    <x v="10"/>
  </r>
  <r>
    <n v="12"/>
    <s v="Kauê Sousa Ribeiro"/>
    <x v="1"/>
    <d v="1988-08-29T00:00:00"/>
    <x v="6"/>
    <x v="3"/>
    <x v="1"/>
    <d v="2013-09-19T00:00:00"/>
    <x v="1"/>
    <n v="3500"/>
    <x v="11"/>
  </r>
  <r>
    <n v="13"/>
    <s v="Vitoria Gomes Souza"/>
    <x v="0"/>
    <d v="1988-01-11T00:00:00"/>
    <x v="0"/>
    <x v="0"/>
    <x v="1"/>
    <d v="2013-08-11T00:00:00"/>
    <x v="1"/>
    <n v="3100"/>
    <x v="12"/>
  </r>
  <r>
    <n v="14"/>
    <s v="Julia Gomes Soares"/>
    <x v="0"/>
    <d v="1996-04-28T00:00:00"/>
    <x v="6"/>
    <x v="5"/>
    <x v="2"/>
    <d v="2015-09-09T00:00:00"/>
    <x v="1"/>
    <n v="4700"/>
    <x v="13"/>
  </r>
  <r>
    <n v="15"/>
    <s v="Thiago Cardoso Silveira Souto"/>
    <x v="1"/>
    <d v="1973-04-18T00:00:00"/>
    <x v="6"/>
    <x v="3"/>
    <x v="1"/>
    <d v="2012-02-22T00:00:00"/>
    <x v="1"/>
    <n v="3500"/>
    <x v="14"/>
  </r>
  <r>
    <n v="16"/>
    <s v="Kauan Ferreira Cavalcanti Lopo"/>
    <x v="1"/>
    <d v="1989-01-07T00:00:00"/>
    <x v="5"/>
    <x v="0"/>
    <x v="0"/>
    <d v="2012-12-16T00:00:00"/>
    <x v="1"/>
    <n v="3100"/>
    <x v="15"/>
  </r>
  <r>
    <n v="17"/>
    <s v="Rebeca Silveira Cavalcanti"/>
    <x v="0"/>
    <d v="1979-02-04T00:00:00"/>
    <x v="7"/>
    <x v="0"/>
    <x v="3"/>
    <d v="2016-08-10T00:00:00"/>
    <x v="1"/>
    <n v="3100"/>
    <x v="16"/>
  </r>
  <r>
    <n v="18"/>
    <s v="Camila Cardoso Silveira"/>
    <x v="0"/>
    <d v="1984-11-21T00:00:00"/>
    <x v="2"/>
    <x v="3"/>
    <x v="1"/>
    <d v="2017-04-06T00:00:00"/>
    <x v="3"/>
    <n v="3500"/>
    <x v="17"/>
  </r>
  <r>
    <n v="19"/>
    <s v="Martim Ferreira Muniz"/>
    <x v="1"/>
    <d v="1972-10-17T00:00:00"/>
    <x v="3"/>
    <x v="0"/>
    <x v="2"/>
    <d v="2012-03-25T00:00:00"/>
    <x v="1"/>
    <n v="3100"/>
    <x v="18"/>
  </r>
  <r>
    <n v="20"/>
    <s v="Maria Pinto"/>
    <x v="0"/>
    <d v="1977-03-18T00:00:00"/>
    <x v="1"/>
    <x v="4"/>
    <x v="2"/>
    <d v="2010-11-26T00:00:00"/>
    <x v="1"/>
    <n v="10900"/>
    <x v="19"/>
  </r>
  <r>
    <n v="21"/>
    <s v="Ágatha Fernandes Costa"/>
    <x v="0"/>
    <d v="1987-05-20T00:00:00"/>
    <x v="6"/>
    <x v="5"/>
    <x v="4"/>
    <d v="2010-10-06T00:00:00"/>
    <x v="1"/>
    <n v="4700"/>
    <x v="20"/>
  </r>
  <r>
    <n v="22"/>
    <s v="Manuela Morais Nobre"/>
    <x v="0"/>
    <d v="1987-09-06T00:00:00"/>
    <x v="2"/>
    <x v="5"/>
    <x v="0"/>
    <d v="2010-10-30T00:00:00"/>
    <x v="1"/>
    <n v="4700"/>
    <x v="21"/>
  </r>
  <r>
    <n v="23"/>
    <s v="Gabrielle Pereira Siqueira Costa"/>
    <x v="0"/>
    <d v="1985-02-27T00:00:00"/>
    <x v="5"/>
    <x v="2"/>
    <x v="4"/>
    <d v="2010-04-07T00:00:00"/>
    <x v="1"/>
    <n v="6700"/>
    <x v="22"/>
  </r>
  <r>
    <n v="24"/>
    <s v="Brenda Carvalho"/>
    <x v="0"/>
    <d v="1974-08-26T00:00:00"/>
    <x v="0"/>
    <x v="1"/>
    <x v="1"/>
    <d v="2016-04-27T00:00:00"/>
    <x v="1"/>
    <n v="2800"/>
    <x v="23"/>
  </r>
  <r>
    <n v="25"/>
    <s v="Gabriela Barbosa Sousa"/>
    <x v="0"/>
    <d v="1995-10-05T00:00:00"/>
    <x v="7"/>
    <x v="1"/>
    <x v="1"/>
    <d v="2010-12-03T00:00:00"/>
    <x v="4"/>
    <n v="2800"/>
    <x v="24"/>
  </r>
  <r>
    <n v="26"/>
    <s v="Nicolash Santos Nobre Souto"/>
    <x v="1"/>
    <d v="1970-06-12T00:00:00"/>
    <x v="0"/>
    <x v="0"/>
    <x v="0"/>
    <d v="2015-07-06T00:00:00"/>
    <x v="1"/>
    <n v="3100"/>
    <x v="25"/>
  </r>
  <r>
    <n v="27"/>
    <s v="Joao Soares"/>
    <x v="1"/>
    <d v="1978-02-06T00:00:00"/>
    <x v="5"/>
    <x v="5"/>
    <x v="2"/>
    <d v="2011-04-04T00:00:00"/>
    <x v="1"/>
    <n v="4700"/>
    <x v="26"/>
  </r>
  <r>
    <n v="28"/>
    <s v="Douglas Silva Ribeiro"/>
    <x v="1"/>
    <d v="1989-11-20T00:00:00"/>
    <x v="2"/>
    <x v="5"/>
    <x v="3"/>
    <d v="2016-11-02T00:00:00"/>
    <x v="1"/>
    <n v="4700"/>
    <x v="27"/>
  </r>
  <r>
    <n v="29"/>
    <s v="Thiago Gomes"/>
    <x v="1"/>
    <d v="1998-07-03T00:00:00"/>
    <x v="7"/>
    <x v="4"/>
    <x v="0"/>
    <d v="2014-09-18T00:00:00"/>
    <x v="1"/>
    <n v="10900"/>
    <x v="28"/>
  </r>
  <r>
    <n v="30"/>
    <s v="Larissa Ferreira Lopo"/>
    <x v="0"/>
    <d v="1995-09-18T00:00:00"/>
    <x v="4"/>
    <x v="0"/>
    <x v="1"/>
    <d v="2015-05-10T00:00:00"/>
    <x v="1"/>
    <n v="3100"/>
    <x v="29"/>
  </r>
  <r>
    <n v="31"/>
    <s v="Daniel Castro"/>
    <x v="1"/>
    <d v="1994-08-21T00:00:00"/>
    <x v="1"/>
    <x v="4"/>
    <x v="3"/>
    <d v="2017-05-05T00:00:00"/>
    <x v="1"/>
    <n v="10900"/>
    <x v="30"/>
  </r>
  <r>
    <n v="32"/>
    <s v="Tiago Barros Azevedo"/>
    <x v="1"/>
    <d v="1993-10-25T00:00:00"/>
    <x v="1"/>
    <x v="0"/>
    <x v="3"/>
    <d v="2014-07-13T00:00:00"/>
    <x v="1"/>
    <n v="3100"/>
    <x v="31"/>
  </r>
  <r>
    <n v="33"/>
    <s v="Giovanna Goncalves Sousa"/>
    <x v="0"/>
    <d v="1979-08-29T00:00:00"/>
    <x v="4"/>
    <x v="3"/>
    <x v="1"/>
    <d v="2016-07-18T00:00:00"/>
    <x v="1"/>
    <n v="3500"/>
    <x v="32"/>
  </r>
  <r>
    <n v="34"/>
    <s v="Paulo Siqueira Lopo Sousa"/>
    <x v="1"/>
    <d v="1970-03-18T00:00:00"/>
    <x v="7"/>
    <x v="0"/>
    <x v="0"/>
    <d v="2014-11-07T00:00:00"/>
    <x v="1"/>
    <n v="3100"/>
    <x v="33"/>
  </r>
  <r>
    <n v="35"/>
    <s v="Vitor Carvalho"/>
    <x v="1"/>
    <d v="1988-10-03T00:00:00"/>
    <x v="2"/>
    <x v="3"/>
    <x v="4"/>
    <d v="2011-09-21T00:00:00"/>
    <x v="5"/>
    <n v="3500"/>
    <x v="34"/>
  </r>
  <r>
    <n v="36"/>
    <s v="Marcos Cardoso Pinto"/>
    <x v="1"/>
    <d v="1989-02-10T00:00:00"/>
    <x v="3"/>
    <x v="5"/>
    <x v="0"/>
    <d v="2010-02-26T00:00:00"/>
    <x v="1"/>
    <n v="4700"/>
    <x v="35"/>
  </r>
  <r>
    <n v="37"/>
    <s v="Kauê Barros"/>
    <x v="1"/>
    <d v="1992-09-30T00:00:00"/>
    <x v="1"/>
    <x v="0"/>
    <x v="2"/>
    <d v="2012-06-28T00:00:00"/>
    <x v="1"/>
    <n v="3100"/>
    <x v="36"/>
  </r>
  <r>
    <n v="38"/>
    <s v="Yasmin Souza"/>
    <x v="0"/>
    <d v="1997-05-06T00:00:00"/>
    <x v="6"/>
    <x v="2"/>
    <x v="3"/>
    <d v="2014-09-13T00:00:00"/>
    <x v="1"/>
    <n v="6700"/>
    <x v="37"/>
  </r>
  <r>
    <n v="39"/>
    <s v="Laura Melo Morais"/>
    <x v="0"/>
    <d v="1996-01-27T00:00:00"/>
    <x v="4"/>
    <x v="5"/>
    <x v="3"/>
    <d v="2016-02-01T00:00:00"/>
    <x v="1"/>
    <n v="4700"/>
    <x v="38"/>
  </r>
  <r>
    <n v="40"/>
    <s v="Camila Oliveira Dias"/>
    <x v="0"/>
    <d v="1997-10-25T00:00:00"/>
    <x v="6"/>
    <x v="0"/>
    <x v="1"/>
    <d v="2011-11-15T00:00:00"/>
    <x v="1"/>
    <n v="3100"/>
    <x v="39"/>
  </r>
  <r>
    <n v="41"/>
    <s v="Kai Siqueira"/>
    <x v="0"/>
    <d v="1980-07-09T00:00:00"/>
    <x v="2"/>
    <x v="3"/>
    <x v="1"/>
    <d v="2017-07-31T00:00:00"/>
    <x v="1"/>
    <n v="3500"/>
    <x v="40"/>
  </r>
  <r>
    <n v="42"/>
    <s v="Manuela Barros Pinto"/>
    <x v="0"/>
    <d v="1991-09-08T00:00:00"/>
    <x v="5"/>
    <x v="1"/>
    <x v="1"/>
    <d v="2010-08-17T00:00:00"/>
    <x v="1"/>
    <n v="2800"/>
    <x v="41"/>
  </r>
  <r>
    <n v="43"/>
    <s v="Diogo Silva Araujo"/>
    <x v="1"/>
    <d v="1987-01-13T00:00:00"/>
    <x v="3"/>
    <x v="3"/>
    <x v="1"/>
    <d v="2017-05-02T00:00:00"/>
    <x v="1"/>
    <n v="3500"/>
    <x v="42"/>
  </r>
  <r>
    <n v="44"/>
    <s v="Rebeca Correia Morais"/>
    <x v="0"/>
    <d v="1975-01-25T00:00:00"/>
    <x v="5"/>
    <x v="1"/>
    <x v="1"/>
    <d v="2017-08-22T00:00:00"/>
    <x v="1"/>
    <n v="2800"/>
    <x v="43"/>
  </r>
  <r>
    <n v="45"/>
    <s v="Victor Correia Freire"/>
    <x v="1"/>
    <d v="1979-02-24T00:00:00"/>
    <x v="0"/>
    <x v="2"/>
    <x v="4"/>
    <d v="2016-10-22T00:00:00"/>
    <x v="1"/>
    <n v="6700"/>
    <x v="44"/>
  </r>
  <r>
    <n v="46"/>
    <s v="Leonor Martins"/>
    <x v="1"/>
    <d v="1974-07-18T00:00:00"/>
    <x v="5"/>
    <x v="0"/>
    <x v="0"/>
    <d v="2014-04-11T00:00:00"/>
    <x v="1"/>
    <n v="3100"/>
    <x v="45"/>
  </r>
  <r>
    <n v="47"/>
    <s v="Isabelle Moreira Barros Rocha"/>
    <x v="0"/>
    <d v="1985-08-19T00:00:00"/>
    <x v="6"/>
    <x v="0"/>
    <x v="3"/>
    <d v="2010-09-11T00:00:00"/>
    <x v="1"/>
    <n v="3100"/>
    <x v="46"/>
  </r>
  <r>
    <n v="48"/>
    <s v="Joao Muniz Simoes"/>
    <x v="1"/>
    <d v="1985-05-05T00:00:00"/>
    <x v="6"/>
    <x v="4"/>
    <x v="2"/>
    <d v="2012-03-28T00:00:00"/>
    <x v="1"/>
    <n v="10900"/>
    <x v="47"/>
  </r>
  <r>
    <n v="49"/>
    <s v="Yasmin Alves Soares"/>
    <x v="0"/>
    <d v="1973-12-13T00:00:00"/>
    <x v="2"/>
    <x v="2"/>
    <x v="0"/>
    <d v="2015-10-19T00:00:00"/>
    <x v="1"/>
    <n v="6700"/>
    <x v="48"/>
  </r>
  <r>
    <n v="50"/>
    <s v="Vinícius Correia Barros"/>
    <x v="1"/>
    <d v="1995-01-03T00:00:00"/>
    <x v="7"/>
    <x v="3"/>
    <x v="1"/>
    <d v="2013-11-16T00:00:00"/>
    <x v="1"/>
    <n v="35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5A18B-B6E6-4A35-B3FD-2224FD7CD79D}" name="tdDptoSal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6">
  <location ref="B12:C18" firstHeaderRow="1" firstDataRow="1" firstDataCol="1"/>
  <pivotFields count="12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/>
    <pivotField dragToRow="0" dragToCol="0" dragToPage="0" showAll="0" defaultSubtotal="0"/>
  </pivotFields>
  <rowFields count="1">
    <field x="6"/>
  </rowFields>
  <rowItems count="6">
    <i>
      <x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oma de Salário" fld="9" baseField="0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968A4-8E1A-4D9D-BBE8-E065DFF16D19}" name="tdCargosSal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6">
  <location ref="B23:C30" firstHeaderRow="1" firstDataRow="1" firstDataCol="1"/>
  <pivotFields count="12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axis="axisRow" showAll="0" sortType="ascending">
      <items count="7">
        <item x="5"/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/>
    <pivotField dragToRow="0" dragToCol="0" dragToPage="0" showAll="0" defaultSubtotal="0"/>
  </pivotFields>
  <rowFields count="1">
    <field x="5"/>
  </rowFields>
  <rowItems count="7">
    <i>
      <x v="5"/>
    </i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oma de Salário" fld="9" baseField="0" baseItem="0" numFmtId="164"/>
  </dataFields>
  <formats count="1">
    <format dxfId="0">
      <pivotArea dataOnly="0" labelOnly="1" fieldPosition="0">
        <references count="1">
          <reference field="5" count="0"/>
        </references>
      </pivotArea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5023A-15DB-45C5-88A0-FBC0394A84FF}" name="tdEscSal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>
  <location ref="B35:C44" firstHeaderRow="1" firstDataRow="1" firstDataCol="1"/>
  <pivotFields count="12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axis="axisRow" showAll="0" sortType="ascending">
      <items count="9">
        <item x="4"/>
        <item x="3"/>
        <item x="5"/>
        <item x="1"/>
        <item x="7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/>
    <pivotField dragToRow="0" dragToCol="0" dragToPage="0" showAll="0" defaultSubtotal="0"/>
  </pivotFields>
  <rowFields count="1">
    <field x="4"/>
  </rowFields>
  <rowItems count="9">
    <i>
      <x/>
    </i>
    <i>
      <x v="6"/>
    </i>
    <i>
      <x v="4"/>
    </i>
    <i>
      <x v="2"/>
    </i>
    <i>
      <x v="1"/>
    </i>
    <i>
      <x v="3"/>
    </i>
    <i>
      <x v="7"/>
    </i>
    <i>
      <x v="5"/>
    </i>
    <i t="grand">
      <x/>
    </i>
  </rowItems>
  <colItems count="1">
    <i/>
  </colItems>
  <dataFields count="1">
    <dataField name="Soma de Salário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E1341-184E-410C-BB13-AE5B8B4A3FBE}" name="tdDptofunc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5">
  <location ref="F12:G18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name="Nº Funcionarios" fld="0" subtotal="count" baseField="6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41440-4088-4302-AFD0-2DC6E5032897}" name="Tabela dinâmica18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10">
  <location ref="B57:C65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axis="axisRow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ragToRow="0" dragToCol="0" dragToPage="0" showAll="0" defaultSubtotal="0"/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º Funcionários" fld="0" subtotal="count" baseField="2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B03F6-9AF5-42C7-9D1E-B2350F1E4D4F}" name="Tabela dinâmica19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6">
  <location ref="M13:P19" firstHeaderRow="0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axis="axisRow" showAll="0" sortType="a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/>
    <pivotField dragToRow="0" dragToCol="0" dragToPage="0" showAll="0" defaultSubtotal="0"/>
  </pivotFields>
  <rowFields count="1">
    <field x="6"/>
  </rowFields>
  <rowItems count="6">
    <i>
      <x/>
    </i>
    <i>
      <x v="4"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Salário" fld="9" baseField="0" baseItem="0" numFmtId="164"/>
    <dataField name="Média de Salário2" fld="9" subtotal="average" baseField="6" baseItem="1" numFmtId="164"/>
    <dataField name="Funcionarios" fld="0" subtotal="count" baseField="6" baseItem="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EFEF6-FEA4-4136-82F3-99463A575B3E}" name="tdEscFunc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>
  <location ref="F35:G44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axis="axisRow" showAll="0" sortType="ascending">
      <items count="9">
        <item x="4"/>
        <item x="3"/>
        <item x="5"/>
        <item x="1"/>
        <item x="7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/>
    <pivotField dragToRow="0" dragToCol="0" dragToPage="0" showAll="0" defaultSubtotal="0"/>
  </pivotFields>
  <rowFields count="1">
    <field x="4"/>
  </rowFields>
  <rowItems count="9">
    <i>
      <x/>
    </i>
    <i>
      <x v="6"/>
    </i>
    <i>
      <x v="4"/>
    </i>
    <i>
      <x v="3"/>
    </i>
    <i>
      <x v="1"/>
    </i>
    <i>
      <x v="2"/>
    </i>
    <i>
      <x v="7"/>
    </i>
    <i>
      <x v="5"/>
    </i>
    <i t="grand">
      <x/>
    </i>
  </rowItems>
  <colItems count="1">
    <i/>
  </colItems>
  <dataFields count="1">
    <dataField name="Nº Funcionario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EED43-8479-4DA5-8038-7A29528EC647}" name="tdSexo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6">
  <location ref="B49:C52" firstHeaderRow="1" firstDataRow="1" firstDataCol="1"/>
  <pivotFields count="12">
    <pivotField dataField="1" showAll="0"/>
    <pivotField showAll="0"/>
    <pivotField axis="axisRow"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º Funcionários" fld="0" subtotal="count" baseField="2" baseItem="1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3B78D-F69C-4681-8E06-A12B5F3AA483}" name="tdNumFunc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>
  <location ref="B3:B4" firstHeaderRow="1" firstDataRow="1" firstDataCol="0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/>
    <pivotField dragToRow="0" dragToCol="0" dragToPage="0" showAll="0" defaultSubtotal="0"/>
  </pivotFields>
  <rowItems count="1">
    <i/>
  </rowItems>
  <colItems count="1">
    <i/>
  </colItems>
  <dataFields count="1">
    <dataField name="Nº Funcionários" fld="0" subtotal="count" baseField="0" baseItem="1011663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C4D86-D58C-4BF7-AAB2-602038102145}" name="tdSalarios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>
  <location ref="B6:B7" firstHeaderRow="1" firstDataRow="1" firstDataCol="0"/>
  <pivotFields count="12">
    <pivotField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showAll="0">
      <items count="7">
        <item x="5"/>
        <item x="0"/>
        <item x="4"/>
        <item x="3"/>
        <item x="2"/>
        <item x="1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dataField="1" numFmtId="44" showAll="0"/>
    <pivotField numFmtId="1" showAll="0"/>
    <pivotField dragToRow="0" dragToCol="0" dragToPage="0" showAll="0" defaultSubtotal="0"/>
  </pivotFields>
  <rowItems count="1">
    <i/>
  </rowItems>
  <colItems count="1">
    <i/>
  </colItems>
  <dataFields count="1">
    <dataField name="Soma de Salário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5AB70-6CD4-4BFC-BDA1-953CB5C49E12}" name="tdCargosFunc" cacheId="0" applyNumberFormats="0" applyBorderFormats="0" applyFontFormats="0" applyPatternFormats="0" applyAlignmentFormats="0" applyWidthHeightFormats="1" dataCaption="Valores" updatedVersion="6" minRefreshableVersion="3" itemPrintTitles="1" createdVersion="6" indent="0" multipleFieldFilters="0" chartFormat="7">
  <location ref="F23:G30" firstHeaderRow="1" firstDataRow="1" firstDataCol="1"/>
  <pivotFields count="12">
    <pivotField dataField="1" showAll="0"/>
    <pivotField showAll="0"/>
    <pivotField showAll="0">
      <items count="3">
        <item x="0"/>
        <item x="1"/>
        <item t="default"/>
      </items>
    </pivotField>
    <pivotField numFmtId="14" showAll="0"/>
    <pivotField showAll="0">
      <items count="9">
        <item x="4"/>
        <item x="3"/>
        <item x="5"/>
        <item x="1"/>
        <item x="7"/>
        <item x="6"/>
        <item x="0"/>
        <item x="2"/>
        <item t="default"/>
      </items>
    </pivotField>
    <pivotField axis="axisRow" showAll="0" sortType="ascending">
      <items count="7">
        <item x="5"/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>
      <items count="7">
        <item h="1" x="5"/>
        <item h="1" x="2"/>
        <item h="1" x="4"/>
        <item h="1" x="0"/>
        <item h="1" x="3"/>
        <item x="1"/>
        <item t="default"/>
      </items>
    </pivotField>
    <pivotField numFmtId="44" showAll="0"/>
    <pivotField numFmtId="1" showAll="0"/>
    <pivotField dragToRow="0" dragToCol="0" dragToPage="0" showAll="0" defaultSubtotal="0"/>
  </pivotFields>
  <rowFields count="1">
    <field x="5"/>
  </rowFields>
  <rowItems count="7"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Nº Funcionarios" fld="0" subtotal="count" baseField="6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Demissão" xr10:uid="{93559C55-03BF-4FD3-9D4A-CD59FE4FC176}" sourceName="dataDemissão">
  <pivotTables>
    <pivotTable tabId="2" name="tdNumFunc"/>
    <pivotTable tabId="2" name="Tabela dinâmica18"/>
    <pivotTable tabId="2" name="tdCargosFunc"/>
    <pivotTable tabId="2" name="tdCargosSal"/>
    <pivotTable tabId="2" name="tdDptofunc"/>
    <pivotTable tabId="2" name="tdDptoSal"/>
    <pivotTable tabId="2" name="tdEscFunc"/>
    <pivotTable tabId="2" name="tdEscSal"/>
    <pivotTable tabId="2" name="tdSalarios"/>
    <pivotTable tabId="2" name="tdSexo"/>
    <pivotTable tabId="2" name="Tabela dinâmica19"/>
  </pivotTables>
  <data>
    <tabular pivotCacheId="339077066">
      <items count="6">
        <i x="5"/>
        <i x="2"/>
        <i x="4"/>
        <i x="0"/>
        <i x="3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colaridade" xr10:uid="{B4CA3812-4A67-4686-B3E5-E9DA9C44C81F}" sourceName="Escolaridade">
  <pivotTables>
    <pivotTable tabId="2" name="tdEscSal"/>
    <pivotTable tabId="2" name="Tabela dinâmica18"/>
    <pivotTable tabId="2" name="tdCargosFunc"/>
    <pivotTable tabId="2" name="tdCargosSal"/>
    <pivotTable tabId="2" name="tdDptofunc"/>
    <pivotTable tabId="2" name="tdDptoSal"/>
    <pivotTable tabId="2" name="tdEscFunc"/>
    <pivotTable tabId="2" name="tdNumFunc"/>
    <pivotTable tabId="2" name="tdSalarios"/>
    <pivotTable tabId="2" name="tdSexo"/>
    <pivotTable tabId="2" name="Tabela dinâmica19"/>
  </pivotTables>
  <data>
    <tabular pivotCacheId="339077066">
      <items count="8">
        <i x="4" s="1"/>
        <i x="3" s="1"/>
        <i x="5" s="1"/>
        <i x="1" s="1"/>
        <i x="7" s="1"/>
        <i x="6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BA71B6D8-A74B-45DB-A324-0EC7375D86A0}" sourceName="Sexo">
  <pivotTables>
    <pivotTable tabId="2" name="tdDptoSal"/>
    <pivotTable tabId="2" name="Tabela dinâmica18"/>
    <pivotTable tabId="2" name="tdCargosFunc"/>
    <pivotTable tabId="2" name="tdCargosSal"/>
    <pivotTable tabId="2" name="tdDptofunc"/>
    <pivotTable tabId="2" name="tdEscFunc"/>
    <pivotTable tabId="2" name="tdEscSal"/>
    <pivotTable tabId="2" name="tdNumFunc"/>
    <pivotTable tabId="2" name="tdSalarios"/>
    <pivotTable tabId="2" name="Tabela dinâmica19"/>
    <pivotTable tabId="2" name="tdSexo"/>
  </pivotTables>
  <data>
    <tabular pivotCacheId="339077066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5972EB63-D588-4CC8-A3F8-CC158A96DB58}" sourceName="Cargo">
  <pivotTables>
    <pivotTable tabId="2" name="tdDptoSal"/>
    <pivotTable tabId="2" name="Tabela dinâmica18"/>
    <pivotTable tabId="2" name="tdDptofunc"/>
    <pivotTable tabId="2" name="tdEscFunc"/>
    <pivotTable tabId="2" name="tdEscSal"/>
    <pivotTable tabId="2" name="tdNumFunc"/>
    <pivotTable tabId="2" name="tdSalarios"/>
    <pivotTable tabId="2" name="tdSexo"/>
    <pivotTable tabId="2" name="Tabela dinâmica19"/>
    <pivotTable tabId="2" name="tdCargosFunc"/>
    <pivotTable tabId="2" name="tdCargosSal"/>
  </pivotTables>
  <data>
    <tabular pivotCacheId="339077066">
      <items count="6">
        <i x="5" s="1"/>
        <i x="0" s="1"/>
        <i x="4" s="1"/>
        <i x="3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82BE5123-DF71-46F6-9C74-EF06750020AB}" sourceName="Departamento">
  <pivotTables>
    <pivotTable tabId="2" name="Tabela dinâmica18"/>
    <pivotTable tabId="2" name="tdCargosFunc"/>
    <pivotTable tabId="2" name="tdCargosSal"/>
    <pivotTable tabId="2" name="tdEscFunc"/>
    <pivotTable tabId="2" name="tdEscSal"/>
    <pivotTable tabId="2" name="tdNumFunc"/>
    <pivotTable tabId="2" name="tdSalarios"/>
    <pivotTable tabId="2" name="tdSexo"/>
    <pivotTable tabId="2" name="tdDptofunc"/>
    <pivotTable tabId="2" name="tdDptoSal"/>
  </pivotTables>
  <data>
    <tabular pivotCacheId="339077066">
      <items count="5">
        <i x="4" s="1"/>
        <i x="2" s="1"/>
        <i x="1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Demissão" xr10:uid="{27E0DD48-A6A6-4F4E-8CC9-C5D24B8BA7DA}" cache="SegmentaçãodeDados_dataDemissão" caption="dataDemissão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olaridade" xr10:uid="{E86D640D-6A36-422F-90E5-3E950660BDEA}" cache="SegmentaçãodeDados_Escolaridade" caption="Escolaridade" style="SlicerStyleDark4" rowHeight="257175"/>
  <slicer name="Sexo" xr10:uid="{A8A6E056-8C5B-4C5F-A840-F99AA7422101}" cache="SegmentaçãodeDados_Sexo" caption="Sexo" style="SlicerStyleDark4" rowHeight="257175"/>
  <slicer name="Cargo" xr10:uid="{AEC6E425-AAEA-4411-BBB8-54C15DE98FB0}" cache="SegmentaçãodeDados_Cargo" caption="Cargo" style="SlicerStyleDark4" rowHeight="257175"/>
  <slicer name="Departamento" xr10:uid="{F1346D9C-0852-4F21-A1DB-03C5883EB451}" cache="SegmentaçãodeDados_Departamento" caption="Departamento" style="SlicerStyleDark4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95EAB-4BC8-455F-BAFF-E1B4CB5D6CFE}" name="tDados" displayName="tDados" ref="A1:K51" totalsRowShown="0">
  <autoFilter ref="A1:K51" xr:uid="{BBB9F79B-F386-432E-93C3-C8BBA7C6C43E}"/>
  <tableColumns count="11">
    <tableColumn id="1" xr3:uid="{1D29490A-4359-4E79-9CF6-42A21EFFC797}" name="codFuncionário"/>
    <tableColumn id="2" xr3:uid="{6634D74C-4229-446B-ACD8-E8948C3F94C0}" name="nomeFuncionario"/>
    <tableColumn id="3" xr3:uid="{3F8AA2AF-28F4-4E25-B6D1-DFEF3F0960A8}" name="Sexo"/>
    <tableColumn id="4" xr3:uid="{4CB90E07-6271-4008-8309-F5651D45D482}" name="dataNascimento" dataDxfId="6"/>
    <tableColumn id="5" xr3:uid="{EE38FA10-4684-4620-AF98-94F91A5FB907}" name="Escolaridade" dataDxfId="5"/>
    <tableColumn id="6" xr3:uid="{7E4272E3-2A1F-4B6E-BC3F-07772AA19F00}" name="Cargo" dataDxfId="4"/>
    <tableColumn id="7" xr3:uid="{3DE949F8-742F-4F54-8A56-923D35D090DE}" name="Departamento" dataDxfId="3"/>
    <tableColumn id="8" xr3:uid="{B168D73A-768B-4301-84A2-E5FCA7A29768}" name="dataAdmissão" dataDxfId="2"/>
    <tableColumn id="9" xr3:uid="{17DB462E-9A20-4A7B-98E3-0729C016398D}" name="dataDemissão"/>
    <tableColumn id="11" xr3:uid="{DC10990C-AD06-4AA5-9606-CA141741DCF5}" name="Salário" dataCellStyle="Moeda"/>
    <tableColumn id="10" xr3:uid="{A8BCCA6A-C52E-48CA-9F17-50A453167D9F}" name="Idad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to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Lato">
    <a:majorFont>
      <a:latin typeface="Lato"/>
      <a:ea typeface=""/>
      <a:cs typeface=""/>
    </a:majorFont>
    <a:minorFont>
      <a:latin typeface="Lato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F80B-9D51-40A1-AC76-83D5A3C64F0C}">
  <dimension ref="A1:M51"/>
  <sheetViews>
    <sheetView topLeftCell="A16" workbookViewId="0">
      <selection activeCell="D50" sqref="D50"/>
    </sheetView>
  </sheetViews>
  <sheetFormatPr defaultRowHeight="14.25" x14ac:dyDescent="0.2"/>
  <cols>
    <col min="1" max="1" width="16.75" customWidth="1"/>
    <col min="2" max="2" width="34.75" customWidth="1"/>
    <col min="3" max="3" width="12.625" customWidth="1"/>
    <col min="4" max="4" width="26.25" customWidth="1"/>
    <col min="5" max="5" width="24.125" customWidth="1"/>
    <col min="6" max="6" width="20.75" customWidth="1"/>
    <col min="7" max="7" width="19.75" customWidth="1"/>
    <col min="8" max="8" width="21.125" customWidth="1"/>
    <col min="9" max="9" width="23.375" customWidth="1"/>
    <col min="10" max="10" width="16.875" customWidth="1"/>
    <col min="12" max="12" width="10.375" customWidth="1"/>
    <col min="13" max="13" width="13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81</v>
      </c>
    </row>
    <row r="2" spans="1:13" x14ac:dyDescent="0.2">
      <c r="A2">
        <v>1</v>
      </c>
      <c r="B2" t="s">
        <v>9</v>
      </c>
      <c r="C2" t="s">
        <v>59</v>
      </c>
      <c r="D2" s="1">
        <v>34052</v>
      </c>
      <c r="E2" t="s">
        <v>63</v>
      </c>
      <c r="F2" t="s">
        <v>71</v>
      </c>
      <c r="G2" t="s">
        <v>76</v>
      </c>
      <c r="H2" s="1">
        <v>41262</v>
      </c>
      <c r="I2" s="1">
        <v>43110</v>
      </c>
      <c r="J2" s="2">
        <v>3100</v>
      </c>
      <c r="K2" s="3">
        <v>25.062286105407257</v>
      </c>
    </row>
    <row r="3" spans="1:13" x14ac:dyDescent="0.2">
      <c r="A3">
        <v>2</v>
      </c>
      <c r="B3" t="s">
        <v>10</v>
      </c>
      <c r="C3" t="s">
        <v>59</v>
      </c>
      <c r="D3" s="1">
        <v>34805</v>
      </c>
      <c r="E3" t="s">
        <v>67</v>
      </c>
      <c r="F3" t="s">
        <v>75</v>
      </c>
      <c r="G3" t="s">
        <v>78</v>
      </c>
      <c r="H3" s="1">
        <v>42993</v>
      </c>
      <c r="J3" s="2">
        <v>2800</v>
      </c>
      <c r="K3" s="3">
        <v>23.000684462696782</v>
      </c>
      <c r="M3" s="2"/>
    </row>
    <row r="4" spans="1:13" x14ac:dyDescent="0.2">
      <c r="A4">
        <v>3</v>
      </c>
      <c r="B4" t="s">
        <v>11</v>
      </c>
      <c r="C4" t="s">
        <v>59</v>
      </c>
      <c r="D4" s="1">
        <v>30987</v>
      </c>
      <c r="E4" t="s">
        <v>64</v>
      </c>
      <c r="F4" t="s">
        <v>75</v>
      </c>
      <c r="G4" t="s">
        <v>78</v>
      </c>
      <c r="H4" s="1">
        <v>40496</v>
      </c>
      <c r="J4" s="2">
        <v>2800</v>
      </c>
      <c r="K4" s="3">
        <v>33.453798767967143</v>
      </c>
      <c r="M4" s="2"/>
    </row>
    <row r="5" spans="1:13" x14ac:dyDescent="0.2">
      <c r="A5">
        <v>4</v>
      </c>
      <c r="B5" t="s">
        <v>12</v>
      </c>
      <c r="C5" t="s">
        <v>59</v>
      </c>
      <c r="D5" s="1">
        <v>27278</v>
      </c>
      <c r="E5" t="s">
        <v>61</v>
      </c>
      <c r="F5" t="s">
        <v>72</v>
      </c>
      <c r="G5" t="s">
        <v>79</v>
      </c>
      <c r="H5" s="1">
        <v>41414</v>
      </c>
      <c r="J5" s="2">
        <v>6700</v>
      </c>
      <c r="K5" s="3">
        <v>43.60848733744011</v>
      </c>
      <c r="M5" s="2"/>
    </row>
    <row r="6" spans="1:13" x14ac:dyDescent="0.2">
      <c r="A6">
        <v>5</v>
      </c>
      <c r="B6" t="s">
        <v>13</v>
      </c>
      <c r="C6" t="s">
        <v>60</v>
      </c>
      <c r="D6" s="1">
        <v>28151</v>
      </c>
      <c r="E6" t="s">
        <v>64</v>
      </c>
      <c r="F6" t="s">
        <v>75</v>
      </c>
      <c r="G6" t="s">
        <v>78</v>
      </c>
      <c r="H6" s="1">
        <v>40256</v>
      </c>
      <c r="J6" s="2">
        <v>2800</v>
      </c>
      <c r="K6" s="3">
        <v>41.218343600273784</v>
      </c>
      <c r="M6" s="2"/>
    </row>
    <row r="7" spans="1:13" x14ac:dyDescent="0.2">
      <c r="A7">
        <v>6</v>
      </c>
      <c r="B7" t="s">
        <v>14</v>
      </c>
      <c r="C7" t="s">
        <v>60</v>
      </c>
      <c r="D7" s="1">
        <v>26820</v>
      </c>
      <c r="E7" t="s">
        <v>68</v>
      </c>
      <c r="F7" t="s">
        <v>74</v>
      </c>
      <c r="G7" t="s">
        <v>78</v>
      </c>
      <c r="H7" s="1">
        <v>41811</v>
      </c>
      <c r="J7" s="2">
        <v>3500</v>
      </c>
      <c r="K7" s="3">
        <v>44.862422997946609</v>
      </c>
      <c r="M7" s="2"/>
    </row>
    <row r="8" spans="1:13" x14ac:dyDescent="0.2">
      <c r="A8">
        <v>7</v>
      </c>
      <c r="B8" t="s">
        <v>15</v>
      </c>
      <c r="C8" t="s">
        <v>59</v>
      </c>
      <c r="D8" s="1">
        <v>31724</v>
      </c>
      <c r="E8" t="s">
        <v>62</v>
      </c>
      <c r="F8" t="s">
        <v>75</v>
      </c>
      <c r="G8" t="s">
        <v>78</v>
      </c>
      <c r="H8" s="1">
        <v>40838</v>
      </c>
      <c r="J8" s="2">
        <v>2800</v>
      </c>
      <c r="K8" s="3">
        <v>31.436002737850789</v>
      </c>
      <c r="M8" s="2"/>
    </row>
    <row r="9" spans="1:13" x14ac:dyDescent="0.2">
      <c r="A9">
        <v>8</v>
      </c>
      <c r="B9" t="s">
        <v>16</v>
      </c>
      <c r="C9" t="s">
        <v>59</v>
      </c>
      <c r="D9" s="1">
        <v>35457</v>
      </c>
      <c r="E9" t="s">
        <v>67</v>
      </c>
      <c r="F9" t="s">
        <v>71</v>
      </c>
      <c r="G9" t="s">
        <v>80</v>
      </c>
      <c r="H9" s="1">
        <v>42455</v>
      </c>
      <c r="I9" s="1">
        <v>42901</v>
      </c>
      <c r="J9" s="2">
        <v>3100</v>
      </c>
      <c r="K9" s="3">
        <v>21.215605749486652</v>
      </c>
    </row>
    <row r="10" spans="1:13" x14ac:dyDescent="0.2">
      <c r="A10">
        <v>9</v>
      </c>
      <c r="B10" t="s">
        <v>17</v>
      </c>
      <c r="C10" t="s">
        <v>59</v>
      </c>
      <c r="D10" s="1">
        <v>33051</v>
      </c>
      <c r="E10" t="s">
        <v>64</v>
      </c>
      <c r="F10" t="s">
        <v>73</v>
      </c>
      <c r="G10" t="s">
        <v>76</v>
      </c>
      <c r="H10" s="1">
        <v>42106</v>
      </c>
      <c r="J10" s="2">
        <v>10900</v>
      </c>
      <c r="K10" s="3">
        <v>27.802874743326488</v>
      </c>
    </row>
    <row r="11" spans="1:13" x14ac:dyDescent="0.2">
      <c r="A11">
        <v>10</v>
      </c>
      <c r="B11" t="s">
        <v>18</v>
      </c>
      <c r="C11" t="s">
        <v>59</v>
      </c>
      <c r="D11" s="1">
        <v>33631</v>
      </c>
      <c r="E11" t="s">
        <v>61</v>
      </c>
      <c r="F11" t="s">
        <v>71</v>
      </c>
      <c r="G11" t="s">
        <v>76</v>
      </c>
      <c r="H11" s="1">
        <v>42226</v>
      </c>
      <c r="J11" s="2">
        <v>3100</v>
      </c>
      <c r="K11" s="3">
        <v>26.21492128678987</v>
      </c>
    </row>
    <row r="12" spans="1:13" x14ac:dyDescent="0.2">
      <c r="A12">
        <v>11</v>
      </c>
      <c r="B12" t="s">
        <v>19</v>
      </c>
      <c r="C12" t="s">
        <v>60</v>
      </c>
      <c r="D12" s="1">
        <v>32666</v>
      </c>
      <c r="E12" t="s">
        <v>61</v>
      </c>
      <c r="F12" t="s">
        <v>72</v>
      </c>
      <c r="G12" t="s">
        <v>80</v>
      </c>
      <c r="H12" s="1">
        <v>41928</v>
      </c>
      <c r="J12" s="2">
        <v>6700</v>
      </c>
      <c r="K12" s="3">
        <v>28.856947296372347</v>
      </c>
    </row>
    <row r="13" spans="1:13" x14ac:dyDescent="0.2">
      <c r="A13">
        <v>12</v>
      </c>
      <c r="B13" t="s">
        <v>20</v>
      </c>
      <c r="C13" t="s">
        <v>60</v>
      </c>
      <c r="D13" s="1">
        <v>32384</v>
      </c>
      <c r="E13" t="s">
        <v>66</v>
      </c>
      <c r="F13" t="s">
        <v>74</v>
      </c>
      <c r="G13" t="s">
        <v>78</v>
      </c>
      <c r="H13" s="1">
        <v>41536</v>
      </c>
      <c r="J13" s="2">
        <v>3500</v>
      </c>
      <c r="K13" s="3">
        <v>29.629021218343599</v>
      </c>
    </row>
    <row r="14" spans="1:13" x14ac:dyDescent="0.2">
      <c r="A14">
        <v>13</v>
      </c>
      <c r="B14" t="s">
        <v>21</v>
      </c>
      <c r="C14" t="s">
        <v>59</v>
      </c>
      <c r="D14" s="1">
        <v>32153</v>
      </c>
      <c r="E14" t="s">
        <v>63</v>
      </c>
      <c r="F14" t="s">
        <v>71</v>
      </c>
      <c r="G14" t="s">
        <v>78</v>
      </c>
      <c r="H14" s="1">
        <v>41497</v>
      </c>
      <c r="J14" s="2">
        <v>3100</v>
      </c>
      <c r="K14" s="3">
        <v>30.261464750171115</v>
      </c>
    </row>
    <row r="15" spans="1:13" x14ac:dyDescent="0.2">
      <c r="A15">
        <v>14</v>
      </c>
      <c r="B15" t="s">
        <v>22</v>
      </c>
      <c r="C15" t="s">
        <v>59</v>
      </c>
      <c r="D15" s="1">
        <v>35183</v>
      </c>
      <c r="E15" t="s">
        <v>66</v>
      </c>
      <c r="F15" t="s">
        <v>70</v>
      </c>
      <c r="G15" t="s">
        <v>79</v>
      </c>
      <c r="H15" s="1">
        <v>42256</v>
      </c>
      <c r="J15" s="2">
        <v>4700</v>
      </c>
      <c r="K15" s="3">
        <v>21.965776865160848</v>
      </c>
    </row>
    <row r="16" spans="1:13" x14ac:dyDescent="0.2">
      <c r="A16">
        <v>15</v>
      </c>
      <c r="B16" t="s">
        <v>23</v>
      </c>
      <c r="C16" t="s">
        <v>60</v>
      </c>
      <c r="D16" s="1">
        <v>26772</v>
      </c>
      <c r="E16" t="s">
        <v>66</v>
      </c>
      <c r="F16" t="s">
        <v>74</v>
      </c>
      <c r="G16" t="s">
        <v>78</v>
      </c>
      <c r="H16" s="1">
        <v>40961</v>
      </c>
      <c r="J16" s="2">
        <v>3500</v>
      </c>
      <c r="K16" s="3">
        <v>44.993839835728956</v>
      </c>
    </row>
    <row r="17" spans="1:11" x14ac:dyDescent="0.2">
      <c r="A17">
        <v>16</v>
      </c>
      <c r="B17" t="s">
        <v>24</v>
      </c>
      <c r="C17" t="s">
        <v>60</v>
      </c>
      <c r="D17" s="1">
        <v>32515</v>
      </c>
      <c r="E17" t="s">
        <v>62</v>
      </c>
      <c r="F17" t="s">
        <v>71</v>
      </c>
      <c r="G17" t="s">
        <v>76</v>
      </c>
      <c r="H17" s="1">
        <v>41259</v>
      </c>
      <c r="J17" s="2">
        <v>3100</v>
      </c>
      <c r="K17" s="3">
        <v>29.270362765229294</v>
      </c>
    </row>
    <row r="18" spans="1:11" x14ac:dyDescent="0.2">
      <c r="A18">
        <v>17</v>
      </c>
      <c r="B18" t="s">
        <v>25</v>
      </c>
      <c r="C18" t="s">
        <v>59</v>
      </c>
      <c r="D18" s="1">
        <v>28890</v>
      </c>
      <c r="E18" t="s">
        <v>65</v>
      </c>
      <c r="F18" t="s">
        <v>71</v>
      </c>
      <c r="G18" t="s">
        <v>80</v>
      </c>
      <c r="H18" s="1">
        <v>42592</v>
      </c>
      <c r="J18" s="2">
        <v>3100</v>
      </c>
      <c r="K18" s="3">
        <v>39.195071868583163</v>
      </c>
    </row>
    <row r="19" spans="1:11" x14ac:dyDescent="0.2">
      <c r="A19">
        <v>18</v>
      </c>
      <c r="B19" t="s">
        <v>26</v>
      </c>
      <c r="C19" t="s">
        <v>59</v>
      </c>
      <c r="D19" s="1">
        <v>31007</v>
      </c>
      <c r="E19" t="s">
        <v>64</v>
      </c>
      <c r="F19" t="s">
        <v>74</v>
      </c>
      <c r="G19" t="s">
        <v>78</v>
      </c>
      <c r="H19" s="1">
        <v>42831</v>
      </c>
      <c r="I19" s="1">
        <v>43134</v>
      </c>
      <c r="J19" s="2">
        <v>3500</v>
      </c>
      <c r="K19" s="3">
        <v>33.399041752224505</v>
      </c>
    </row>
    <row r="20" spans="1:11" x14ac:dyDescent="0.2">
      <c r="A20">
        <v>19</v>
      </c>
      <c r="B20" t="s">
        <v>27</v>
      </c>
      <c r="C20" t="s">
        <v>60</v>
      </c>
      <c r="D20" s="1">
        <v>26589</v>
      </c>
      <c r="E20" t="s">
        <v>61</v>
      </c>
      <c r="F20" t="s">
        <v>71</v>
      </c>
      <c r="G20" t="s">
        <v>79</v>
      </c>
      <c r="H20" s="1">
        <v>40993</v>
      </c>
      <c r="J20" s="2">
        <v>3100</v>
      </c>
      <c r="K20" s="3">
        <v>45.494866529774129</v>
      </c>
    </row>
    <row r="21" spans="1:11" x14ac:dyDescent="0.2">
      <c r="A21">
        <v>20</v>
      </c>
      <c r="B21" t="s">
        <v>28</v>
      </c>
      <c r="C21" t="s">
        <v>59</v>
      </c>
      <c r="D21" s="1">
        <v>28202</v>
      </c>
      <c r="E21" t="s">
        <v>67</v>
      </c>
      <c r="F21" t="s">
        <v>73</v>
      </c>
      <c r="G21" t="s">
        <v>79</v>
      </c>
      <c r="H21" s="1">
        <v>40508</v>
      </c>
      <c r="J21" s="2">
        <v>10900</v>
      </c>
      <c r="K21" s="3">
        <v>41.078713210130047</v>
      </c>
    </row>
    <row r="22" spans="1:11" x14ac:dyDescent="0.2">
      <c r="A22">
        <v>21</v>
      </c>
      <c r="B22" t="s">
        <v>29</v>
      </c>
      <c r="C22" t="s">
        <v>59</v>
      </c>
      <c r="D22" s="1">
        <v>31917</v>
      </c>
      <c r="E22" t="s">
        <v>66</v>
      </c>
      <c r="F22" t="s">
        <v>70</v>
      </c>
      <c r="G22" t="s">
        <v>77</v>
      </c>
      <c r="H22" s="1">
        <v>40457</v>
      </c>
      <c r="J22" s="2">
        <v>4700</v>
      </c>
      <c r="K22" s="3">
        <v>30.90759753593429</v>
      </c>
    </row>
    <row r="23" spans="1:11" x14ac:dyDescent="0.2">
      <c r="A23">
        <v>22</v>
      </c>
      <c r="B23" t="s">
        <v>30</v>
      </c>
      <c r="C23" t="s">
        <v>59</v>
      </c>
      <c r="D23" s="1">
        <v>32026</v>
      </c>
      <c r="E23" t="s">
        <v>64</v>
      </c>
      <c r="F23" t="s">
        <v>70</v>
      </c>
      <c r="G23" t="s">
        <v>76</v>
      </c>
      <c r="H23" s="1">
        <v>40481</v>
      </c>
      <c r="J23" s="2">
        <v>4700</v>
      </c>
      <c r="K23" s="3">
        <v>30.609171800136892</v>
      </c>
    </row>
    <row r="24" spans="1:11" x14ac:dyDescent="0.2">
      <c r="A24">
        <v>23</v>
      </c>
      <c r="B24" t="s">
        <v>31</v>
      </c>
      <c r="C24" t="s">
        <v>59</v>
      </c>
      <c r="D24" s="1">
        <v>31105</v>
      </c>
      <c r="E24" t="s">
        <v>62</v>
      </c>
      <c r="F24" t="s">
        <v>72</v>
      </c>
      <c r="G24" t="s">
        <v>77</v>
      </c>
      <c r="H24" s="1">
        <v>40275</v>
      </c>
      <c r="J24" s="2">
        <v>6700</v>
      </c>
      <c r="K24" s="3">
        <v>33.130732375085557</v>
      </c>
    </row>
    <row r="25" spans="1:11" x14ac:dyDescent="0.2">
      <c r="A25">
        <v>24</v>
      </c>
      <c r="B25" t="s">
        <v>32</v>
      </c>
      <c r="C25" t="s">
        <v>59</v>
      </c>
      <c r="D25" s="1">
        <v>27267</v>
      </c>
      <c r="E25" t="s">
        <v>63</v>
      </c>
      <c r="F25" t="s">
        <v>75</v>
      </c>
      <c r="G25" t="s">
        <v>78</v>
      </c>
      <c r="H25" s="1">
        <v>42487</v>
      </c>
      <c r="J25" s="2">
        <v>2800</v>
      </c>
      <c r="K25" s="3">
        <v>43.638603696098563</v>
      </c>
    </row>
    <row r="26" spans="1:11" x14ac:dyDescent="0.2">
      <c r="A26">
        <v>25</v>
      </c>
      <c r="B26" t="s">
        <v>33</v>
      </c>
      <c r="C26" t="s">
        <v>59</v>
      </c>
      <c r="D26" s="1">
        <v>34977</v>
      </c>
      <c r="E26" t="s">
        <v>65</v>
      </c>
      <c r="F26" t="s">
        <v>75</v>
      </c>
      <c r="G26" t="s">
        <v>78</v>
      </c>
      <c r="H26" s="1">
        <v>40515</v>
      </c>
      <c r="I26" s="1">
        <v>42934</v>
      </c>
      <c r="J26" s="2">
        <v>2800</v>
      </c>
      <c r="K26" s="3">
        <v>22.529774127310063</v>
      </c>
    </row>
    <row r="27" spans="1:11" x14ac:dyDescent="0.2">
      <c r="A27">
        <v>26</v>
      </c>
      <c r="B27" t="s">
        <v>34</v>
      </c>
      <c r="C27" t="s">
        <v>60</v>
      </c>
      <c r="D27" s="1">
        <v>25731</v>
      </c>
      <c r="E27" t="s">
        <v>63</v>
      </c>
      <c r="F27" t="s">
        <v>71</v>
      </c>
      <c r="G27" t="s">
        <v>76</v>
      </c>
      <c r="H27" s="1">
        <v>42191</v>
      </c>
      <c r="J27" s="2">
        <v>3100</v>
      </c>
      <c r="K27" s="3">
        <v>47.843942505133469</v>
      </c>
    </row>
    <row r="28" spans="1:11" x14ac:dyDescent="0.2">
      <c r="A28">
        <v>27</v>
      </c>
      <c r="B28" t="s">
        <v>35</v>
      </c>
      <c r="C28" t="s">
        <v>60</v>
      </c>
      <c r="D28" s="1">
        <v>28527</v>
      </c>
      <c r="E28" t="s">
        <v>62</v>
      </c>
      <c r="F28" t="s">
        <v>70</v>
      </c>
      <c r="G28" t="s">
        <v>79</v>
      </c>
      <c r="H28" s="1">
        <v>40637</v>
      </c>
      <c r="J28" s="2">
        <v>4700</v>
      </c>
      <c r="K28" s="3">
        <v>40.188911704312112</v>
      </c>
    </row>
    <row r="29" spans="1:11" x14ac:dyDescent="0.2">
      <c r="A29">
        <v>28</v>
      </c>
      <c r="B29" t="s">
        <v>36</v>
      </c>
      <c r="C29" t="s">
        <v>60</v>
      </c>
      <c r="D29" s="1">
        <v>32832</v>
      </c>
      <c r="E29" t="s">
        <v>64</v>
      </c>
      <c r="F29" t="s">
        <v>70</v>
      </c>
      <c r="G29" t="s">
        <v>80</v>
      </c>
      <c r="H29" s="1">
        <v>42676</v>
      </c>
      <c r="J29" s="2">
        <v>4700</v>
      </c>
      <c r="K29" s="3">
        <v>28.402464065708418</v>
      </c>
    </row>
    <row r="30" spans="1:11" x14ac:dyDescent="0.2">
      <c r="A30">
        <v>29</v>
      </c>
      <c r="B30" t="s">
        <v>37</v>
      </c>
      <c r="C30" t="s">
        <v>60</v>
      </c>
      <c r="D30" s="1">
        <v>35979</v>
      </c>
      <c r="E30" t="s">
        <v>65</v>
      </c>
      <c r="F30" t="s">
        <v>73</v>
      </c>
      <c r="G30" t="s">
        <v>76</v>
      </c>
      <c r="H30" s="1">
        <v>41900</v>
      </c>
      <c r="J30" s="2">
        <v>10900</v>
      </c>
      <c r="K30" s="3">
        <v>19.786447638603697</v>
      </c>
    </row>
    <row r="31" spans="1:11" x14ac:dyDescent="0.2">
      <c r="A31">
        <v>30</v>
      </c>
      <c r="B31" t="s">
        <v>38</v>
      </c>
      <c r="C31" t="s">
        <v>59</v>
      </c>
      <c r="D31" s="1">
        <v>34960</v>
      </c>
      <c r="E31" t="s">
        <v>68</v>
      </c>
      <c r="F31" t="s">
        <v>71</v>
      </c>
      <c r="G31" t="s">
        <v>78</v>
      </c>
      <c r="H31" s="1">
        <v>42134</v>
      </c>
      <c r="J31" s="2">
        <v>3100</v>
      </c>
      <c r="K31" s="3">
        <v>22.576317590691307</v>
      </c>
    </row>
    <row r="32" spans="1:11" x14ac:dyDescent="0.2">
      <c r="A32">
        <v>31</v>
      </c>
      <c r="B32" t="s">
        <v>39</v>
      </c>
      <c r="C32" t="s">
        <v>60</v>
      </c>
      <c r="D32" s="1">
        <v>34567</v>
      </c>
      <c r="E32" t="s">
        <v>67</v>
      </c>
      <c r="F32" t="s">
        <v>73</v>
      </c>
      <c r="G32" t="s">
        <v>80</v>
      </c>
      <c r="H32" s="1">
        <v>42860</v>
      </c>
      <c r="J32" s="2">
        <v>10900</v>
      </c>
      <c r="K32" s="3">
        <v>23.652292950034223</v>
      </c>
    </row>
    <row r="33" spans="1:11" x14ac:dyDescent="0.2">
      <c r="A33">
        <v>32</v>
      </c>
      <c r="B33" t="s">
        <v>40</v>
      </c>
      <c r="C33" t="s">
        <v>60</v>
      </c>
      <c r="D33" s="1">
        <v>34267</v>
      </c>
      <c r="E33" t="s">
        <v>67</v>
      </c>
      <c r="F33" t="s">
        <v>71</v>
      </c>
      <c r="G33" t="s">
        <v>80</v>
      </c>
      <c r="H33" s="1">
        <v>41833</v>
      </c>
      <c r="J33" s="2">
        <v>3100</v>
      </c>
      <c r="K33" s="3">
        <v>24.473648186173854</v>
      </c>
    </row>
    <row r="34" spans="1:11" x14ac:dyDescent="0.2">
      <c r="A34">
        <v>33</v>
      </c>
      <c r="B34" t="s">
        <v>41</v>
      </c>
      <c r="C34" t="s">
        <v>59</v>
      </c>
      <c r="D34" s="1">
        <v>29096</v>
      </c>
      <c r="E34" t="s">
        <v>68</v>
      </c>
      <c r="F34" t="s">
        <v>74</v>
      </c>
      <c r="G34" t="s">
        <v>78</v>
      </c>
      <c r="H34" s="1">
        <v>42569</v>
      </c>
      <c r="J34" s="2">
        <v>3500</v>
      </c>
      <c r="K34" s="3">
        <v>38.631074606433948</v>
      </c>
    </row>
    <row r="35" spans="1:11" x14ac:dyDescent="0.2">
      <c r="A35">
        <v>34</v>
      </c>
      <c r="B35" t="s">
        <v>42</v>
      </c>
      <c r="C35" t="s">
        <v>60</v>
      </c>
      <c r="D35" s="1">
        <v>25645</v>
      </c>
      <c r="E35" t="s">
        <v>65</v>
      </c>
      <c r="F35" t="s">
        <v>71</v>
      </c>
      <c r="G35" t="s">
        <v>76</v>
      </c>
      <c r="H35" s="1">
        <v>41950</v>
      </c>
      <c r="J35" s="2">
        <v>3100</v>
      </c>
      <c r="K35" s="3">
        <v>48.079397672826829</v>
      </c>
    </row>
    <row r="36" spans="1:11" x14ac:dyDescent="0.2">
      <c r="A36">
        <v>35</v>
      </c>
      <c r="B36" t="s">
        <v>43</v>
      </c>
      <c r="C36" t="s">
        <v>60</v>
      </c>
      <c r="D36" s="1">
        <v>32419</v>
      </c>
      <c r="E36" t="s">
        <v>64</v>
      </c>
      <c r="F36" t="s">
        <v>74</v>
      </c>
      <c r="G36" t="s">
        <v>77</v>
      </c>
      <c r="H36" s="1">
        <v>40807</v>
      </c>
      <c r="I36" s="1">
        <v>42834</v>
      </c>
      <c r="J36" s="2">
        <v>3500</v>
      </c>
      <c r="K36" s="3">
        <v>29.533196440793976</v>
      </c>
    </row>
    <row r="37" spans="1:11" x14ac:dyDescent="0.2">
      <c r="A37">
        <v>36</v>
      </c>
      <c r="B37" t="s">
        <v>44</v>
      </c>
      <c r="C37" t="s">
        <v>60</v>
      </c>
      <c r="D37" s="1">
        <v>32549</v>
      </c>
      <c r="E37" t="s">
        <v>61</v>
      </c>
      <c r="F37" t="s">
        <v>70</v>
      </c>
      <c r="G37" t="s">
        <v>76</v>
      </c>
      <c r="H37" s="1">
        <v>40235</v>
      </c>
      <c r="J37" s="2">
        <v>4700</v>
      </c>
      <c r="K37" s="3">
        <v>29.177275838466805</v>
      </c>
    </row>
    <row r="38" spans="1:11" x14ac:dyDescent="0.2">
      <c r="A38">
        <v>37</v>
      </c>
      <c r="B38" t="s">
        <v>45</v>
      </c>
      <c r="C38" t="s">
        <v>60</v>
      </c>
      <c r="D38" s="1">
        <v>33877</v>
      </c>
      <c r="E38" t="s">
        <v>67</v>
      </c>
      <c r="F38" t="s">
        <v>71</v>
      </c>
      <c r="G38" t="s">
        <v>79</v>
      </c>
      <c r="H38" s="1">
        <v>41088</v>
      </c>
      <c r="J38" s="2">
        <v>3100</v>
      </c>
      <c r="K38" s="3">
        <v>25.541409993155373</v>
      </c>
    </row>
    <row r="39" spans="1:11" x14ac:dyDescent="0.2">
      <c r="A39">
        <v>38</v>
      </c>
      <c r="B39" t="s">
        <v>46</v>
      </c>
      <c r="C39" t="s">
        <v>59</v>
      </c>
      <c r="D39" s="1">
        <v>35556</v>
      </c>
      <c r="E39" t="s">
        <v>66</v>
      </c>
      <c r="F39" t="s">
        <v>72</v>
      </c>
      <c r="G39" t="s">
        <v>80</v>
      </c>
      <c r="H39" s="1">
        <v>41895</v>
      </c>
      <c r="J39" s="2">
        <v>6700</v>
      </c>
      <c r="K39" s="3">
        <v>20.944558521560573</v>
      </c>
    </row>
    <row r="40" spans="1:11" x14ac:dyDescent="0.2">
      <c r="A40">
        <v>39</v>
      </c>
      <c r="B40" t="s">
        <v>47</v>
      </c>
      <c r="C40" t="s">
        <v>59</v>
      </c>
      <c r="D40" s="1">
        <v>35091</v>
      </c>
      <c r="E40" t="s">
        <v>68</v>
      </c>
      <c r="F40" t="s">
        <v>70</v>
      </c>
      <c r="G40" t="s">
        <v>80</v>
      </c>
      <c r="H40" s="1">
        <v>42401</v>
      </c>
      <c r="J40" s="2">
        <v>4700</v>
      </c>
      <c r="K40" s="3">
        <v>22.217659137577002</v>
      </c>
    </row>
    <row r="41" spans="1:11" x14ac:dyDescent="0.2">
      <c r="A41">
        <v>40</v>
      </c>
      <c r="B41" t="s">
        <v>48</v>
      </c>
      <c r="C41" t="s">
        <v>59</v>
      </c>
      <c r="D41" s="1">
        <v>35728</v>
      </c>
      <c r="E41" t="s">
        <v>66</v>
      </c>
      <c r="F41" t="s">
        <v>71</v>
      </c>
      <c r="G41" t="s">
        <v>78</v>
      </c>
      <c r="H41" s="1">
        <v>40862</v>
      </c>
      <c r="J41" s="2">
        <v>3100</v>
      </c>
      <c r="K41" s="3">
        <v>20.473648186173854</v>
      </c>
    </row>
    <row r="42" spans="1:11" x14ac:dyDescent="0.2">
      <c r="A42">
        <v>41</v>
      </c>
      <c r="B42" t="s">
        <v>49</v>
      </c>
      <c r="C42" t="s">
        <v>59</v>
      </c>
      <c r="D42" s="1">
        <v>29411</v>
      </c>
      <c r="E42" t="s">
        <v>64</v>
      </c>
      <c r="F42" t="s">
        <v>74</v>
      </c>
      <c r="G42" t="s">
        <v>78</v>
      </c>
      <c r="H42" s="1">
        <v>42947</v>
      </c>
      <c r="J42" s="2">
        <v>3500</v>
      </c>
      <c r="K42" s="3">
        <v>37.768651608487339</v>
      </c>
    </row>
    <row r="43" spans="1:11" x14ac:dyDescent="0.2">
      <c r="A43">
        <v>42</v>
      </c>
      <c r="B43" t="s">
        <v>50</v>
      </c>
      <c r="C43" t="s">
        <v>59</v>
      </c>
      <c r="D43" s="1">
        <v>33489</v>
      </c>
      <c r="E43" t="s">
        <v>62</v>
      </c>
      <c r="F43" t="s">
        <v>75</v>
      </c>
      <c r="G43" t="s">
        <v>78</v>
      </c>
      <c r="H43" s="1">
        <v>40407</v>
      </c>
      <c r="J43" s="2">
        <v>2800</v>
      </c>
      <c r="K43" s="3">
        <v>26.603696098562629</v>
      </c>
    </row>
    <row r="44" spans="1:11" x14ac:dyDescent="0.2">
      <c r="A44">
        <v>43</v>
      </c>
      <c r="B44" t="s">
        <v>51</v>
      </c>
      <c r="C44" t="s">
        <v>60</v>
      </c>
      <c r="D44" s="1">
        <v>31790</v>
      </c>
      <c r="E44" t="s">
        <v>61</v>
      </c>
      <c r="F44" t="s">
        <v>74</v>
      </c>
      <c r="G44" t="s">
        <v>78</v>
      </c>
      <c r="H44" s="1">
        <v>42857</v>
      </c>
      <c r="J44" s="2">
        <v>3500</v>
      </c>
      <c r="K44" s="3">
        <v>31.255304585900067</v>
      </c>
    </row>
    <row r="45" spans="1:11" x14ac:dyDescent="0.2">
      <c r="A45">
        <v>44</v>
      </c>
      <c r="B45" t="s">
        <v>52</v>
      </c>
      <c r="C45" t="s">
        <v>59</v>
      </c>
      <c r="D45" s="1">
        <v>27419</v>
      </c>
      <c r="E45" t="s">
        <v>62</v>
      </c>
      <c r="F45" t="s">
        <v>75</v>
      </c>
      <c r="G45" t="s">
        <v>78</v>
      </c>
      <c r="H45" s="1">
        <v>42969</v>
      </c>
      <c r="J45" s="2">
        <v>2800</v>
      </c>
      <c r="K45" s="3">
        <v>43.222450376454482</v>
      </c>
    </row>
    <row r="46" spans="1:11" x14ac:dyDescent="0.2">
      <c r="A46">
        <v>45</v>
      </c>
      <c r="B46" t="s">
        <v>53</v>
      </c>
      <c r="C46" t="s">
        <v>60</v>
      </c>
      <c r="D46" s="1">
        <v>28910</v>
      </c>
      <c r="E46" t="s">
        <v>63</v>
      </c>
      <c r="F46" t="s">
        <v>72</v>
      </c>
      <c r="G46" t="s">
        <v>77</v>
      </c>
      <c r="H46" s="1">
        <v>42665</v>
      </c>
      <c r="J46" s="2">
        <v>6700</v>
      </c>
      <c r="K46" s="3">
        <v>39.140314852840518</v>
      </c>
    </row>
    <row r="47" spans="1:11" x14ac:dyDescent="0.2">
      <c r="A47">
        <v>46</v>
      </c>
      <c r="B47" t="s">
        <v>54</v>
      </c>
      <c r="C47" t="s">
        <v>60</v>
      </c>
      <c r="D47" s="1">
        <v>27228</v>
      </c>
      <c r="E47" t="s">
        <v>62</v>
      </c>
      <c r="F47" t="s">
        <v>71</v>
      </c>
      <c r="G47" t="s">
        <v>76</v>
      </c>
      <c r="H47" s="1">
        <v>41740</v>
      </c>
      <c r="J47" s="2">
        <v>3100</v>
      </c>
      <c r="K47" s="3">
        <v>43.745379876796711</v>
      </c>
    </row>
    <row r="48" spans="1:11" x14ac:dyDescent="0.2">
      <c r="A48">
        <v>47</v>
      </c>
      <c r="B48" t="s">
        <v>55</v>
      </c>
      <c r="C48" t="s">
        <v>59</v>
      </c>
      <c r="D48" s="1">
        <v>31278</v>
      </c>
      <c r="E48" t="s">
        <v>66</v>
      </c>
      <c r="F48" t="s">
        <v>71</v>
      </c>
      <c r="G48" t="s">
        <v>80</v>
      </c>
      <c r="H48" s="1">
        <v>40432</v>
      </c>
      <c r="J48" s="2">
        <v>3100</v>
      </c>
      <c r="K48" s="3">
        <v>32.657084188911703</v>
      </c>
    </row>
    <row r="49" spans="1:11" x14ac:dyDescent="0.2">
      <c r="A49">
        <v>48</v>
      </c>
      <c r="B49" t="s">
        <v>56</v>
      </c>
      <c r="C49" t="s">
        <v>60</v>
      </c>
      <c r="D49" s="1">
        <v>31172</v>
      </c>
      <c r="E49" t="s">
        <v>66</v>
      </c>
      <c r="F49" t="s">
        <v>73</v>
      </c>
      <c r="G49" t="s">
        <v>79</v>
      </c>
      <c r="H49" s="1">
        <v>40996</v>
      </c>
      <c r="J49" s="2">
        <v>10900</v>
      </c>
      <c r="K49" s="3">
        <v>32.947296372347708</v>
      </c>
    </row>
    <row r="50" spans="1:11" x14ac:dyDescent="0.2">
      <c r="A50">
        <v>49</v>
      </c>
      <c r="B50" t="s">
        <v>57</v>
      </c>
      <c r="C50" t="s">
        <v>59</v>
      </c>
      <c r="D50" s="1">
        <v>27011</v>
      </c>
      <c r="E50" t="s">
        <v>64</v>
      </c>
      <c r="F50" t="s">
        <v>72</v>
      </c>
      <c r="G50" t="s">
        <v>76</v>
      </c>
      <c r="H50" s="1">
        <v>42296</v>
      </c>
      <c r="J50" s="2">
        <v>6700</v>
      </c>
      <c r="K50" s="3">
        <v>44.33949349760438</v>
      </c>
    </row>
    <row r="51" spans="1:11" x14ac:dyDescent="0.2">
      <c r="A51">
        <v>50</v>
      </c>
      <c r="B51" t="s">
        <v>58</v>
      </c>
      <c r="C51" t="s">
        <v>60</v>
      </c>
      <c r="D51" s="1">
        <v>34702</v>
      </c>
      <c r="E51" t="s">
        <v>65</v>
      </c>
      <c r="F51" t="s">
        <v>74</v>
      </c>
      <c r="G51" t="s">
        <v>78</v>
      </c>
      <c r="H51" s="1">
        <v>41594</v>
      </c>
      <c r="J51" s="2">
        <v>3500</v>
      </c>
      <c r="K51" s="3">
        <v>23.282683093771389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5C42-0C2E-4C71-B416-FD20F6E2E595}">
  <dimension ref="A3:P65"/>
  <sheetViews>
    <sheetView topLeftCell="A40" workbookViewId="0">
      <selection activeCell="G7" sqref="G7"/>
    </sheetView>
  </sheetViews>
  <sheetFormatPr defaultRowHeight="14.25" x14ac:dyDescent="0.2"/>
  <cols>
    <col min="2" max="2" width="22.875" customWidth="1"/>
    <col min="3" max="3" width="13.75" customWidth="1"/>
    <col min="6" max="6" width="21.625" customWidth="1"/>
    <col min="7" max="7" width="13.125" bestFit="1" customWidth="1"/>
    <col min="13" max="13" width="17.5" customWidth="1"/>
    <col min="14" max="14" width="16.875" customWidth="1"/>
    <col min="15" max="15" width="15.375" customWidth="1"/>
    <col min="16" max="16" width="18.5" bestFit="1" customWidth="1"/>
  </cols>
  <sheetData>
    <row r="3" spans="1:16" x14ac:dyDescent="0.2">
      <c r="B3" t="s">
        <v>82</v>
      </c>
    </row>
    <row r="4" spans="1:16" x14ac:dyDescent="0.2">
      <c r="B4" s="4">
        <v>45</v>
      </c>
      <c r="C4">
        <f>GETPIVOTDATA("codFuncionário",$B$3)</f>
        <v>45</v>
      </c>
    </row>
    <row r="6" spans="1:16" x14ac:dyDescent="0.2">
      <c r="B6" t="s">
        <v>83</v>
      </c>
    </row>
    <row r="7" spans="1:16" x14ac:dyDescent="0.2">
      <c r="B7" s="6">
        <v>212000</v>
      </c>
      <c r="C7" s="9">
        <f>GETPIVOTDATA("Salário",$B$6)</f>
        <v>212000</v>
      </c>
    </row>
    <row r="10" spans="1:16" s="7" customFormat="1" ht="15" thickBot="1" x14ac:dyDescent="0.25">
      <c r="A10" s="7" t="s">
        <v>84</v>
      </c>
    </row>
    <row r="12" spans="1:16" x14ac:dyDescent="0.2">
      <c r="B12" s="5" t="s">
        <v>85</v>
      </c>
      <c r="C12" t="s">
        <v>83</v>
      </c>
      <c r="F12" s="5" t="s">
        <v>85</v>
      </c>
      <c r="G12" t="s">
        <v>87</v>
      </c>
    </row>
    <row r="13" spans="1:16" x14ac:dyDescent="0.2">
      <c r="B13" s="8" t="s">
        <v>77</v>
      </c>
      <c r="C13" s="6">
        <v>18100</v>
      </c>
      <c r="F13" s="8" t="s">
        <v>77</v>
      </c>
      <c r="G13" s="4">
        <v>3</v>
      </c>
      <c r="M13" s="5" t="s">
        <v>85</v>
      </c>
      <c r="N13" t="s">
        <v>83</v>
      </c>
      <c r="O13" t="s">
        <v>98</v>
      </c>
      <c r="P13" t="s">
        <v>97</v>
      </c>
    </row>
    <row r="14" spans="1:16" x14ac:dyDescent="0.2">
      <c r="B14" s="8" t="s">
        <v>80</v>
      </c>
      <c r="C14" s="6">
        <v>43000</v>
      </c>
      <c r="F14" s="8" t="s">
        <v>79</v>
      </c>
      <c r="G14" s="4">
        <v>7</v>
      </c>
      <c r="M14" s="8" t="s">
        <v>77</v>
      </c>
      <c r="N14" s="6">
        <v>18100</v>
      </c>
      <c r="O14" s="6">
        <v>6033.333333333333</v>
      </c>
      <c r="P14" s="4">
        <v>3</v>
      </c>
    </row>
    <row r="15" spans="1:16" x14ac:dyDescent="0.2">
      <c r="B15" s="8" t="s">
        <v>79</v>
      </c>
      <c r="C15" s="6">
        <v>44100</v>
      </c>
      <c r="F15" s="8" t="s">
        <v>80</v>
      </c>
      <c r="G15" s="4">
        <v>8</v>
      </c>
      <c r="M15" s="8" t="s">
        <v>80</v>
      </c>
      <c r="N15" s="6">
        <v>43000</v>
      </c>
      <c r="O15" s="6">
        <v>5375</v>
      </c>
      <c r="P15" s="4">
        <v>8</v>
      </c>
    </row>
    <row r="16" spans="1:16" x14ac:dyDescent="0.2">
      <c r="B16" s="8" t="s">
        <v>78</v>
      </c>
      <c r="C16" s="6">
        <v>53400</v>
      </c>
      <c r="F16" s="8" t="s">
        <v>76</v>
      </c>
      <c r="G16" s="4">
        <v>10</v>
      </c>
      <c r="M16" s="8" t="s">
        <v>79</v>
      </c>
      <c r="N16" s="6">
        <v>44100</v>
      </c>
      <c r="O16" s="6">
        <v>6300</v>
      </c>
      <c r="P16" s="4">
        <v>7</v>
      </c>
    </row>
    <row r="17" spans="1:16" x14ac:dyDescent="0.2">
      <c r="B17" s="8" t="s">
        <v>76</v>
      </c>
      <c r="C17" s="6">
        <v>53400</v>
      </c>
      <c r="F17" s="8" t="s">
        <v>78</v>
      </c>
      <c r="G17" s="4">
        <v>17</v>
      </c>
      <c r="M17" s="8" t="s">
        <v>78</v>
      </c>
      <c r="N17" s="6">
        <v>53400</v>
      </c>
      <c r="O17" s="6">
        <v>3141.1764705882351</v>
      </c>
      <c r="P17" s="4">
        <v>17</v>
      </c>
    </row>
    <row r="18" spans="1:16" x14ac:dyDescent="0.2">
      <c r="B18" s="8" t="s">
        <v>86</v>
      </c>
      <c r="C18" s="6">
        <v>212000</v>
      </c>
      <c r="F18" s="8" t="s">
        <v>86</v>
      </c>
      <c r="G18" s="4">
        <v>45</v>
      </c>
      <c r="M18" s="8" t="s">
        <v>76</v>
      </c>
      <c r="N18" s="6">
        <v>53400</v>
      </c>
      <c r="O18" s="6">
        <v>5340</v>
      </c>
      <c r="P18" s="4">
        <v>10</v>
      </c>
    </row>
    <row r="19" spans="1:16" x14ac:dyDescent="0.2">
      <c r="M19" s="8" t="s">
        <v>86</v>
      </c>
      <c r="N19" s="6">
        <v>212000</v>
      </c>
      <c r="O19" s="6">
        <v>4711.1111111111113</v>
      </c>
      <c r="P19" s="4">
        <v>45</v>
      </c>
    </row>
    <row r="21" spans="1:16" s="7" customFormat="1" ht="15" thickBot="1" x14ac:dyDescent="0.25">
      <c r="A21" s="7" t="s">
        <v>88</v>
      </c>
    </row>
    <row r="23" spans="1:16" x14ac:dyDescent="0.2">
      <c r="B23" s="5" t="s">
        <v>85</v>
      </c>
      <c r="C23" t="s">
        <v>83</v>
      </c>
      <c r="D23" s="5"/>
      <c r="E23" s="5"/>
      <c r="F23" s="5" t="s">
        <v>85</v>
      </c>
      <c r="G23" t="s">
        <v>87</v>
      </c>
      <c r="H23" s="5"/>
    </row>
    <row r="24" spans="1:16" x14ac:dyDescent="0.2">
      <c r="B24" s="10" t="s">
        <v>75</v>
      </c>
      <c r="C24" s="6">
        <v>19600</v>
      </c>
      <c r="F24" s="8" t="s">
        <v>73</v>
      </c>
      <c r="G24" s="4">
        <v>5</v>
      </c>
    </row>
    <row r="25" spans="1:16" x14ac:dyDescent="0.2">
      <c r="B25" s="10" t="s">
        <v>74</v>
      </c>
      <c r="C25" s="6">
        <v>24500</v>
      </c>
      <c r="F25" s="8" t="s">
        <v>72</v>
      </c>
      <c r="G25" s="4">
        <v>6</v>
      </c>
    </row>
    <row r="26" spans="1:16" x14ac:dyDescent="0.2">
      <c r="B26" s="10" t="s">
        <v>70</v>
      </c>
      <c r="C26" s="6">
        <v>32900</v>
      </c>
      <c r="F26" s="8" t="s">
        <v>74</v>
      </c>
      <c r="G26" s="4">
        <v>7</v>
      </c>
    </row>
    <row r="27" spans="1:16" x14ac:dyDescent="0.2">
      <c r="B27" s="10" t="s">
        <v>72</v>
      </c>
      <c r="C27" s="6">
        <v>40200</v>
      </c>
      <c r="F27" s="8" t="s">
        <v>70</v>
      </c>
      <c r="G27" s="4">
        <v>7</v>
      </c>
    </row>
    <row r="28" spans="1:16" x14ac:dyDescent="0.2">
      <c r="B28" s="10" t="s">
        <v>71</v>
      </c>
      <c r="C28" s="6">
        <v>40300</v>
      </c>
      <c r="F28" s="8" t="s">
        <v>75</v>
      </c>
      <c r="G28" s="4">
        <v>7</v>
      </c>
    </row>
    <row r="29" spans="1:16" x14ac:dyDescent="0.2">
      <c r="B29" s="10" t="s">
        <v>73</v>
      </c>
      <c r="C29" s="6">
        <v>54500</v>
      </c>
      <c r="F29" s="8" t="s">
        <v>71</v>
      </c>
      <c r="G29" s="4">
        <v>13</v>
      </c>
    </row>
    <row r="30" spans="1:16" x14ac:dyDescent="0.2">
      <c r="B30" s="8" t="s">
        <v>86</v>
      </c>
      <c r="C30" s="6">
        <v>212000</v>
      </c>
      <c r="F30" s="8" t="s">
        <v>86</v>
      </c>
      <c r="G30" s="4">
        <v>45</v>
      </c>
    </row>
    <row r="33" spans="1:8" s="7" customFormat="1" ht="15" thickBot="1" x14ac:dyDescent="0.25">
      <c r="A33" s="7" t="s">
        <v>4</v>
      </c>
    </row>
    <row r="35" spans="1:8" x14ac:dyDescent="0.2">
      <c r="B35" s="5" t="s">
        <v>85</v>
      </c>
      <c r="C35" t="s">
        <v>83</v>
      </c>
      <c r="D35" s="5"/>
      <c r="E35" s="5"/>
      <c r="F35" s="5" t="s">
        <v>85</v>
      </c>
      <c r="G35" t="s">
        <v>87</v>
      </c>
      <c r="H35" s="5"/>
    </row>
    <row r="36" spans="1:8" x14ac:dyDescent="0.2">
      <c r="B36" s="8" t="s">
        <v>68</v>
      </c>
      <c r="C36" s="6">
        <v>14800</v>
      </c>
      <c r="F36" s="8" t="s">
        <v>68</v>
      </c>
      <c r="G36" s="4">
        <v>4</v>
      </c>
    </row>
    <row r="37" spans="1:8" x14ac:dyDescent="0.2">
      <c r="B37" s="8" t="s">
        <v>63</v>
      </c>
      <c r="C37" s="6">
        <v>15700</v>
      </c>
      <c r="F37" s="8" t="s">
        <v>63</v>
      </c>
      <c r="G37" s="4">
        <v>4</v>
      </c>
    </row>
    <row r="38" spans="1:8" x14ac:dyDescent="0.2">
      <c r="B38" s="8" t="s">
        <v>65</v>
      </c>
      <c r="C38" s="6">
        <v>20600</v>
      </c>
      <c r="F38" s="8" t="s">
        <v>65</v>
      </c>
      <c r="G38" s="4">
        <v>4</v>
      </c>
    </row>
    <row r="39" spans="1:8" x14ac:dyDescent="0.2">
      <c r="B39" s="8" t="s">
        <v>62</v>
      </c>
      <c r="C39" s="6">
        <v>26000</v>
      </c>
      <c r="F39" s="8" t="s">
        <v>67</v>
      </c>
      <c r="G39" s="4">
        <v>5</v>
      </c>
    </row>
    <row r="40" spans="1:8" x14ac:dyDescent="0.2">
      <c r="B40" s="8" t="s">
        <v>61</v>
      </c>
      <c r="C40" s="6">
        <v>27800</v>
      </c>
      <c r="F40" s="8" t="s">
        <v>61</v>
      </c>
      <c r="G40" s="4">
        <v>6</v>
      </c>
    </row>
    <row r="41" spans="1:8" x14ac:dyDescent="0.2">
      <c r="B41" s="8" t="s">
        <v>67</v>
      </c>
      <c r="C41" s="6">
        <v>30800</v>
      </c>
      <c r="F41" s="8" t="s">
        <v>62</v>
      </c>
      <c r="G41" s="4">
        <v>7</v>
      </c>
    </row>
    <row r="42" spans="1:8" x14ac:dyDescent="0.2">
      <c r="B42" s="8" t="s">
        <v>64</v>
      </c>
      <c r="C42" s="6">
        <v>36100</v>
      </c>
      <c r="F42" s="8" t="s">
        <v>64</v>
      </c>
      <c r="G42" s="4">
        <v>7</v>
      </c>
    </row>
    <row r="43" spans="1:8" x14ac:dyDescent="0.2">
      <c r="B43" s="8" t="s">
        <v>66</v>
      </c>
      <c r="C43" s="6">
        <v>40200</v>
      </c>
      <c r="F43" s="8" t="s">
        <v>66</v>
      </c>
      <c r="G43" s="4">
        <v>8</v>
      </c>
    </row>
    <row r="44" spans="1:8" x14ac:dyDescent="0.2">
      <c r="B44" s="8" t="s">
        <v>86</v>
      </c>
      <c r="C44" s="6">
        <v>212000</v>
      </c>
      <c r="F44" s="8" t="s">
        <v>86</v>
      </c>
      <c r="G44" s="4">
        <v>45</v>
      </c>
    </row>
    <row r="47" spans="1:8" s="7" customFormat="1" ht="15" thickBot="1" x14ac:dyDescent="0.25">
      <c r="A47" s="7" t="s">
        <v>2</v>
      </c>
    </row>
    <row r="49" spans="1:8" x14ac:dyDescent="0.2">
      <c r="B49" s="5" t="s">
        <v>85</v>
      </c>
      <c r="C49" t="s">
        <v>82</v>
      </c>
      <c r="E49" s="5"/>
      <c r="F49" s="5"/>
      <c r="G49" s="5"/>
    </row>
    <row r="50" spans="1:8" x14ac:dyDescent="0.2">
      <c r="B50" s="8" t="s">
        <v>59</v>
      </c>
      <c r="C50" s="4">
        <v>24</v>
      </c>
      <c r="D50">
        <f>GETPIVOTDATA("codFuncionário",$B$49,"Sexo","Feminino")</f>
        <v>24</v>
      </c>
    </row>
    <row r="51" spans="1:8" x14ac:dyDescent="0.2">
      <c r="B51" s="8" t="s">
        <v>60</v>
      </c>
      <c r="C51" s="4">
        <v>21</v>
      </c>
      <c r="D51">
        <f>GETPIVOTDATA("codFuncionário",$B$49,"Sexo","Masculino")</f>
        <v>21</v>
      </c>
    </row>
    <row r="52" spans="1:8" x14ac:dyDescent="0.2">
      <c r="B52" s="8" t="s">
        <v>86</v>
      </c>
      <c r="C52" s="4">
        <v>45</v>
      </c>
    </row>
    <row r="55" spans="1:8" s="7" customFormat="1" ht="15" thickBot="1" x14ac:dyDescent="0.25">
      <c r="A55" s="7" t="s">
        <v>89</v>
      </c>
    </row>
    <row r="57" spans="1:8" x14ac:dyDescent="0.2">
      <c r="B57" s="5" t="s">
        <v>85</v>
      </c>
      <c r="C57" t="s">
        <v>82</v>
      </c>
      <c r="D57" s="5"/>
      <c r="E57" s="5"/>
      <c r="F57" s="5"/>
      <c r="G57" s="5"/>
      <c r="H57" s="5"/>
    </row>
    <row r="58" spans="1:8" x14ac:dyDescent="0.2">
      <c r="B58" s="11" t="s">
        <v>90</v>
      </c>
      <c r="C58" s="4">
        <v>6</v>
      </c>
    </row>
    <row r="59" spans="1:8" x14ac:dyDescent="0.2">
      <c r="B59" s="11" t="s">
        <v>91</v>
      </c>
      <c r="C59" s="4">
        <v>8</v>
      </c>
    </row>
    <row r="60" spans="1:8" x14ac:dyDescent="0.2">
      <c r="B60" s="11" t="s">
        <v>92</v>
      </c>
      <c r="C60" s="4">
        <v>12</v>
      </c>
    </row>
    <row r="61" spans="1:8" x14ac:dyDescent="0.2">
      <c r="B61" s="11" t="s">
        <v>93</v>
      </c>
      <c r="C61" s="4">
        <v>3</v>
      </c>
    </row>
    <row r="62" spans="1:8" x14ac:dyDescent="0.2">
      <c r="B62" s="11" t="s">
        <v>94</v>
      </c>
      <c r="C62" s="4">
        <v>6</v>
      </c>
    </row>
    <row r="63" spans="1:8" x14ac:dyDescent="0.2">
      <c r="B63" s="11" t="s">
        <v>95</v>
      </c>
      <c r="C63" s="4">
        <v>9</v>
      </c>
    </row>
    <row r="64" spans="1:8" x14ac:dyDescent="0.2">
      <c r="B64" s="11" t="s">
        <v>96</v>
      </c>
      <c r="C64" s="4">
        <v>1</v>
      </c>
    </row>
    <row r="65" spans="2:3" x14ac:dyDescent="0.2">
      <c r="B65" s="11" t="s">
        <v>86</v>
      </c>
      <c r="C65" s="4">
        <v>45</v>
      </c>
    </row>
  </sheetData>
  <pageMargins left="0.511811024" right="0.511811024" top="0.78740157499999996" bottom="0.78740157499999996" header="0.31496062000000002" footer="0.31496062000000002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547-2D03-4004-9746-85C84E375155}">
  <sheetPr>
    <pageSetUpPr fitToPage="1"/>
  </sheetPr>
  <dimension ref="A1"/>
  <sheetViews>
    <sheetView showGridLines="0" showRowColHeaders="0" tabSelected="1" zoomScale="57" zoomScaleNormal="57" zoomScaleSheetLayoutView="80" workbookViewId="0">
      <selection activeCell="GV30" sqref="GV30"/>
    </sheetView>
  </sheetViews>
  <sheetFormatPr defaultColWidth="1.25" defaultRowHeight="7.5" customHeight="1" x14ac:dyDescent="0.2"/>
  <sheetData/>
  <pageMargins left="0.511811024" right="0.511811024" top="0.78740157499999996" bottom="0.78740157499999996" header="0.31496062000000002" footer="0.31496062000000002"/>
  <pageSetup paperSize="9" scale="54" orientation="landscape" horizontalDpi="4294967293" verticalDpi="4294967293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V u N T B H w i n S n A A A A + A A A A B I A H A B D b 2 5 m a W c v U G F j a 2 F n Z S 5 4 b W w g o h g A K K A U A A A A A A A A A A A A A A A A A A A A A A A A A A A A h Y / N C o J A G E V f R W b v / B i W y O c I t U 2 I g m g 7 6 K R D O o o z N r 5 b i x 6 p V 0 g o q 1 3 L e z k X z n 3 c 7 p C O T e 1 d Z W 9 U q x P E M E W e 1 H l b K F 0 m a L B n P 0 I p h 5 3 I L 6 K U 3 g R r E 4 9 G J a i y t o s J c c 5 h t 8 B t X 5 K A U k Z O 2 f a Q V 7 I R v t L G C p 1 L 9 F k V / 1 e I w / E l w w M c r n B I l x F m E Q M y 1 5 A p / U W C y R h T I D 8 l b I b a D r 3 k n f X X e y B z B P J + w Z 9 Q S w M E F A A C A A g A e V u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b j U w o i k e 4 D g A A A B E A A A A T A B w A R m 9 y b X V s Y X M v U 2 V j d G l v b j E u b S C i G A A o o B Q A A A A A A A A A A A A A A A A A A A A A A A A A A A A r T k 0 u y c z P U w i G 0 I b W A F B L A Q I t A B Q A A g A I A H l b j U w R 8 I p 0 p w A A A P g A A A A S A A A A A A A A A A A A A A A A A A A A A A B D b 2 5 m a W c v U G F j a 2 F n Z S 5 4 b W x Q S w E C L Q A U A A I A C A B 5 W 4 1 M D 8 r p q 6 Q A A A D p A A A A E w A A A A A A A A A A A A A A A A D z A A A A W 0 N v b n R l b n R f V H l w Z X N d L n h t b F B L A Q I t A B Q A A g A I A H l b j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1 S a 0 1 d r b S o + X 8 M C A n V V n A A A A A A I A A A A A A B B m A A A A A Q A A I A A A A C E v Z A M p 1 3 V r B j 8 2 g 0 I u W T f + V d f Q A w A p F 5 d 2 N O w i o T f g A A A A A A 6 A A A A A A g A A I A A A A G 7 c o p i v V G M M q Y L f a f H A K I U / M X s A v Y g R O R B k n I T 1 2 k 9 A U A A A A C f 8 D c c h k u V 2 L R x k h 2 B y j r z M n o N a f s v b 3 h I o 4 h z u t 0 D Y Z g q b 4 5 z K d 3 n R 5 L 6 4 I 2 C S w h + / 2 w H N 3 P u a K F F 0 7 Z e g 1 e N 1 c k M H w d O T L o t 0 o 1 7 Z j l D Y Q A A A A I q f Y o G c 8 a u 4 4 8 4 B a P u k h 5 y Z Q b E r v Q J r m T n 1 / F A y Y Y Q h S Y j V L 1 Y s K X K S 1 M L / 5 2 O s O f P S R S D q S o G e J b I / R a r P 0 Z 4 = < / D a t a M a s h u p > 
</file>

<file path=customXml/itemProps1.xml><?xml version="1.0" encoding="utf-8"?>
<ds:datastoreItem xmlns:ds="http://schemas.openxmlformats.org/officeDocument/2006/customXml" ds:itemID="{F6542C7B-913C-474A-8E98-6C79B1E7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DBFuncionários</vt:lpstr>
      <vt:lpstr>Calculo</vt:lpstr>
      <vt:lpstr>Dashboard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Viergutz</dc:creator>
  <cp:lastModifiedBy>Rafaella Duarte</cp:lastModifiedBy>
  <cp:lastPrinted>2018-04-26T03:09:16Z</cp:lastPrinted>
  <dcterms:created xsi:type="dcterms:W3CDTF">2018-04-13T11:07:54Z</dcterms:created>
  <dcterms:modified xsi:type="dcterms:W3CDTF">2020-06-28T17:22:13Z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a19bace4-6b8b-4784-a195-5b0f5368cefe</vt:lpwstr>
  </property>
</Properties>
</file>