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ee20egr_leeds_ac_uk/Documents/"/>
    </mc:Choice>
  </mc:AlternateContent>
  <xr:revisionPtr revIDLastSave="24" documentId="8_{EC64ACB7-BDF1-DB48-AA0D-A1D887AE1F43}" xr6:coauthVersionLast="47" xr6:coauthVersionMax="47" xr10:uidLastSave="{9E93B335-503F-784E-9B14-E3987D45B066}"/>
  <bookViews>
    <workbookView xWindow="14520" yWindow="500" windowWidth="14280" windowHeight="16440" xr2:uid="{302695BA-074E-6549-8725-645B55161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K16" i="1" l="1"/>
  <c r="L16" i="1" s="1"/>
  <c r="M16" i="1" s="1"/>
  <c r="N16" i="1" s="1"/>
  <c r="O16" i="1" s="1"/>
  <c r="K15" i="1"/>
  <c r="L15" i="1" s="1"/>
  <c r="M15" i="1" s="1"/>
  <c r="N15" i="1" s="1"/>
  <c r="O15" i="1" s="1"/>
  <c r="K14" i="1"/>
  <c r="L14" i="1" s="1"/>
  <c r="M14" i="1" s="1"/>
  <c r="N14" i="1" s="1"/>
  <c r="O14" i="1" s="1"/>
  <c r="K13" i="1"/>
  <c r="L13" i="1" s="1"/>
  <c r="M13" i="1" s="1"/>
  <c r="N13" i="1" s="1"/>
  <c r="O13" i="1" s="1"/>
  <c r="K12" i="1"/>
  <c r="L12" i="1" s="1"/>
  <c r="M12" i="1" s="1"/>
  <c r="N12" i="1" s="1"/>
  <c r="O12" i="1" s="1"/>
  <c r="K11" i="1"/>
  <c r="L11" i="1" s="1"/>
  <c r="M11" i="1" s="1"/>
  <c r="N11" i="1" s="1"/>
  <c r="O11" i="1" s="1"/>
  <c r="K10" i="1"/>
  <c r="L10" i="1" s="1"/>
  <c r="M10" i="1" s="1"/>
  <c r="N10" i="1" s="1"/>
  <c r="O10" i="1" s="1"/>
  <c r="K9" i="1"/>
  <c r="L9" i="1" s="1"/>
  <c r="M9" i="1" s="1"/>
  <c r="N9" i="1" s="1"/>
  <c r="O9" i="1" s="1"/>
  <c r="K8" i="1"/>
  <c r="L8" i="1" s="1"/>
  <c r="M8" i="1" s="1"/>
  <c r="N8" i="1" s="1"/>
  <c r="O8" i="1" s="1"/>
  <c r="K7" i="1"/>
  <c r="L7" i="1" s="1"/>
  <c r="M7" i="1" s="1"/>
  <c r="N7" i="1" s="1"/>
  <c r="O7" i="1" s="1"/>
  <c r="K6" i="1"/>
  <c r="L6" i="1" s="1"/>
  <c r="M6" i="1" s="1"/>
  <c r="N6" i="1" s="1"/>
  <c r="O6" i="1" s="1"/>
  <c r="K5" i="1"/>
  <c r="L5" i="1" s="1"/>
  <c r="M5" i="1" s="1"/>
  <c r="N5" i="1" s="1"/>
  <c r="O5" i="1" s="1"/>
  <c r="B55" i="1" l="1"/>
</calcChain>
</file>

<file path=xl/sharedStrings.xml><?xml version="1.0" encoding="utf-8"?>
<sst xmlns="http://schemas.openxmlformats.org/spreadsheetml/2006/main" count="46" uniqueCount="33">
  <si>
    <t>DEPTHS</t>
  </si>
  <si>
    <t>Rising Water (cm2/s)</t>
  </si>
  <si>
    <t>Sinking Water (cm2/s)</t>
  </si>
  <si>
    <t>total (cm2/s)</t>
  </si>
  <si>
    <t>water volume</t>
  </si>
  <si>
    <t>box midpoint depths</t>
  </si>
  <si>
    <t>water volume (km3)</t>
  </si>
  <si>
    <t>rising water (cm2/s)</t>
  </si>
  <si>
    <t>sinking water (cm2/s)</t>
  </si>
  <si>
    <t>water moved m2/sec</t>
  </si>
  <si>
    <t xml:space="preserve">km2 -&gt; m2 </t>
  </si>
  <si>
    <t>water moved x box depth (20m) m3/s</t>
  </si>
  <si>
    <t>box volume (km3)</t>
  </si>
  <si>
    <t>average o2 (mol/km3)</t>
  </si>
  <si>
    <t>total mols (used in model)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</si>
  <si>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</si>
  <si>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</si>
  <si>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</si>
  <si>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</si>
  <si>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</si>
  <si>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</si>
  <si>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</si>
  <si>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</si>
  <si>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160-180</t>
  </si>
  <si>
    <t>180-200</t>
  </si>
  <si>
    <t>200-1200</t>
  </si>
  <si>
    <t>1200-2200</t>
  </si>
  <si>
    <t>what time units should the fluxes be in</t>
  </si>
  <si>
    <t>I have calcualte the % of water moving per year and used that % of oxygen being mover per year</t>
  </si>
  <si>
    <t>m3/s -&gt; km3/yr</t>
  </si>
  <si>
    <t>km3/year</t>
  </si>
  <si>
    <t>% water moved per year</t>
  </si>
  <si>
    <t>mols of oxygen moved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</si>
</sst>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1" fontId="0" fillId="0" borderId="0" xfId="1" applyNumberFormat="1" applyFont="1"/>
    <xf numFmtId="165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635000</xdr:colOff>
      <xdr:row>26</xdr:row>
      <xdr:rowOff>165100</xdr:rowOff>
    </xdr:from>
    <xdr:to>
      <xdr:col>4</xdr:col>
      <xdr:colOff>901700</xdr:colOff>
      <xdr:row>46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A81CF1-86B9-3D3A-BD88-75CB30013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5448300"/>
          <a:ext cx="2895600" cy="3949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76A7-8B3E-8F4F-8146-BBCE2C9E40EB}">
  <dimension ref="A1:P55"/>
  <sheetViews>
    <sheetView tabSelected="1" topLeftCell="G1" zoomScale="69" workbookViewId="0">
      <selection activeCell="G12" sqref="G12"/>
    </sheetView>
  </sheetViews>
  <sheetFormatPr baseColWidth="10" defaultRowHeight="16" x14ac:dyDescent="0.2"/>
  <cols>
    <col min="2" max="2" width="20.33203125" customWidth="1"/>
    <col min="3" max="3" width="20.83203125" customWidth="1"/>
    <col min="4" max="4" width="13.6640625" customWidth="1"/>
    <col min="5" max="5" width="15.33203125" customWidth="1"/>
    <col min="6" max="6" width="18.83203125" customWidth="1"/>
    <col min="7" max="7" width="17.33203125" customWidth="1"/>
    <col min="8" max="8" width="17.83203125" customWidth="1"/>
    <col min="9" max="9" width="19" customWidth="1"/>
    <col min="11" max="11" width="19.33203125" customWidth="1"/>
    <col min="12" max="12" width="30.6640625" customWidth="1"/>
    <col min="13" max="13" width="20.6640625" customWidth="1"/>
    <col min="14" max="14" width="31.1640625" customWidth="1"/>
    <col min="15" max="15" width="28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">
      <c r="A2">
        <v>10</v>
      </c>
      <c r="D2">
        <v>0.99058787224193801</v>
      </c>
    </row>
    <row r="3" spans="1:15" x14ac:dyDescent="0.2">
      <c r="A3">
        <v>20</v>
      </c>
      <c r="D3">
        <v>0.84493133775651896</v>
      </c>
    </row>
    <row r="4" spans="1:15" x14ac:dyDescent="0.2">
      <c r="A4">
        <v>30</v>
      </c>
      <c r="D4">
        <v>0.69865761456565301</v>
      </c>
      <c r="F4" t="s">
        <v>5</v>
      </c>
      <c r="G4" t="s">
        <v>6</v>
      </c>
      <c r="H4" t="s">
        <v>7</v>
      </c>
      <c r="I4" t="s">
        <v>8</v>
      </c>
      <c r="J4" s="7" t="s">
        <v>3</v>
      </c>
      <c r="K4" t="s">
        <v>9</v>
      </c>
      <c r="L4" t="s">
        <v>11</v>
      </c>
      <c r="M4" t="s">
        <v>30</v>
      </c>
      <c r="N4" t="s">
        <v>31</v>
      </c>
      <c r="O4" s="7" t="s">
        <v>32</v>
      </c>
    </row>
    <row r="5" spans="1:15" x14ac:dyDescent="0.2">
      <c r="A5">
        <v>40</v>
      </c>
      <c r="B5">
        <v>0.433</v>
      </c>
      <c r="C5">
        <v>0.42799999999999999</v>
      </c>
      <c r="D5">
        <v>0.60237617651596898</v>
      </c>
      <c r="E5" t="s">
        <v>15</v>
      </c>
      <c r="F5">
        <v>10</v>
      </c>
      <c r="G5">
        <v>8000</v>
      </c>
      <c r="J5" s="7">
        <v>0.99058787224193801</v>
      </c>
      <c r="K5" s="1">
        <f>0.0000000000990587872 * I20</f>
        <v>9.9058787200000009E-5</v>
      </c>
      <c r="L5" s="1">
        <f>K5*20</f>
        <v>1.981175744E-3</v>
      </c>
      <c r="M5" s="5">
        <f>L5/I21</f>
        <v>6.2477948407442443E-5</v>
      </c>
      <c r="N5" s="6">
        <f>M5/G5</f>
        <v>7.8097435509303055E-9</v>
      </c>
      <c r="O5" s="7">
        <f>N5*I30</f>
        <v>3.7486769044465472E-5</v>
      </c>
    </row>
    <row r="6" spans="1:15" x14ac:dyDescent="0.2">
      <c r="A6">
        <v>50</v>
      </c>
      <c r="B6">
        <v>0.222</v>
      </c>
      <c r="C6">
        <v>0.39</v>
      </c>
      <c r="E6" t="s">
        <v>16</v>
      </c>
      <c r="F6">
        <v>30</v>
      </c>
      <c r="G6">
        <v>8000</v>
      </c>
      <c r="J6" s="7">
        <v>0.69865761456565301</v>
      </c>
      <c r="K6" s="1">
        <f>0.0000000000698657615*I20</f>
        <v>6.9865761500000003E-5</v>
      </c>
      <c r="L6" s="1">
        <f t="shared" ref="L6:L14" si="0">K6*20</f>
        <v>1.3973152300000001E-3</v>
      </c>
      <c r="M6" s="5">
        <f>L6/I21</f>
        <v>4.4065444023967204E-5</v>
      </c>
      <c r="N6" s="6">
        <f t="shared" ref="N6:N16" si="1">M6/G6</f>
        <v>5.5081805029959002E-9</v>
      </c>
      <c r="O6" s="7">
        <f t="shared" ref="O6:O16" si="2">N6*I31</f>
        <v>1.4982250968148849E-5</v>
      </c>
    </row>
    <row r="7" spans="1:15" x14ac:dyDescent="0.2">
      <c r="A7">
        <v>60</v>
      </c>
      <c r="B7">
        <v>0.16800000000000001</v>
      </c>
      <c r="C7">
        <v>0.222</v>
      </c>
      <c r="E7" t="s">
        <v>17</v>
      </c>
      <c r="F7">
        <v>50</v>
      </c>
      <c r="G7">
        <v>8000</v>
      </c>
      <c r="H7">
        <v>0.222</v>
      </c>
      <c r="I7">
        <v>0.39</v>
      </c>
      <c r="J7" s="7">
        <v>0.49079754601226899</v>
      </c>
      <c r="K7" s="1">
        <f>0.0000000000490797546*I20</f>
        <v>4.9079754600000001E-5</v>
      </c>
      <c r="L7" s="1">
        <f t="shared" si="0"/>
        <v>9.815950920000001E-4</v>
      </c>
      <c r="M7" s="5">
        <f>L7/I21</f>
        <v>3.0955379754020816E-5</v>
      </c>
      <c r="N7" s="6">
        <f t="shared" si="1"/>
        <v>3.8694224692526019E-9</v>
      </c>
      <c r="O7" s="7">
        <f t="shared" si="2"/>
        <v>8.6675063311258274E-6</v>
      </c>
    </row>
    <row r="8" spans="1:15" x14ac:dyDescent="0.2">
      <c r="A8">
        <v>70</v>
      </c>
      <c r="B8">
        <v>0.158</v>
      </c>
      <c r="C8">
        <v>0.21099999999999999</v>
      </c>
      <c r="E8" t="s">
        <v>18</v>
      </c>
      <c r="F8">
        <v>70</v>
      </c>
      <c r="G8">
        <v>8000</v>
      </c>
      <c r="H8">
        <v>0.158</v>
      </c>
      <c r="I8">
        <v>0.21099999999999999</v>
      </c>
      <c r="J8" s="7">
        <v>0.29447852760736198</v>
      </c>
      <c r="K8" s="1">
        <f>0.0000000000294478528*I20</f>
        <v>2.9447852800000001E-5</v>
      </c>
      <c r="L8" s="1">
        <f t="shared" si="0"/>
        <v>5.8895705599999997E-4</v>
      </c>
      <c r="M8" s="5">
        <f>L8/I21</f>
        <v>1.8573227877641121E-5</v>
      </c>
      <c r="N8" s="6">
        <f t="shared" si="1"/>
        <v>2.3216534847051402E-9</v>
      </c>
      <c r="O8" s="7">
        <f t="shared" si="2"/>
        <v>6.1291651996215699E-6</v>
      </c>
    </row>
    <row r="9" spans="1:15" x14ac:dyDescent="0.2">
      <c r="A9">
        <v>80</v>
      </c>
      <c r="B9">
        <v>0.23300000000000001</v>
      </c>
      <c r="C9">
        <v>0.223</v>
      </c>
      <c r="E9" t="s">
        <v>19</v>
      </c>
      <c r="F9">
        <v>90</v>
      </c>
      <c r="G9">
        <v>8000</v>
      </c>
      <c r="H9">
        <v>0.15</v>
      </c>
      <c r="I9">
        <v>0.254</v>
      </c>
      <c r="J9" s="7">
        <v>0.26993865030674802</v>
      </c>
      <c r="K9" s="1">
        <f>0.000000000026993865*I20</f>
        <v>2.6993865E-5</v>
      </c>
      <c r="L9" s="1">
        <f t="shared" si="0"/>
        <v>5.3987730000000002E-4</v>
      </c>
      <c r="M9" s="5">
        <f>L9/I21</f>
        <v>1.702545884578997E-5</v>
      </c>
      <c r="N9" s="6">
        <f t="shared" si="1"/>
        <v>2.1281823557237465E-9</v>
      </c>
      <c r="O9" s="7">
        <f t="shared" si="2"/>
        <v>8.8532385998107852E-6</v>
      </c>
    </row>
    <row r="10" spans="1:15" x14ac:dyDescent="0.2">
      <c r="A10">
        <v>90</v>
      </c>
      <c r="B10">
        <v>0.15</v>
      </c>
      <c r="C10">
        <v>0.254</v>
      </c>
      <c r="E10" t="s">
        <v>20</v>
      </c>
      <c r="F10">
        <v>110</v>
      </c>
      <c r="G10">
        <v>8000</v>
      </c>
      <c r="H10">
        <v>0.23200000000000001</v>
      </c>
      <c r="I10">
        <v>0.32800000000000001</v>
      </c>
      <c r="J10" s="7">
        <v>0.35462842242503201</v>
      </c>
      <c r="K10" s="1">
        <f>0.0000000000354628422*I20</f>
        <v>3.54628422E-5</v>
      </c>
      <c r="L10" s="1">
        <f t="shared" si="0"/>
        <v>7.09256844E-4</v>
      </c>
      <c r="M10" s="5">
        <f>L10/I21</f>
        <v>2.2366977105014191E-5</v>
      </c>
      <c r="N10" s="6">
        <f t="shared" si="1"/>
        <v>2.795872138126774E-9</v>
      </c>
      <c r="O10" s="7">
        <f t="shared" si="2"/>
        <v>1.2190002522232735E-5</v>
      </c>
    </row>
    <row r="11" spans="1:15" x14ac:dyDescent="0.2">
      <c r="A11">
        <v>100</v>
      </c>
      <c r="B11">
        <v>0.16200000000000001</v>
      </c>
      <c r="C11">
        <v>0.23200000000000001</v>
      </c>
      <c r="E11" t="s">
        <v>21</v>
      </c>
      <c r="F11">
        <v>130</v>
      </c>
      <c r="G11">
        <v>8000</v>
      </c>
      <c r="H11">
        <v>0.44500000000000001</v>
      </c>
      <c r="I11">
        <v>0.39200000000000002</v>
      </c>
      <c r="J11" s="7">
        <v>0.47488304317815699</v>
      </c>
      <c r="K11" s="1">
        <f>0.0000000000474883043*I20</f>
        <v>4.7488304300000003E-5</v>
      </c>
      <c r="L11" s="1">
        <f t="shared" si="0"/>
        <v>9.4976608600000009E-4</v>
      </c>
      <c r="M11" s="5">
        <f>L11/I21</f>
        <v>2.9951626805424159E-5</v>
      </c>
      <c r="N11" s="6">
        <f t="shared" si="1"/>
        <v>3.7439533506780196E-9</v>
      </c>
      <c r="O11" s="7">
        <f t="shared" si="2"/>
        <v>2.3961301444339322E-5</v>
      </c>
    </row>
    <row r="12" spans="1:15" x14ac:dyDescent="0.2">
      <c r="A12">
        <v>110</v>
      </c>
      <c r="B12">
        <v>0.23200000000000001</v>
      </c>
      <c r="C12">
        <v>0.32800000000000001</v>
      </c>
      <c r="E12" t="s">
        <v>22</v>
      </c>
      <c r="F12">
        <v>150</v>
      </c>
      <c r="G12">
        <v>8000</v>
      </c>
      <c r="H12">
        <v>0.748</v>
      </c>
      <c r="I12">
        <v>0.503</v>
      </c>
      <c r="J12" s="7">
        <v>0.61967942326865499</v>
      </c>
      <c r="K12" s="1">
        <f>0.0000000000619679423*I20</f>
        <v>6.1967942300000003E-5</v>
      </c>
      <c r="L12" s="1">
        <f t="shared" si="0"/>
        <v>1.239358846E-3</v>
      </c>
      <c r="M12" s="5">
        <f>L12/I21</f>
        <v>3.9084164175339007E-5</v>
      </c>
      <c r="N12" s="6">
        <f t="shared" si="1"/>
        <v>4.8855205219173763E-9</v>
      </c>
      <c r="O12" s="7">
        <f t="shared" si="2"/>
        <v>1.5184197782119204E-4</v>
      </c>
    </row>
    <row r="13" spans="1:15" x14ac:dyDescent="0.2">
      <c r="A13">
        <v>120</v>
      </c>
      <c r="B13">
        <v>0.46600000000000003</v>
      </c>
      <c r="C13">
        <v>0.371</v>
      </c>
      <c r="E13" t="s">
        <v>23</v>
      </c>
      <c r="F13">
        <v>170</v>
      </c>
      <c r="G13">
        <v>8000</v>
      </c>
      <c r="H13">
        <v>1.1679999999999999</v>
      </c>
      <c r="I13">
        <v>0.76900000000000002</v>
      </c>
      <c r="J13" s="7">
        <v>0.76447580335915299</v>
      </c>
      <c r="K13" s="1">
        <f>0.0000000000764475803*I20</f>
        <v>7.6447580299999996E-5</v>
      </c>
      <c r="L13" s="1">
        <f t="shared" si="0"/>
        <v>1.5289516059999999E-3</v>
      </c>
      <c r="M13" s="5">
        <f>L13/I21</f>
        <v>4.8216701545253863E-5</v>
      </c>
      <c r="N13" s="6">
        <f t="shared" si="1"/>
        <v>6.0270876931567329E-9</v>
      </c>
      <c r="O13" s="7">
        <f t="shared" si="2"/>
        <v>5.3279455207505522E-4</v>
      </c>
    </row>
    <row r="14" spans="1:15" x14ac:dyDescent="0.2">
      <c r="A14">
        <v>130</v>
      </c>
      <c r="B14">
        <v>0.44500000000000001</v>
      </c>
      <c r="C14">
        <v>0.39200000000000002</v>
      </c>
      <c r="E14" t="s">
        <v>24</v>
      </c>
      <c r="F14">
        <v>190</v>
      </c>
      <c r="G14">
        <v>8000</v>
      </c>
      <c r="H14">
        <v>1.0820000000000001</v>
      </c>
      <c r="I14">
        <v>0.94099999999999995</v>
      </c>
      <c r="J14" s="7">
        <v>0.90927218344965099</v>
      </c>
      <c r="K14" s="1">
        <f>0.0000000000909272183*I20</f>
        <v>9.0927218300000003E-5</v>
      </c>
      <c r="L14" s="1">
        <f t="shared" si="0"/>
        <v>1.8185443660000001E-3</v>
      </c>
      <c r="M14" s="5">
        <f>L14/I21</f>
        <v>5.7349238915168718E-5</v>
      </c>
      <c r="N14" s="6">
        <f t="shared" si="1"/>
        <v>7.1686548643960896E-9</v>
      </c>
      <c r="O14" s="7">
        <f t="shared" si="2"/>
        <v>2.5377038219962155E-3</v>
      </c>
    </row>
    <row r="15" spans="1:15" x14ac:dyDescent="0.2">
      <c r="A15">
        <v>140</v>
      </c>
      <c r="B15">
        <v>0.496</v>
      </c>
      <c r="C15">
        <v>0.502</v>
      </c>
      <c r="E15" t="s">
        <v>25</v>
      </c>
      <c r="F15">
        <v>700</v>
      </c>
      <c r="G15">
        <v>200000</v>
      </c>
      <c r="J15" s="7">
        <v>3.0835079317569498</v>
      </c>
      <c r="K15" s="1">
        <f>0.0000000003083507932*I20</f>
        <v>3.0835079319999997E-4</v>
      </c>
      <c r="L15" s="1">
        <f>K15*1000</f>
        <v>0.30835079319999997</v>
      </c>
      <c r="M15" s="5">
        <f>L15/I21</f>
        <v>9.7240868243456315E-3</v>
      </c>
      <c r="N15" s="6">
        <f t="shared" si="1"/>
        <v>4.8620434121728158E-8</v>
      </c>
      <c r="O15" s="7">
        <f t="shared" si="2"/>
        <v>0</v>
      </c>
    </row>
    <row r="16" spans="1:15" x14ac:dyDescent="0.2">
      <c r="A16">
        <v>150</v>
      </c>
      <c r="B16">
        <v>0.748</v>
      </c>
      <c r="C16">
        <v>0.503</v>
      </c>
      <c r="E16" t="s">
        <v>26</v>
      </c>
      <c r="F16">
        <v>1700</v>
      </c>
      <c r="G16">
        <v>200000</v>
      </c>
      <c r="J16" s="7">
        <v>2.03680981595092</v>
      </c>
      <c r="K16" s="1">
        <f>0.0000000002036809816*I20</f>
        <v>2.0368098160000001E-4</v>
      </c>
      <c r="L16" s="1">
        <f>K16*1000</f>
        <v>0.20368098160000001</v>
      </c>
      <c r="M16" s="5">
        <f>L16/I21</f>
        <v>6.4232412992746768E-3</v>
      </c>
      <c r="N16" s="6">
        <f t="shared" si="1"/>
        <v>3.2116206496373385E-8</v>
      </c>
      <c r="O16" s="7">
        <f t="shared" si="2"/>
        <v>0</v>
      </c>
    </row>
    <row r="17" spans="1:16" x14ac:dyDescent="0.2">
      <c r="A17">
        <v>160</v>
      </c>
      <c r="B17">
        <v>0.95399999999999996</v>
      </c>
      <c r="C17">
        <v>0.68600000000000005</v>
      </c>
    </row>
    <row r="18" spans="1:16" x14ac:dyDescent="0.2">
      <c r="A18">
        <v>170</v>
      </c>
      <c r="B18">
        <v>1.1679999999999999</v>
      </c>
      <c r="C18">
        <v>0.76900000000000002</v>
      </c>
    </row>
    <row r="19" spans="1:16" x14ac:dyDescent="0.2">
      <c r="A19">
        <v>180</v>
      </c>
      <c r="B19">
        <v>1.0349999999999999</v>
      </c>
      <c r="C19">
        <v>0.76300000000000001</v>
      </c>
    </row>
    <row r="20" spans="1:16" x14ac:dyDescent="0.2">
      <c r="A20">
        <v>190</v>
      </c>
      <c r="B20">
        <v>1.0820000000000001</v>
      </c>
      <c r="C20">
        <v>0.94099999999999995</v>
      </c>
      <c r="H20" t="s">
        <v>10</v>
      </c>
      <c r="I20" s="1">
        <v>1000000</v>
      </c>
      <c r="L20" s="4" t="s">
        <v>27</v>
      </c>
    </row>
    <row r="21" spans="1:16" x14ac:dyDescent="0.2">
      <c r="A21">
        <v>200</v>
      </c>
      <c r="B21">
        <v>1.036</v>
      </c>
      <c r="C21">
        <v>1.3380000000000001</v>
      </c>
      <c r="H21" t="s">
        <v>29</v>
      </c>
      <c r="I21">
        <v>31.71</v>
      </c>
      <c r="L21" t="s">
        <v>28</v>
      </c>
    </row>
    <row r="22" spans="1:16" x14ac:dyDescent="0.2">
      <c r="A22">
        <v>250</v>
      </c>
      <c r="B22">
        <v>1.381</v>
      </c>
      <c r="C22">
        <v>1.56</v>
      </c>
    </row>
    <row r="23" spans="1:16" x14ac:dyDescent="0.2">
      <c r="A23">
        <v>300</v>
      </c>
      <c r="B23">
        <v>2.2090000000000001</v>
      </c>
      <c r="C23">
        <v>1.857</v>
      </c>
    </row>
    <row r="24" spans="1:16" x14ac:dyDescent="0.2">
      <c r="A24">
        <v>400</v>
      </c>
      <c r="B24">
        <v>2.8380000000000001</v>
      </c>
      <c r="C24">
        <v>2.3359999999999999</v>
      </c>
    </row>
    <row r="25" spans="1:16" x14ac:dyDescent="0.2">
      <c r="N25">
        <v>2533333333200</v>
      </c>
    </row>
    <row r="26" spans="1:16" x14ac:dyDescent="0.2">
      <c r="N26">
        <v>919139988400</v>
      </c>
    </row>
    <row r="29" spans="1:16" x14ac:dyDescent="0.2">
      <c r="G29" t="s">
        <v>12</v>
      </c>
      <c r="H29" t="s">
        <v>13</v>
      </c>
      <c r="I29" t="s">
        <v>14</v>
      </c>
    </row>
    <row r="30" spans="1:16" x14ac:dyDescent="0.2">
      <c r="F30" t="s">
        <v>15</v>
      </c>
      <c r="G30">
        <v>8000</v>
      </c>
      <c r="H30" s="2">
        <f t="shared" ref="H30:H39" si="3">AVERAGE(B43:B44)</f>
        <v>0.60000000000000009</v>
      </c>
      <c r="I30" s="3">
        <f>H30*G30</f>
        <v>4800.0000000000009</v>
      </c>
    </row>
    <row r="31" spans="1:16" x14ac:dyDescent="0.2">
      <c r="F31" t="s">
        <v>16</v>
      </c>
      <c r="G31">
        <v>8000</v>
      </c>
      <c r="H31" s="3">
        <f t="shared" si="3"/>
        <v>0.34</v>
      </c>
      <c r="I31" s="3">
        <f t="shared" ref="I31:I41" si="4">H31*G31</f>
        <v>2720</v>
      </c>
    </row>
    <row r="32" spans="1:16" x14ac:dyDescent="0.2">
      <c r="F32" t="s">
        <v>17</v>
      </c>
      <c r="G32">
        <v>8000</v>
      </c>
      <c r="H32" s="3">
        <f t="shared" si="3"/>
        <v>0.28000000000000003</v>
      </c>
      <c r="I32" s="3">
        <f t="shared" si="4"/>
        <v>2240</v>
      </c>
      <c r="P32" s="1"/>
    </row>
    <row r="33" spans="2:16" x14ac:dyDescent="0.2">
      <c r="F33" t="s">
        <v>18</v>
      </c>
      <c r="G33">
        <v>8000</v>
      </c>
      <c r="H33" s="3">
        <f t="shared" si="3"/>
        <v>0.33</v>
      </c>
      <c r="I33" s="3">
        <f t="shared" si="4"/>
        <v>2640</v>
      </c>
      <c r="P33" s="1"/>
    </row>
    <row r="34" spans="2:16" x14ac:dyDescent="0.2">
      <c r="F34" t="s">
        <v>19</v>
      </c>
      <c r="G34">
        <v>8000</v>
      </c>
      <c r="H34" s="3">
        <f t="shared" si="3"/>
        <v>0.52</v>
      </c>
      <c r="I34" s="3">
        <f t="shared" si="4"/>
        <v>4160</v>
      </c>
      <c r="P34" s="1"/>
    </row>
    <row r="35" spans="2:16" x14ac:dyDescent="0.2">
      <c r="F35" t="s">
        <v>20</v>
      </c>
      <c r="G35">
        <v>8000</v>
      </c>
      <c r="H35" s="3">
        <f t="shared" si="3"/>
        <v>0.54500000000000004</v>
      </c>
      <c r="I35" s="3">
        <f t="shared" si="4"/>
        <v>4360</v>
      </c>
    </row>
    <row r="36" spans="2:16" x14ac:dyDescent="0.2">
      <c r="F36" t="s">
        <v>21</v>
      </c>
      <c r="G36">
        <v>8000</v>
      </c>
      <c r="H36" s="3">
        <f t="shared" si="3"/>
        <v>0.79999999999999993</v>
      </c>
      <c r="I36" s="3">
        <f t="shared" si="4"/>
        <v>6399.9999999999991</v>
      </c>
    </row>
    <row r="37" spans="2:16" x14ac:dyDescent="0.2">
      <c r="F37" t="s">
        <v>22</v>
      </c>
      <c r="G37">
        <v>8000</v>
      </c>
      <c r="H37" s="3">
        <f t="shared" si="3"/>
        <v>3.8849999999999998</v>
      </c>
      <c r="I37" s="3">
        <f t="shared" si="4"/>
        <v>31080</v>
      </c>
    </row>
    <row r="38" spans="2:16" x14ac:dyDescent="0.2">
      <c r="F38" t="s">
        <v>23</v>
      </c>
      <c r="G38">
        <v>8000</v>
      </c>
      <c r="H38" s="3">
        <f t="shared" si="3"/>
        <v>11.05</v>
      </c>
      <c r="I38" s="3">
        <f t="shared" si="4"/>
        <v>88400</v>
      </c>
    </row>
    <row r="39" spans="2:16" x14ac:dyDescent="0.2">
      <c r="F39" t="s">
        <v>24</v>
      </c>
      <c r="G39">
        <v>8000</v>
      </c>
      <c r="H39" s="3">
        <f t="shared" si="3"/>
        <v>44.25</v>
      </c>
      <c r="I39" s="3">
        <f t="shared" si="4"/>
        <v>354000</v>
      </c>
    </row>
    <row r="40" spans="2:16" x14ac:dyDescent="0.2">
      <c r="B40">
        <v>58</v>
      </c>
      <c r="F40" t="s">
        <v>25</v>
      </c>
      <c r="G40">
        <v>200000</v>
      </c>
      <c r="H40">
        <v>0</v>
      </c>
      <c r="I40" s="3">
        <f t="shared" si="4"/>
        <v>0</v>
      </c>
    </row>
    <row r="41" spans="2:16" x14ac:dyDescent="0.2">
      <c r="B41">
        <v>21</v>
      </c>
      <c r="F41" t="s">
        <v>26</v>
      </c>
      <c r="G41">
        <v>200000</v>
      </c>
      <c r="H41">
        <v>0</v>
      </c>
      <c r="I41" s="3">
        <f t="shared" si="4"/>
        <v>0</v>
      </c>
    </row>
    <row r="42" spans="2:16" x14ac:dyDescent="0.2">
      <c r="B42">
        <v>3.75</v>
      </c>
    </row>
    <row r="43" spans="2:16" x14ac:dyDescent="0.2">
      <c r="B43">
        <v>0.8</v>
      </c>
    </row>
    <row r="44" spans="2:16" x14ac:dyDescent="0.2">
      <c r="B44">
        <v>0.4</v>
      </c>
    </row>
    <row r="45" spans="2:16" x14ac:dyDescent="0.2">
      <c r="B45">
        <v>0.28000000000000003</v>
      </c>
    </row>
    <row r="46" spans="2:16" x14ac:dyDescent="0.2">
      <c r="B46">
        <v>0.28000000000000003</v>
      </c>
    </row>
    <row r="47" spans="2:16" x14ac:dyDescent="0.2">
      <c r="B47">
        <v>0.38</v>
      </c>
    </row>
    <row r="48" spans="2:16" x14ac:dyDescent="0.2">
      <c r="B48">
        <v>0.66</v>
      </c>
    </row>
    <row r="49" spans="2:2" x14ac:dyDescent="0.2">
      <c r="B49">
        <v>0.43</v>
      </c>
    </row>
    <row r="50" spans="2:2" x14ac:dyDescent="0.2">
      <c r="B50">
        <v>1.17</v>
      </c>
    </row>
    <row r="51" spans="2:2" x14ac:dyDescent="0.2">
      <c r="B51">
        <v>6.6</v>
      </c>
    </row>
    <row r="52" spans="2:2" x14ac:dyDescent="0.2">
      <c r="B52">
        <v>15.5</v>
      </c>
    </row>
    <row r="53" spans="2:2" x14ac:dyDescent="0.2">
      <c r="B53">
        <v>73</v>
      </c>
    </row>
    <row r="54" spans="2:2" x14ac:dyDescent="0.2">
      <c r="B54">
        <v>350</v>
      </c>
    </row>
    <row r="55" spans="2:2" x14ac:dyDescent="0.2">
      <c r="B55">
        <f>AVERAGE(B40:B54)</f>
        <v>35.483333333333334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Rea [ee20egr]</dc:creator>
  <cp:lastModifiedBy>Ella Rea [ee20egr]</cp:lastModifiedBy>
  <dcterms:created xsi:type="dcterms:W3CDTF">2024-02-16T14:46:58Z</dcterms:created>
  <dcterms:modified xsi:type="dcterms:W3CDTF">2024-02-19T23:37:28Z</dcterms:modified>
</cp:coreProperties>
</file>