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cummingcorporation-my.sharepoint.com/personal/xwang_ccorpusa_com/Documents/Desktop/Python/New folder/"/>
    </mc:Choice>
  </mc:AlternateContent>
  <xr:revisionPtr revIDLastSave="236" documentId="11_F25DC773A252ABDACC1048BC39DC4EEC5ADE58E8" xr6:coauthVersionLast="46" xr6:coauthVersionMax="46" xr10:uidLastSave="{739052FC-8B90-4380-B3A8-F0AD586CCA54}"/>
  <bookViews>
    <workbookView xWindow="-110" yWindow="-110" windowWidth="19420" windowHeight="10420" xr2:uid="{00000000-000D-0000-FFFF-FFFF00000000}"/>
  </bookViews>
  <sheets>
    <sheet name="Chicago" sheetId="2" r:id="rId1"/>
    <sheet name="New Metho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9" i="2" l="1"/>
  <c r="J111" i="2" s="1"/>
  <c r="E111" i="2"/>
  <c r="F111" i="2"/>
  <c r="G111" i="2"/>
  <c r="H111" i="2"/>
  <c r="D111" i="2"/>
  <c r="J110" i="2"/>
  <c r="E110" i="2"/>
  <c r="F110" i="2"/>
  <c r="G110" i="2"/>
  <c r="H110" i="2"/>
  <c r="I110" i="2"/>
  <c r="D110" i="2"/>
  <c r="J109" i="2"/>
  <c r="E109" i="2"/>
  <c r="F109" i="2"/>
  <c r="G109" i="2"/>
  <c r="H109" i="2"/>
  <c r="I109" i="2"/>
  <c r="D109" i="2"/>
  <c r="D73" i="2"/>
  <c r="E89" i="2"/>
  <c r="F89" i="2"/>
  <c r="G89" i="2"/>
  <c r="H89" i="2"/>
  <c r="I89" i="2"/>
  <c r="K89" i="2"/>
  <c r="D89" i="2"/>
  <c r="K39" i="2"/>
  <c r="J39" i="2"/>
  <c r="I39" i="2"/>
  <c r="H39" i="2"/>
  <c r="G39" i="2"/>
  <c r="F39" i="2"/>
  <c r="E39" i="2"/>
  <c r="D39" i="2"/>
  <c r="D37" i="2"/>
  <c r="K35" i="2"/>
  <c r="K34" i="2"/>
  <c r="K36" i="2"/>
  <c r="K37" i="2"/>
  <c r="J34" i="2"/>
  <c r="J35" i="2"/>
  <c r="J36" i="2"/>
  <c r="J37" i="2"/>
  <c r="I34" i="2"/>
  <c r="I35" i="2"/>
  <c r="I36" i="2"/>
  <c r="I37" i="2"/>
  <c r="H34" i="2"/>
  <c r="H35" i="2"/>
  <c r="H36" i="2"/>
  <c r="H37" i="2"/>
  <c r="G34" i="2"/>
  <c r="G35" i="2"/>
  <c r="G36" i="2"/>
  <c r="G37" i="2"/>
  <c r="F34" i="2"/>
  <c r="F35" i="2"/>
  <c r="F36" i="2"/>
  <c r="F37" i="2"/>
  <c r="E34" i="2"/>
  <c r="E35" i="2"/>
  <c r="E36" i="2"/>
  <c r="E37" i="2"/>
  <c r="D34" i="2"/>
  <c r="D35" i="2"/>
  <c r="D36" i="2"/>
  <c r="J33" i="2"/>
  <c r="K33" i="2"/>
  <c r="I33" i="2"/>
  <c r="H33" i="2"/>
  <c r="G33" i="2"/>
  <c r="F33" i="2"/>
  <c r="E33" i="2"/>
  <c r="D33" i="2"/>
  <c r="I111" i="2" l="1"/>
  <c r="D44" i="2" l="1"/>
  <c r="F3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  <c r="F2" i="1"/>
  <c r="D3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  <c r="D46" i="2"/>
  <c r="D75" i="2" s="1"/>
  <c r="D12" i="2"/>
  <c r="D14" i="2" s="1"/>
  <c r="AI50" i="2"/>
  <c r="AI79" i="2" s="1"/>
  <c r="AH50" i="2"/>
  <c r="AH79" i="2" s="1"/>
  <c r="AG50" i="2"/>
  <c r="AG79" i="2" s="1"/>
  <c r="AF50" i="2"/>
  <c r="AF79" i="2" s="1"/>
  <c r="AE50" i="2"/>
  <c r="AE79" i="2" s="1"/>
  <c r="AD50" i="2"/>
  <c r="AD79" i="2" s="1"/>
  <c r="AC50" i="2"/>
  <c r="AC79" i="2" s="1"/>
  <c r="AB50" i="2"/>
  <c r="AB79" i="2" s="1"/>
  <c r="AA50" i="2"/>
  <c r="AA79" i="2" s="1"/>
  <c r="Z50" i="2"/>
  <c r="Z79" i="2" s="1"/>
  <c r="Y50" i="2"/>
  <c r="Y79" i="2" s="1"/>
  <c r="X50" i="2"/>
  <c r="X79" i="2" s="1"/>
  <c r="W50" i="2"/>
  <c r="W79" i="2" s="1"/>
  <c r="V50" i="2"/>
  <c r="V79" i="2" s="1"/>
  <c r="U50" i="2"/>
  <c r="U79" i="2" s="1"/>
  <c r="T50" i="2"/>
  <c r="T79" i="2" s="1"/>
  <c r="S50" i="2"/>
  <c r="S79" i="2" s="1"/>
  <c r="R50" i="2"/>
  <c r="R79" i="2" s="1"/>
  <c r="Q50" i="2"/>
  <c r="Q79" i="2" s="1"/>
  <c r="P50" i="2"/>
  <c r="P79" i="2" s="1"/>
  <c r="O50" i="2"/>
  <c r="O79" i="2" s="1"/>
  <c r="N50" i="2"/>
  <c r="N79" i="2" s="1"/>
  <c r="M50" i="2"/>
  <c r="M79" i="2" s="1"/>
  <c r="L50" i="2"/>
  <c r="L79" i="2" s="1"/>
  <c r="K50" i="2"/>
  <c r="K79" i="2" s="1"/>
  <c r="J50" i="2"/>
  <c r="J79" i="2" s="1"/>
  <c r="I50" i="2"/>
  <c r="I79" i="2" s="1"/>
  <c r="H50" i="2"/>
  <c r="H79" i="2" s="1"/>
  <c r="G50" i="2"/>
  <c r="G79" i="2" s="1"/>
  <c r="F50" i="2"/>
  <c r="F79" i="2" s="1"/>
  <c r="E50" i="2"/>
  <c r="E79" i="2" s="1"/>
  <c r="D50" i="2"/>
  <c r="D59" i="2" s="1"/>
  <c r="AI48" i="2"/>
  <c r="AI77" i="2" s="1"/>
  <c r="AH48" i="2"/>
  <c r="AH77" i="2" s="1"/>
  <c r="AG48" i="2"/>
  <c r="AG77" i="2" s="1"/>
  <c r="AF48" i="2"/>
  <c r="AF77" i="2" s="1"/>
  <c r="AE48" i="2"/>
  <c r="AE77" i="2" s="1"/>
  <c r="AD48" i="2"/>
  <c r="AD77" i="2" s="1"/>
  <c r="AC48" i="2"/>
  <c r="AC77" i="2" s="1"/>
  <c r="AB48" i="2"/>
  <c r="AB77" i="2" s="1"/>
  <c r="AA48" i="2"/>
  <c r="AA77" i="2" s="1"/>
  <c r="Z48" i="2"/>
  <c r="Z77" i="2" s="1"/>
  <c r="Y48" i="2"/>
  <c r="Y77" i="2" s="1"/>
  <c r="X48" i="2"/>
  <c r="X77" i="2" s="1"/>
  <c r="W48" i="2"/>
  <c r="W77" i="2" s="1"/>
  <c r="V48" i="2"/>
  <c r="V77" i="2" s="1"/>
  <c r="U48" i="2"/>
  <c r="U77" i="2" s="1"/>
  <c r="T48" i="2"/>
  <c r="T77" i="2" s="1"/>
  <c r="S48" i="2"/>
  <c r="S77" i="2" s="1"/>
  <c r="R48" i="2"/>
  <c r="R77" i="2" s="1"/>
  <c r="Q48" i="2"/>
  <c r="Q77" i="2" s="1"/>
  <c r="P48" i="2"/>
  <c r="P77" i="2" s="1"/>
  <c r="O48" i="2"/>
  <c r="O77" i="2" s="1"/>
  <c r="N48" i="2"/>
  <c r="N77" i="2" s="1"/>
  <c r="M48" i="2"/>
  <c r="M77" i="2" s="1"/>
  <c r="L48" i="2"/>
  <c r="L77" i="2" s="1"/>
  <c r="K48" i="2"/>
  <c r="K77" i="2" s="1"/>
  <c r="J48" i="2"/>
  <c r="J77" i="2" s="1"/>
  <c r="I48" i="2"/>
  <c r="I77" i="2" s="1"/>
  <c r="H48" i="2"/>
  <c r="H77" i="2" s="1"/>
  <c r="G48" i="2"/>
  <c r="G77" i="2" s="1"/>
  <c r="F48" i="2"/>
  <c r="F77" i="2" s="1"/>
  <c r="E48" i="2"/>
  <c r="E77" i="2" s="1"/>
  <c r="D48" i="2"/>
  <c r="D77" i="2" s="1"/>
  <c r="AI47" i="2"/>
  <c r="AI76" i="2" s="1"/>
  <c r="AH47" i="2"/>
  <c r="AH76" i="2" s="1"/>
  <c r="AG47" i="2"/>
  <c r="AG76" i="2" s="1"/>
  <c r="AF47" i="2"/>
  <c r="AF76" i="2" s="1"/>
  <c r="AE47" i="2"/>
  <c r="AE76" i="2" s="1"/>
  <c r="AD47" i="2"/>
  <c r="AD76" i="2" s="1"/>
  <c r="AC47" i="2"/>
  <c r="AC76" i="2" s="1"/>
  <c r="AB47" i="2"/>
  <c r="AB76" i="2" s="1"/>
  <c r="AA47" i="2"/>
  <c r="AA76" i="2" s="1"/>
  <c r="Z47" i="2"/>
  <c r="Z76" i="2" s="1"/>
  <c r="Y47" i="2"/>
  <c r="Y76" i="2" s="1"/>
  <c r="X47" i="2"/>
  <c r="X76" i="2" s="1"/>
  <c r="W47" i="2"/>
  <c r="W76" i="2" s="1"/>
  <c r="V47" i="2"/>
  <c r="V76" i="2" s="1"/>
  <c r="U47" i="2"/>
  <c r="U76" i="2" s="1"/>
  <c r="T47" i="2"/>
  <c r="T76" i="2" s="1"/>
  <c r="S47" i="2"/>
  <c r="S76" i="2" s="1"/>
  <c r="R47" i="2"/>
  <c r="R76" i="2" s="1"/>
  <c r="Q47" i="2"/>
  <c r="Q76" i="2" s="1"/>
  <c r="P47" i="2"/>
  <c r="O47" i="2"/>
  <c r="O76" i="2" s="1"/>
  <c r="N47" i="2"/>
  <c r="N76" i="2" s="1"/>
  <c r="M47" i="2"/>
  <c r="M76" i="2" s="1"/>
  <c r="L47" i="2"/>
  <c r="L76" i="2" s="1"/>
  <c r="K47" i="2"/>
  <c r="K76" i="2" s="1"/>
  <c r="J47" i="2"/>
  <c r="J76" i="2" s="1"/>
  <c r="I47" i="2"/>
  <c r="I76" i="2" s="1"/>
  <c r="H47" i="2"/>
  <c r="H76" i="2" s="1"/>
  <c r="G47" i="2"/>
  <c r="G76" i="2" s="1"/>
  <c r="F47" i="2"/>
  <c r="F76" i="2" s="1"/>
  <c r="E47" i="2"/>
  <c r="E76" i="2" s="1"/>
  <c r="D47" i="2"/>
  <c r="D76" i="2" s="1"/>
  <c r="AI46" i="2"/>
  <c r="AI75" i="2" s="1"/>
  <c r="AH46" i="2"/>
  <c r="AH75" i="2" s="1"/>
  <c r="AG46" i="2"/>
  <c r="AG75" i="2" s="1"/>
  <c r="AF46" i="2"/>
  <c r="AF75" i="2" s="1"/>
  <c r="AE46" i="2"/>
  <c r="AE75" i="2" s="1"/>
  <c r="AD46" i="2"/>
  <c r="AD75" i="2" s="1"/>
  <c r="AC46" i="2"/>
  <c r="AC75" i="2" s="1"/>
  <c r="AB46" i="2"/>
  <c r="AB75" i="2" s="1"/>
  <c r="AA46" i="2"/>
  <c r="AA75" i="2" s="1"/>
  <c r="Z46" i="2"/>
  <c r="Z75" i="2" s="1"/>
  <c r="Y46" i="2"/>
  <c r="Y75" i="2" s="1"/>
  <c r="X46" i="2"/>
  <c r="W46" i="2"/>
  <c r="W75" i="2" s="1"/>
  <c r="V46" i="2"/>
  <c r="V75" i="2" s="1"/>
  <c r="U46" i="2"/>
  <c r="U75" i="2" s="1"/>
  <c r="T46" i="2"/>
  <c r="T75" i="2" s="1"/>
  <c r="S46" i="2"/>
  <c r="S75" i="2" s="1"/>
  <c r="R46" i="2"/>
  <c r="R75" i="2" s="1"/>
  <c r="Q46" i="2"/>
  <c r="Q75" i="2" s="1"/>
  <c r="P46" i="2"/>
  <c r="O46" i="2"/>
  <c r="O75" i="2" s="1"/>
  <c r="N46" i="2"/>
  <c r="N75" i="2" s="1"/>
  <c r="M46" i="2"/>
  <c r="M75" i="2" s="1"/>
  <c r="L46" i="2"/>
  <c r="L75" i="2" s="1"/>
  <c r="K46" i="2"/>
  <c r="K75" i="2" s="1"/>
  <c r="J46" i="2"/>
  <c r="J75" i="2" s="1"/>
  <c r="I46" i="2"/>
  <c r="I75" i="2" s="1"/>
  <c r="H46" i="2"/>
  <c r="G46" i="2"/>
  <c r="G75" i="2" s="1"/>
  <c r="F46" i="2"/>
  <c r="F75" i="2" s="1"/>
  <c r="E46" i="2"/>
  <c r="E75" i="2" s="1"/>
  <c r="AI45" i="2"/>
  <c r="AI74" i="2" s="1"/>
  <c r="AH45" i="2"/>
  <c r="AH74" i="2" s="1"/>
  <c r="AG45" i="2"/>
  <c r="AG74" i="2" s="1"/>
  <c r="AF45" i="2"/>
  <c r="AF74" i="2" s="1"/>
  <c r="AE45" i="2"/>
  <c r="AE74" i="2" s="1"/>
  <c r="AD45" i="2"/>
  <c r="AD74" i="2" s="1"/>
  <c r="AC45" i="2"/>
  <c r="AC74" i="2" s="1"/>
  <c r="AB45" i="2"/>
  <c r="AB74" i="2" s="1"/>
  <c r="AA45" i="2"/>
  <c r="AA74" i="2" s="1"/>
  <c r="Z45" i="2"/>
  <c r="Z74" i="2" s="1"/>
  <c r="Y45" i="2"/>
  <c r="Y74" i="2" s="1"/>
  <c r="X45" i="2"/>
  <c r="X74" i="2" s="1"/>
  <c r="W45" i="2"/>
  <c r="W74" i="2" s="1"/>
  <c r="V45" i="2"/>
  <c r="V74" i="2" s="1"/>
  <c r="U45" i="2"/>
  <c r="U74" i="2" s="1"/>
  <c r="T45" i="2"/>
  <c r="T74" i="2" s="1"/>
  <c r="S45" i="2"/>
  <c r="S74" i="2" s="1"/>
  <c r="R45" i="2"/>
  <c r="R74" i="2" s="1"/>
  <c r="Q45" i="2"/>
  <c r="Q74" i="2" s="1"/>
  <c r="P45" i="2"/>
  <c r="P74" i="2" s="1"/>
  <c r="O45" i="2"/>
  <c r="O74" i="2" s="1"/>
  <c r="N45" i="2"/>
  <c r="N74" i="2" s="1"/>
  <c r="M45" i="2"/>
  <c r="M74" i="2" s="1"/>
  <c r="L45" i="2"/>
  <c r="L74" i="2" s="1"/>
  <c r="K45" i="2"/>
  <c r="K74" i="2" s="1"/>
  <c r="J45" i="2"/>
  <c r="J74" i="2" s="1"/>
  <c r="I45" i="2"/>
  <c r="I74" i="2" s="1"/>
  <c r="H45" i="2"/>
  <c r="H74" i="2" s="1"/>
  <c r="G45" i="2"/>
  <c r="G74" i="2" s="1"/>
  <c r="F45" i="2"/>
  <c r="F74" i="2" s="1"/>
  <c r="E45" i="2"/>
  <c r="E74" i="2" s="1"/>
  <c r="D45" i="2"/>
  <c r="D74" i="2" s="1"/>
  <c r="AI44" i="2"/>
  <c r="AI73" i="2" s="1"/>
  <c r="AH44" i="2"/>
  <c r="AH73" i="2" s="1"/>
  <c r="AG44" i="2"/>
  <c r="AG73" i="2" s="1"/>
  <c r="AF44" i="2"/>
  <c r="AF73" i="2" s="1"/>
  <c r="AE44" i="2"/>
  <c r="AE73" i="2" s="1"/>
  <c r="AD44" i="2"/>
  <c r="AD73" i="2" s="1"/>
  <c r="AC44" i="2"/>
  <c r="AC73" i="2" s="1"/>
  <c r="AB44" i="2"/>
  <c r="AB73" i="2" s="1"/>
  <c r="AA44" i="2"/>
  <c r="AA73" i="2" s="1"/>
  <c r="Z44" i="2"/>
  <c r="Z73" i="2" s="1"/>
  <c r="Y44" i="2"/>
  <c r="Y73" i="2" s="1"/>
  <c r="X44" i="2"/>
  <c r="X73" i="2" s="1"/>
  <c r="W44" i="2"/>
  <c r="W73" i="2" s="1"/>
  <c r="V44" i="2"/>
  <c r="V73" i="2" s="1"/>
  <c r="U44" i="2"/>
  <c r="U73" i="2" s="1"/>
  <c r="T44" i="2"/>
  <c r="T73" i="2" s="1"/>
  <c r="S44" i="2"/>
  <c r="S73" i="2" s="1"/>
  <c r="R44" i="2"/>
  <c r="R73" i="2" s="1"/>
  <c r="Q44" i="2"/>
  <c r="Q73" i="2" s="1"/>
  <c r="P44" i="2"/>
  <c r="P73" i="2" s="1"/>
  <c r="O44" i="2"/>
  <c r="O73" i="2" s="1"/>
  <c r="N44" i="2"/>
  <c r="N73" i="2" s="1"/>
  <c r="M44" i="2"/>
  <c r="M73" i="2" s="1"/>
  <c r="L44" i="2"/>
  <c r="L73" i="2" s="1"/>
  <c r="K44" i="2"/>
  <c r="K73" i="2" s="1"/>
  <c r="J44" i="2"/>
  <c r="J73" i="2" s="1"/>
  <c r="I44" i="2"/>
  <c r="I73" i="2" s="1"/>
  <c r="H44" i="2"/>
  <c r="H73" i="2" s="1"/>
  <c r="G44" i="2"/>
  <c r="G73" i="2" s="1"/>
  <c r="F44" i="2"/>
  <c r="F73" i="2" s="1"/>
  <c r="E44" i="2"/>
  <c r="E73" i="2" s="1"/>
  <c r="AI27" i="2"/>
  <c r="AI49" i="2" s="1"/>
  <c r="AI78" i="2" s="1"/>
  <c r="AH27" i="2"/>
  <c r="AH49" i="2" s="1"/>
  <c r="AH78" i="2" s="1"/>
  <c r="AG27" i="2"/>
  <c r="AG49" i="2" s="1"/>
  <c r="AG78" i="2" s="1"/>
  <c r="AF27" i="2"/>
  <c r="AE27" i="2"/>
  <c r="AE49" i="2" s="1"/>
  <c r="AE78" i="2" s="1"/>
  <c r="AD27" i="2"/>
  <c r="AD49" i="2" s="1"/>
  <c r="AD78" i="2" s="1"/>
  <c r="AC27" i="2"/>
  <c r="AC49" i="2" s="1"/>
  <c r="AC78" i="2" s="1"/>
  <c r="AB27" i="2"/>
  <c r="AA27" i="2"/>
  <c r="AA49" i="2" s="1"/>
  <c r="AA78" i="2" s="1"/>
  <c r="Z27" i="2"/>
  <c r="Z49" i="2" s="1"/>
  <c r="Z78" i="2" s="1"/>
  <c r="Y27" i="2"/>
  <c r="Y49" i="2" s="1"/>
  <c r="Y78" i="2" s="1"/>
  <c r="X27" i="2"/>
  <c r="W27" i="2"/>
  <c r="W49" i="2" s="1"/>
  <c r="W78" i="2" s="1"/>
  <c r="V27" i="2"/>
  <c r="V49" i="2" s="1"/>
  <c r="V78" i="2" s="1"/>
  <c r="U27" i="2"/>
  <c r="U49" i="2" s="1"/>
  <c r="U78" i="2" s="1"/>
  <c r="T27" i="2"/>
  <c r="S27" i="2"/>
  <c r="S49" i="2" s="1"/>
  <c r="S78" i="2" s="1"/>
  <c r="R27" i="2"/>
  <c r="R49" i="2" s="1"/>
  <c r="R78" i="2" s="1"/>
  <c r="Q27" i="2"/>
  <c r="Q49" i="2" s="1"/>
  <c r="Q78" i="2" s="1"/>
  <c r="P27" i="2"/>
  <c r="O27" i="2"/>
  <c r="O49" i="2" s="1"/>
  <c r="O78" i="2" s="1"/>
  <c r="N27" i="2"/>
  <c r="N49" i="2" s="1"/>
  <c r="N78" i="2" s="1"/>
  <c r="M27" i="2"/>
  <c r="M49" i="2" s="1"/>
  <c r="M78" i="2" s="1"/>
  <c r="L27" i="2"/>
  <c r="K27" i="2"/>
  <c r="K49" i="2" s="1"/>
  <c r="K78" i="2" s="1"/>
  <c r="J27" i="2"/>
  <c r="J49" i="2" s="1"/>
  <c r="J78" i="2" s="1"/>
  <c r="I27" i="2"/>
  <c r="I49" i="2" s="1"/>
  <c r="I78" i="2" s="1"/>
  <c r="H27" i="2"/>
  <c r="G27" i="2"/>
  <c r="G49" i="2" s="1"/>
  <c r="G78" i="2" s="1"/>
  <c r="F27" i="2"/>
  <c r="F49" i="2" s="1"/>
  <c r="F78" i="2" s="1"/>
  <c r="E27" i="2"/>
  <c r="E49" i="2" s="1"/>
  <c r="E78" i="2" s="1"/>
  <c r="D27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W58" i="2" s="1"/>
  <c r="V12" i="2"/>
  <c r="V58" i="2" s="1"/>
  <c r="U12" i="2"/>
  <c r="T12" i="2"/>
  <c r="T14" i="2" s="1"/>
  <c r="S12" i="2"/>
  <c r="S14" i="2" s="1"/>
  <c r="R12" i="2"/>
  <c r="R14" i="2" s="1"/>
  <c r="Q12" i="2"/>
  <c r="Q58" i="2" s="1"/>
  <c r="P12" i="2"/>
  <c r="O12" i="2"/>
  <c r="N12" i="2"/>
  <c r="N14" i="2" s="1"/>
  <c r="M12" i="2"/>
  <c r="L12" i="2"/>
  <c r="L14" i="2" s="1"/>
  <c r="K12" i="2"/>
  <c r="K14" i="2" s="1"/>
  <c r="J12" i="2"/>
  <c r="J14" i="2" s="1"/>
  <c r="I12" i="2"/>
  <c r="H12" i="2"/>
  <c r="G12" i="2"/>
  <c r="F12" i="2"/>
  <c r="F58" i="2" s="1"/>
  <c r="E12" i="2"/>
  <c r="AI8" i="2"/>
  <c r="AH8" i="2"/>
  <c r="AG8" i="2"/>
  <c r="AF8" i="2"/>
  <c r="AE8" i="2"/>
  <c r="AD8" i="2"/>
  <c r="AC8" i="2"/>
  <c r="AB8" i="2"/>
  <c r="AA8" i="2"/>
  <c r="Z8" i="2"/>
  <c r="Y8" i="2"/>
  <c r="L49" i="2" l="1"/>
  <c r="L78" i="2" s="1"/>
  <c r="F38" i="2"/>
  <c r="F40" i="2" s="1"/>
  <c r="AB49" i="2"/>
  <c r="AB78" i="2" s="1"/>
  <c r="J38" i="2"/>
  <c r="J40" i="2" s="1"/>
  <c r="T49" i="2"/>
  <c r="T78" i="2" s="1"/>
  <c r="H38" i="2"/>
  <c r="H40" i="2" s="1"/>
  <c r="D49" i="2"/>
  <c r="D78" i="2" s="1"/>
  <c r="D87" i="2" s="1"/>
  <c r="D38" i="2"/>
  <c r="D40" i="2" s="1"/>
  <c r="H49" i="2"/>
  <c r="H78" i="2" s="1"/>
  <c r="E38" i="2"/>
  <c r="E40" i="2" s="1"/>
  <c r="P49" i="2"/>
  <c r="P78" i="2" s="1"/>
  <c r="G38" i="2"/>
  <c r="G40" i="2" s="1"/>
  <c r="X49" i="2"/>
  <c r="X78" i="2" s="1"/>
  <c r="I38" i="2"/>
  <c r="I40" i="2" s="1"/>
  <c r="AF49" i="2"/>
  <c r="AF78" i="2" s="1"/>
  <c r="K87" i="2" s="1"/>
  <c r="K38" i="2"/>
  <c r="K40" i="2" s="1"/>
  <c r="D82" i="2"/>
  <c r="G58" i="2"/>
  <c r="F84" i="2"/>
  <c r="D85" i="2"/>
  <c r="F85" i="2"/>
  <c r="H85" i="2"/>
  <c r="J85" i="2"/>
  <c r="F86" i="2"/>
  <c r="J86" i="2"/>
  <c r="F88" i="2"/>
  <c r="H88" i="2"/>
  <c r="J88" i="2"/>
  <c r="F82" i="2"/>
  <c r="D84" i="2"/>
  <c r="AB14" i="2"/>
  <c r="E59" i="2"/>
  <c r="M59" i="2"/>
  <c r="U59" i="2"/>
  <c r="AH14" i="2"/>
  <c r="AA14" i="2"/>
  <c r="H82" i="2"/>
  <c r="AI14" i="2"/>
  <c r="R58" i="2"/>
  <c r="Z14" i="2"/>
  <c r="E83" i="2"/>
  <c r="AE14" i="2"/>
  <c r="E82" i="2"/>
  <c r="I83" i="2"/>
  <c r="P54" i="2"/>
  <c r="AF14" i="2"/>
  <c r="G82" i="2"/>
  <c r="K82" i="2"/>
  <c r="H53" i="2"/>
  <c r="AG53" i="2"/>
  <c r="G83" i="2"/>
  <c r="I87" i="2"/>
  <c r="I56" i="2"/>
  <c r="Y14" i="2"/>
  <c r="K83" i="2"/>
  <c r="H55" i="2"/>
  <c r="P55" i="2"/>
  <c r="X55" i="2"/>
  <c r="P56" i="2"/>
  <c r="G86" i="2"/>
  <c r="F83" i="2"/>
  <c r="H83" i="2"/>
  <c r="J83" i="2"/>
  <c r="J87" i="2"/>
  <c r="H84" i="2"/>
  <c r="J84" i="2"/>
  <c r="H86" i="2"/>
  <c r="H87" i="2"/>
  <c r="J82" i="2"/>
  <c r="F87" i="2"/>
  <c r="I86" i="2"/>
  <c r="G87" i="2"/>
  <c r="G88" i="2"/>
  <c r="AD59" i="2"/>
  <c r="O59" i="2"/>
  <c r="AG14" i="2"/>
  <c r="Q14" i="2"/>
  <c r="I14" i="2"/>
  <c r="X75" i="2"/>
  <c r="I84" i="2" s="1"/>
  <c r="P75" i="2"/>
  <c r="G84" i="2" s="1"/>
  <c r="H75" i="2"/>
  <c r="P76" i="2"/>
  <c r="E88" i="2"/>
  <c r="I82" i="2"/>
  <c r="P58" i="2"/>
  <c r="X14" i="2"/>
  <c r="P14" i="2"/>
  <c r="H14" i="2"/>
  <c r="G85" i="2"/>
  <c r="E86" i="2"/>
  <c r="AG58" i="2"/>
  <c r="W14" i="2"/>
  <c r="O14" i="2"/>
  <c r="G14" i="2"/>
  <c r="K85" i="2"/>
  <c r="I88" i="2"/>
  <c r="E84" i="2"/>
  <c r="AD14" i="2"/>
  <c r="V14" i="2"/>
  <c r="F14" i="2"/>
  <c r="D53" i="2"/>
  <c r="E85" i="2"/>
  <c r="E87" i="2"/>
  <c r="AC59" i="2"/>
  <c r="K84" i="2"/>
  <c r="K86" i="2"/>
  <c r="AF55" i="2"/>
  <c r="AC14" i="2"/>
  <c r="U14" i="2"/>
  <c r="M14" i="2"/>
  <c r="D79" i="2"/>
  <c r="D88" i="2" s="1"/>
  <c r="E14" i="2"/>
  <c r="I85" i="2"/>
  <c r="K88" i="2"/>
  <c r="D86" i="2"/>
  <c r="D83" i="2"/>
  <c r="AF53" i="2"/>
  <c r="AE58" i="2"/>
  <c r="H58" i="2"/>
  <c r="Y55" i="2"/>
  <c r="Y58" i="2"/>
  <c r="AG55" i="2"/>
  <c r="AF56" i="2"/>
  <c r="X59" i="2"/>
  <c r="AF59" i="2"/>
  <c r="AG56" i="2"/>
  <c r="Y59" i="2"/>
  <c r="I58" i="2"/>
  <c r="N59" i="2"/>
  <c r="H54" i="2"/>
  <c r="AA59" i="2"/>
  <c r="AI59" i="2"/>
  <c r="K59" i="2"/>
  <c r="S59" i="2"/>
  <c r="X53" i="2"/>
  <c r="AF54" i="2"/>
  <c r="H56" i="2"/>
  <c r="AB59" i="2"/>
  <c r="L59" i="2"/>
  <c r="T59" i="2"/>
  <c r="Y53" i="2"/>
  <c r="AG54" i="2"/>
  <c r="AF57" i="2"/>
  <c r="AD53" i="2"/>
  <c r="AG57" i="2"/>
  <c r="H59" i="2"/>
  <c r="P59" i="2"/>
  <c r="AG59" i="2"/>
  <c r="P57" i="2"/>
  <c r="H57" i="2"/>
  <c r="I59" i="2"/>
  <c r="I54" i="2"/>
  <c r="Z59" i="2"/>
  <c r="AH58" i="2"/>
  <c r="J59" i="2"/>
  <c r="P53" i="2"/>
  <c r="X57" i="2"/>
  <c r="Y57" i="2"/>
  <c r="F53" i="2"/>
  <c r="Q53" i="2"/>
  <c r="AE53" i="2"/>
  <c r="J54" i="2"/>
  <c r="X54" i="2"/>
  <c r="F55" i="2"/>
  <c r="Q55" i="2"/>
  <c r="AE55" i="2"/>
  <c r="J56" i="2"/>
  <c r="X56" i="2"/>
  <c r="F57" i="2"/>
  <c r="Q57" i="2"/>
  <c r="AE57" i="2"/>
  <c r="J58" i="2"/>
  <c r="F59" i="2"/>
  <c r="Q59" i="2"/>
  <c r="AE59" i="2"/>
  <c r="G53" i="2"/>
  <c r="R53" i="2"/>
  <c r="N54" i="2"/>
  <c r="Y54" i="2"/>
  <c r="G55" i="2"/>
  <c r="R55" i="2"/>
  <c r="N56" i="2"/>
  <c r="Y56" i="2"/>
  <c r="G57" i="2"/>
  <c r="R57" i="2"/>
  <c r="N58" i="2"/>
  <c r="G59" i="2"/>
  <c r="R59" i="2"/>
  <c r="V53" i="2"/>
  <c r="O54" i="2"/>
  <c r="Z54" i="2"/>
  <c r="V55" i="2"/>
  <c r="O56" i="2"/>
  <c r="Z56" i="2"/>
  <c r="V57" i="2"/>
  <c r="O58" i="2"/>
  <c r="Z58" i="2"/>
  <c r="V59" i="2"/>
  <c r="I53" i="2"/>
  <c r="W53" i="2"/>
  <c r="AH53" i="2"/>
  <c r="AD54" i="2"/>
  <c r="I55" i="2"/>
  <c r="W55" i="2"/>
  <c r="AH55" i="2"/>
  <c r="AD56" i="2"/>
  <c r="I57" i="2"/>
  <c r="W57" i="2"/>
  <c r="AH57" i="2"/>
  <c r="AD58" i="2"/>
  <c r="W59" i="2"/>
  <c r="AH59" i="2"/>
  <c r="J53" i="2"/>
  <c r="F54" i="2"/>
  <c r="Q54" i="2"/>
  <c r="AE54" i="2"/>
  <c r="J55" i="2"/>
  <c r="F56" i="2"/>
  <c r="Q56" i="2"/>
  <c r="AE56" i="2"/>
  <c r="J57" i="2"/>
  <c r="N53" i="2"/>
  <c r="G54" i="2"/>
  <c r="R54" i="2"/>
  <c r="N55" i="2"/>
  <c r="G56" i="2"/>
  <c r="R56" i="2"/>
  <c r="N57" i="2"/>
  <c r="O53" i="2"/>
  <c r="Z53" i="2"/>
  <c r="V54" i="2"/>
  <c r="O55" i="2"/>
  <c r="Z55" i="2"/>
  <c r="V56" i="2"/>
  <c r="O57" i="2"/>
  <c r="Z57" i="2"/>
  <c r="W54" i="2"/>
  <c r="AH54" i="2"/>
  <c r="AD55" i="2"/>
  <c r="W56" i="2"/>
  <c r="AH56" i="2"/>
  <c r="AD57" i="2"/>
  <c r="K53" i="2"/>
  <c r="S53" i="2"/>
  <c r="AA53" i="2"/>
  <c r="AI53" i="2"/>
  <c r="K54" i="2"/>
  <c r="S54" i="2"/>
  <c r="AA54" i="2"/>
  <c r="AI54" i="2"/>
  <c r="K55" i="2"/>
  <c r="S55" i="2"/>
  <c r="AA55" i="2"/>
  <c r="AI55" i="2"/>
  <c r="K56" i="2"/>
  <c r="S56" i="2"/>
  <c r="AA56" i="2"/>
  <c r="AI56" i="2"/>
  <c r="K57" i="2"/>
  <c r="S57" i="2"/>
  <c r="AA57" i="2"/>
  <c r="AI57" i="2"/>
  <c r="K58" i="2"/>
  <c r="S58" i="2"/>
  <c r="AA58" i="2"/>
  <c r="AI58" i="2"/>
  <c r="L53" i="2"/>
  <c r="T53" i="2"/>
  <c r="AB53" i="2"/>
  <c r="D54" i="2"/>
  <c r="L54" i="2"/>
  <c r="T54" i="2"/>
  <c r="AB54" i="2"/>
  <c r="D55" i="2"/>
  <c r="L55" i="2"/>
  <c r="T55" i="2"/>
  <c r="AB55" i="2"/>
  <c r="D56" i="2"/>
  <c r="L56" i="2"/>
  <c r="T56" i="2"/>
  <c r="AB56" i="2"/>
  <c r="D57" i="2"/>
  <c r="L57" i="2"/>
  <c r="T57" i="2"/>
  <c r="AB57" i="2"/>
  <c r="L58" i="2"/>
  <c r="T58" i="2"/>
  <c r="AB58" i="2"/>
  <c r="E53" i="2"/>
  <c r="M53" i="2"/>
  <c r="U53" i="2"/>
  <c r="AC53" i="2"/>
  <c r="E54" i="2"/>
  <c r="M54" i="2"/>
  <c r="U54" i="2"/>
  <c r="AC54" i="2"/>
  <c r="E55" i="2"/>
  <c r="M55" i="2"/>
  <c r="U55" i="2"/>
  <c r="AC55" i="2"/>
  <c r="E56" i="2"/>
  <c r="M56" i="2"/>
  <c r="U56" i="2"/>
  <c r="AC56" i="2"/>
  <c r="E57" i="2"/>
  <c r="M57" i="2"/>
  <c r="U57" i="2"/>
  <c r="AC57" i="2"/>
  <c r="E58" i="2"/>
  <c r="M58" i="2"/>
  <c r="U58" i="2"/>
  <c r="AC58" i="2"/>
  <c r="D58" i="2" l="1"/>
  <c r="AF58" i="2"/>
  <c r="X58" i="2"/>
  <c r="G67" i="2"/>
  <c r="K68" i="2"/>
  <c r="D68" i="2"/>
  <c r="E68" i="2"/>
  <c r="J68" i="2"/>
  <c r="E64" i="2"/>
  <c r="K67" i="2"/>
  <c r="F68" i="2"/>
  <c r="I68" i="2"/>
  <c r="E65" i="2"/>
  <c r="G63" i="2"/>
  <c r="G62" i="2"/>
  <c r="K63" i="2"/>
  <c r="I62" i="2"/>
  <c r="I69" i="2" s="1"/>
  <c r="H68" i="2"/>
  <c r="I67" i="2"/>
  <c r="I66" i="2"/>
  <c r="E66" i="2"/>
  <c r="E62" i="2"/>
  <c r="G65" i="2"/>
  <c r="K64" i="2"/>
  <c r="G68" i="2"/>
  <c r="G64" i="2"/>
  <c r="K65" i="2"/>
  <c r="I64" i="2"/>
  <c r="E67" i="2"/>
  <c r="E63" i="2"/>
  <c r="K66" i="2"/>
  <c r="K62" i="2"/>
  <c r="G66" i="2"/>
  <c r="F66" i="2"/>
  <c r="F64" i="2"/>
  <c r="F62" i="2"/>
  <c r="D66" i="2"/>
  <c r="D64" i="2"/>
  <c r="D62" i="2"/>
  <c r="I65" i="2"/>
  <c r="J67" i="2"/>
  <c r="J65" i="2"/>
  <c r="J63" i="2"/>
  <c r="H67" i="2"/>
  <c r="H65" i="2"/>
  <c r="H63" i="2"/>
  <c r="F67" i="2"/>
  <c r="F65" i="2"/>
  <c r="F63" i="2"/>
  <c r="D67" i="2"/>
  <c r="D65" i="2"/>
  <c r="D63" i="2"/>
  <c r="J66" i="2"/>
  <c r="J64" i="2"/>
  <c r="J62" i="2"/>
  <c r="I63" i="2"/>
  <c r="H66" i="2"/>
  <c r="H64" i="2"/>
  <c r="H62" i="2"/>
  <c r="K69" i="2" l="1"/>
  <c r="G69" i="2"/>
  <c r="E69" i="2"/>
  <c r="J69" i="2"/>
  <c r="D69" i="2"/>
  <c r="F69" i="2"/>
  <c r="H69" i="2"/>
</calcChain>
</file>

<file path=xl/sharedStrings.xml><?xml version="1.0" encoding="utf-8"?>
<sst xmlns="http://schemas.openxmlformats.org/spreadsheetml/2006/main" count="82" uniqueCount="41">
  <si>
    <t>Total US Construction Volume (x1m) FRED</t>
  </si>
  <si>
    <t>Total volume (IHS Markit)</t>
  </si>
  <si>
    <t>Total Volume Chicago</t>
  </si>
  <si>
    <t>Location Factor</t>
  </si>
  <si>
    <t>Sector</t>
  </si>
  <si>
    <t>Residential Building, real (Mill. Of 2012 US Dollars)</t>
  </si>
  <si>
    <t>Commercial, real (Mill. Of 2012 US Dollars)</t>
  </si>
  <si>
    <t>Total Manufacturing, real (Mill. Of 2012 US Dollars)</t>
  </si>
  <si>
    <t>Total Healthcare Building, real (Mill. Of 2012 US Dollars)</t>
  </si>
  <si>
    <t>Total Education Building, real (Mill. Of 2012 US Dollars)</t>
  </si>
  <si>
    <t>Religious Buildings, real (Mill. Of 2012 US Dollars)</t>
  </si>
  <si>
    <t>Total Amusement, real (Mill. Of 2012 US Dollars)</t>
  </si>
  <si>
    <t>Government Buildings, real (Mill. Of 2012 US Dollars)</t>
  </si>
  <si>
    <t>Communications, real (Mill. Of 2012 US Dollars)</t>
  </si>
  <si>
    <t>Public Recreation, real (Mill. Of 2012 US Dollars)</t>
  </si>
  <si>
    <t>Other</t>
  </si>
  <si>
    <t>Infrastructure, real (Mill. Of 2012 US Dollars)</t>
  </si>
  <si>
    <t>Location Factors</t>
  </si>
  <si>
    <t>Residential</t>
  </si>
  <si>
    <t>Commercial</t>
  </si>
  <si>
    <t>Manufacturing</t>
  </si>
  <si>
    <t>Healthcare</t>
  </si>
  <si>
    <t>Education</t>
  </si>
  <si>
    <t>Infrastructure</t>
  </si>
  <si>
    <t>Use this for models</t>
  </si>
  <si>
    <t>Calculated Totals</t>
  </si>
  <si>
    <t>Annual</t>
  </si>
  <si>
    <t xml:space="preserve">IHS </t>
  </si>
  <si>
    <t>FRED Cal</t>
  </si>
  <si>
    <t>Diff</t>
  </si>
  <si>
    <t>Margin</t>
  </si>
  <si>
    <t>Result</t>
  </si>
  <si>
    <t>Time</t>
  </si>
  <si>
    <t>FRED Calculated</t>
  </si>
  <si>
    <t>New Method</t>
  </si>
  <si>
    <t>IHS</t>
  </si>
  <si>
    <t>Percent Change, total construction</t>
  </si>
  <si>
    <t>IHS Markit</t>
  </si>
  <si>
    <t xml:space="preserve">New Method </t>
  </si>
  <si>
    <t>Sum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</si>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</sst>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72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000000"/>
      <name val="Courier New"/>
      <family val="3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D8EBB7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4" fontId="3" fillId="0" borderId="0" xfId="0" applyNumberFormat="1" applyFont="1"/>
    <xf numFmtId="0" fontId="4" fillId="0" borderId="0" xfId="0" applyFont="1"/>
    <xf numFmtId="44" fontId="0" fillId="0" borderId="0" xfId="1" applyFont="1"/>
    <xf numFmtId="44" fontId="0" fillId="2" borderId="0" xfId="1" applyFont="1" applyFill="1"/>
    <xf numFmtId="44" fontId="0" fillId="0" borderId="0" xfId="0" applyNumberFormat="1"/>
    <xf numFmtId="4" fontId="5" fillId="0" borderId="0" xfId="2" applyNumberFormat="1"/>
    <xf numFmtId="4" fontId="5" fillId="3" borderId="0" xfId="2" applyNumberFormat="1" applyFill="1"/>
    <xf numFmtId="4" fontId="0" fillId="0" borderId="0" xfId="0" applyNumberFormat="1"/>
    <xf numFmtId="4" fontId="0" fillId="3" borderId="0" xfId="0" applyNumberFormat="1" applyFill="1"/>
    <xf numFmtId="164" fontId="0" fillId="0" borderId="0" xfId="0" applyNumberFormat="1"/>
    <xf numFmtId="0" fontId="3" fillId="0" borderId="0" xfId="0" applyFont="1"/>
    <xf numFmtId="0" fontId="6" fillId="0" borderId="0" xfId="0" applyFont="1" applyAlignment="1">
      <alignment horizontal="left" indent="2"/>
    </xf>
    <xf numFmtId="4" fontId="6" fillId="0" borderId="0" xfId="0" applyNumberFormat="1" applyFont="1"/>
    <xf numFmtId="4" fontId="6" fillId="3" borderId="0" xfId="0" applyNumberFormat="1" applyFont="1" applyFill="1"/>
    <xf numFmtId="0" fontId="2" fillId="0" borderId="0" xfId="0" applyFont="1"/>
    <xf numFmtId="2" fontId="0" fillId="0" borderId="0" xfId="0" applyNumberFormat="1"/>
    <xf numFmtId="0" fontId="7" fillId="0" borderId="0" xfId="3"/>
    <xf numFmtId="0" fontId="0" fillId="0" borderId="0" xfId="0" applyAlignment="1">
      <alignment horizontal="center" vertical="center" textRotation="90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2" fontId="0" fillId="0" borderId="0" xfId="0" applyNumberFormat="1" applyFont="1" applyAlignment="1">
      <alignment horizontal="right"/>
    </xf>
    <xf numFmtId="0" fontId="4" fillId="4" borderId="0" xfId="0" applyFont="1" applyFill="1"/>
    <xf numFmtId="0" fontId="0" fillId="4" borderId="0" xfId="0" applyFill="1"/>
    <xf numFmtId="172" fontId="0" fillId="0" borderId="0" xfId="4" applyNumberFormat="1" applyFont="1"/>
    <xf numFmtId="1" fontId="0" fillId="0" borderId="0" xfId="0" applyNumberFormat="1"/>
    <xf numFmtId="172" fontId="4" fillId="0" borderId="0" xfId="4" applyNumberFormat="1" applyFont="1"/>
  </cellXfs>
  <cellStyles count="5">
    <cellStyle name="Currency" xfId="1" builtinId="4"/>
    <cellStyle name="Hyperlink" xfId="3" builtinId="8"/>
    <cellStyle name="Normal" xfId="0" builtinId="0"/>
    <cellStyle name="Normal 2" xfId="2" xr:uid="{08788EF8-18D2-4AFF-B811-3AB0D535F7AE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FRED</a:t>
            </a:r>
            <a:r>
              <a:rPr lang="en-US" baseline="0"/>
              <a:t> Calculated</a:t>
            </a:r>
          </a:p>
        </c:rich>
      </c:tx>
      <c:layout>
        <c:manualLayout>
          <c:xMode val="edge"/>
          <c:yMode val="edge"/>
          <c:x val="0.40949300087489071"/>
          <c:y val="1.29310344827586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Chicago!$C$62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Chicago!$D$61:$K$61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Chicago!$D$62:$K$62</c:f>
              <c:numCache>
                <c:formatCode>_("$"* #,##0.00_);_("$"* \(#,##0.00\);_("$"* "-"??_);_(@_)</c:formatCode>
                <c:ptCount val="8"/>
                <c:pt idx="0">
                  <c:v>5859.8800900486067</c:v>
                </c:pt>
                <c:pt idx="1">
                  <c:v>5878.7222984283062</c:v>
                </c:pt>
                <c:pt idx="2">
                  <c:v>5139.9443348117757</c:v>
                </c:pt>
                <c:pt idx="3">
                  <c:v>4701.2578445295012</c:v>
                </c:pt>
                <c:pt idx="4">
                  <c:v>5162.8062748876182</c:v>
                </c:pt>
                <c:pt idx="5">
                  <c:v>5281.2099756734424</c:v>
                </c:pt>
                <c:pt idx="6">
                  <c:v>5702.0593873306407</c:v>
                </c:pt>
                <c:pt idx="7">
                  <c:v>5533.6694173175129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2-475A-8232-F820A663A801}"/>
            </c:ext>
          </c:extLst>
        </c:ser>
        <c:ser>
          <c:idx val="1"/>
          <c:order val="1"/>
          <c:tx>
            <c:strRef>
              <c:f>Chicago!$C$63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Chicago!$D$61:$K$61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Chicago!$D$63:$K$63</c:f>
              <c:numCache>
                <c:formatCode>_("$"* #,##0.00_);_("$"* \(#,##0.00\);_("$"* "-"??_);_(@_)</c:formatCode>
                <c:ptCount val="8"/>
                <c:pt idx="0">
                  <c:v>5505.3826941454081</c:v>
                </c:pt>
                <c:pt idx="1">
                  <c:v>5904.1103827765701</c:v>
                </c:pt>
                <c:pt idx="2">
                  <c:v>6272.9013824066051</c:v>
                </c:pt>
                <c:pt idx="3">
                  <c:v>6412.5022765178892</c:v>
                </c:pt>
                <c:pt idx="4">
                  <c:v>6205.8532345651856</c:v>
                </c:pt>
                <c:pt idx="5">
                  <c:v>5650.5229173565003</c:v>
                </c:pt>
                <c:pt idx="6">
                  <c:v>5451.736144657988</c:v>
                </c:pt>
                <c:pt idx="7">
                  <c:v>5222.2480307367769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A2-475A-8232-F820A663A801}"/>
            </c:ext>
          </c:extLst>
        </c:ser>
        <c:ser>
          <c:idx val="2"/>
          <c:order val="2"/>
          <c:tx>
            <c:strRef>
              <c:f>Chicago!$C$64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Chicago!$D$61:$K$61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Chicago!$D$64:$K$64</c:f>
              <c:numCache>
                <c:formatCode>_("$"* #,##0.00_);_("$"* \(#,##0.00\);_("$"* "-"??_);_(@_)</c:formatCode>
                <c:ptCount val="8"/>
                <c:pt idx="0">
                  <c:v>2740.7149835563796</c:v>
                </c:pt>
                <c:pt idx="1">
                  <c:v>2449.633574718805</c:v>
                </c:pt>
                <c:pt idx="2">
                  <c:v>2483.8001456911179</c:v>
                </c:pt>
                <c:pt idx="3">
                  <c:v>2713.7895428706397</c:v>
                </c:pt>
                <c:pt idx="4">
                  <c:v>2464.7747805832091</c:v>
                </c:pt>
                <c:pt idx="5">
                  <c:v>2321.0143442744752</c:v>
                </c:pt>
                <c:pt idx="6">
                  <c:v>2340.5977543345248</c:v>
                </c:pt>
                <c:pt idx="7">
                  <c:v>2274.1288623242576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A2-475A-8232-F820A663A801}"/>
            </c:ext>
          </c:extLst>
        </c:ser>
        <c:ser>
          <c:idx val="3"/>
          <c:order val="3"/>
          <c:tx>
            <c:strRef>
              <c:f>Chicago!$C$65</c:f>
              <c:strCache>
                <c:ptCount val="1"/>
                <c:pt idx="0">
                  <c:v>Healthcare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Chicago!$D$61:$K$61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Chicago!$D$65:$K$65</c:f>
              <c:numCache>
                <c:formatCode>_("$"* #,##0.00_);_("$"* \(#,##0.00\);_("$"* "-"??_);_(@_)</c:formatCode>
                <c:ptCount val="8"/>
                <c:pt idx="0">
                  <c:v>1155.0665276492684</c:v>
                </c:pt>
                <c:pt idx="1">
                  <c:v>1240.1847169901951</c:v>
                </c:pt>
                <c:pt idx="2">
                  <c:v>1226.7195760269515</c:v>
                </c:pt>
                <c:pt idx="3">
                  <c:v>1255.3485200355476</c:v>
                </c:pt>
                <c:pt idx="4">
                  <c:v>1297.1878568240757</c:v>
                </c:pt>
                <c:pt idx="5">
                  <c:v>1286.2258297667861</c:v>
                </c:pt>
                <c:pt idx="6">
                  <c:v>1354.7181958911283</c:v>
                </c:pt>
                <c:pt idx="7">
                  <c:v>1379.0322970151944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A2-475A-8232-F820A663A801}"/>
            </c:ext>
          </c:extLst>
        </c:ser>
        <c:ser>
          <c:idx val="4"/>
          <c:order val="4"/>
          <c:tx>
            <c:strRef>
              <c:f>Chicago!$C$66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Chicago!$D$61:$K$61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Chicago!$D$66:$K$66</c:f>
              <c:numCache>
                <c:formatCode>_("$"* #,##0.00_);_("$"* \(#,##0.00\);_("$"* "-"??_);_(@_)</c:formatCode>
                <c:ptCount val="8"/>
                <c:pt idx="0">
                  <c:v>3203.8198351548804</c:v>
                </c:pt>
                <c:pt idx="1">
                  <c:v>3362.1631738133888</c:v>
                </c:pt>
                <c:pt idx="2">
                  <c:v>3465.5496747126681</c:v>
                </c:pt>
                <c:pt idx="3">
                  <c:v>3546.7942557479464</c:v>
                </c:pt>
                <c:pt idx="4">
                  <c:v>3538.6006731632092</c:v>
                </c:pt>
                <c:pt idx="5">
                  <c:v>3377.3398482212897</c:v>
                </c:pt>
                <c:pt idx="6">
                  <c:v>3452.4703220589795</c:v>
                </c:pt>
                <c:pt idx="7">
                  <c:v>3511.6537604113423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A2-475A-8232-F820A663A801}"/>
            </c:ext>
          </c:extLst>
        </c:ser>
        <c:ser>
          <c:idx val="5"/>
          <c:order val="5"/>
          <c:tx>
            <c:strRef>
              <c:f>Chicago!$C$67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Chicago!$D$61:$K$61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Chicago!$D$67:$K$67</c:f>
              <c:numCache>
                <c:formatCode>_("$"* #,##0.00_);_("$"* \(#,##0.00\);_("$"* "-"??_);_(@_)</c:formatCode>
                <c:ptCount val="8"/>
                <c:pt idx="0">
                  <c:v>2115.6741778527526</c:v>
                </c:pt>
                <c:pt idx="1">
                  <c:v>2309.3652762712773</c:v>
                </c:pt>
                <c:pt idx="2">
                  <c:v>2414.9751264073702</c:v>
                </c:pt>
                <c:pt idx="3">
                  <c:v>2447.2046997930147</c:v>
                </c:pt>
                <c:pt idx="4">
                  <c:v>2527.738184050093</c:v>
                </c:pt>
                <c:pt idx="5">
                  <c:v>2387.5344305115641</c:v>
                </c:pt>
                <c:pt idx="6">
                  <c:v>2290.2806568479627</c:v>
                </c:pt>
                <c:pt idx="7">
                  <c:v>2230.5142019763225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A2-475A-8232-F820A663A801}"/>
            </c:ext>
          </c:extLst>
        </c:ser>
        <c:ser>
          <c:idx val="6"/>
          <c:order val="6"/>
          <c:tx>
            <c:strRef>
              <c:f>Chicago!$C$68</c:f>
              <c:strCache>
                <c:ptCount val="1"/>
                <c:pt idx="0">
                  <c:v>Infrastructure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Chicago!$D$61:$K$61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Chicago!$D$68:$K$68</c:f>
              <c:numCache>
                <c:formatCode>_("$"* #,##0.00_);_("$"* \(#,##0.00\);_("$"* "-"??_);_(@_)</c:formatCode>
                <c:ptCount val="8"/>
                <c:pt idx="0">
                  <c:v>7383.6154590071883</c:v>
                </c:pt>
                <c:pt idx="1">
                  <c:v>6961.8379090145263</c:v>
                </c:pt>
                <c:pt idx="2">
                  <c:v>7130.7462668484932</c:v>
                </c:pt>
                <c:pt idx="3">
                  <c:v>7784.2170999779173</c:v>
                </c:pt>
                <c:pt idx="4">
                  <c:v>8098.0305022574712</c:v>
                </c:pt>
                <c:pt idx="5">
                  <c:v>7327.7596213101951</c:v>
                </c:pt>
                <c:pt idx="6">
                  <c:v>7417.6978670573408</c:v>
                </c:pt>
                <c:pt idx="7">
                  <c:v>7468.3497826237335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A2-475A-8232-F820A663A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3090719"/>
        <c:axId val="1303091135"/>
      </c:barChart>
      <c:catAx>
        <c:axId val="130309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091135"/>
        <c:crosses val="autoZero"/>
        <c:auto val="1"/>
        <c:lblAlgn val="ctr"/>
        <c:lblOffset val="100"/>
        <c:noMultiLvlLbl val="0"/>
      </c:catAx>
      <c:valAx>
        <c:axId val="1303091135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09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Chicago!$C$33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Chicago!$D$32:$K$32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Chicago!$D$33:$K$33</c:f>
              <c:numCache>
                <c:formatCode>_("$"* #,##0.00_);_("$"* \(#,##0.00\);_("$"* "-"??_);_(@_)</c:formatCode>
                <c:ptCount val="8"/>
                <c:pt idx="0">
                  <c:v>5221.0136341876951</c:v>
                </c:pt>
                <c:pt idx="1">
                  <c:v>5057.0636048744573</c:v>
                </c:pt>
                <c:pt idx="2">
                  <c:v>4239.6830756125946</c:v>
                </c:pt>
                <c:pt idx="3">
                  <c:v>3677.6859343026526</c:v>
                </c:pt>
                <c:pt idx="4">
                  <c:v>3905.2168817797897</c:v>
                </c:pt>
                <c:pt idx="5">
                  <c:v>4023.7246592412548</c:v>
                </c:pt>
                <c:pt idx="6">
                  <c:v>4386.199528715877</c:v>
                </c:pt>
                <c:pt idx="7">
                  <c:v>4256.6687825519321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F-42A9-BC94-6C1DC83D9E91}"/>
            </c:ext>
          </c:extLst>
        </c:ser>
        <c:ser>
          <c:idx val="1"/>
          <c:order val="1"/>
          <c:tx>
            <c:strRef>
              <c:f>Chicago!$C$34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Chicago!$D$32:$K$32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Chicago!$D$34:$K$34</c:f>
              <c:numCache>
                <c:formatCode>_("$"* #,##0.00_);_("$"* \(#,##0.00\);_("$"* "-"??_);_(@_)</c:formatCode>
                <c:ptCount val="8"/>
                <c:pt idx="0">
                  <c:v>4907.1031058051876</c:v>
                </c:pt>
                <c:pt idx="1">
                  <c:v>5083.3513510085049</c:v>
                </c:pt>
                <c:pt idx="2">
                  <c:v>5178.506082961705</c:v>
                </c:pt>
                <c:pt idx="3">
                  <c:v>5020.3842853539481</c:v>
                </c:pt>
                <c:pt idx="4">
                  <c:v>4694.15581064043</c:v>
                </c:pt>
                <c:pt idx="5">
                  <c:v>4299.9347584313655</c:v>
                </c:pt>
                <c:pt idx="6">
                  <c:v>4193.6431881984527</c:v>
                </c:pt>
                <c:pt idx="7">
                  <c:v>4017.1138697975198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6F-42A9-BC94-6C1DC83D9E91}"/>
            </c:ext>
          </c:extLst>
        </c:ser>
        <c:ser>
          <c:idx val="2"/>
          <c:order val="2"/>
          <c:tx>
            <c:strRef>
              <c:f>Chicago!$C$35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Chicago!$D$32:$K$32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Chicago!$D$35:$K$35</c:f>
              <c:numCache>
                <c:formatCode>_("$"* #,##0.00_);_("$"* \(#,##0.00\);_("$"* "-"??_);_(@_)</c:formatCode>
                <c:ptCount val="8"/>
                <c:pt idx="0">
                  <c:v>2444.4534055637823</c:v>
                </c:pt>
                <c:pt idx="1">
                  <c:v>2109.653583439605</c:v>
                </c:pt>
                <c:pt idx="2">
                  <c:v>2050.0403805691503</c:v>
                </c:pt>
                <c:pt idx="3">
                  <c:v>2125.375993745085</c:v>
                </c:pt>
                <c:pt idx="4">
                  <c:v>1864.0564575052476</c:v>
                </c:pt>
                <c:pt idx="5">
                  <c:v>1766.3481661548249</c:v>
                </c:pt>
                <c:pt idx="6">
                  <c:v>1800.4598110265574</c:v>
                </c:pt>
                <c:pt idx="7">
                  <c:v>1749.3298940955824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6F-42A9-BC94-6C1DC83D9E91}"/>
            </c:ext>
          </c:extLst>
        </c:ser>
        <c:ser>
          <c:idx val="3"/>
          <c:order val="3"/>
          <c:tx>
            <c:strRef>
              <c:f>Chicago!$C$36</c:f>
              <c:strCache>
                <c:ptCount val="1"/>
                <c:pt idx="0">
                  <c:v>Healthcare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Chicago!$D$32:$K$32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Chicago!$D$36:$K$36</c:f>
              <c:numCache>
                <c:formatCode>_("$"* #,##0.00_);_("$"* \(#,##0.00\);_("$"* "-"??_);_(@_)</c:formatCode>
                <c:ptCount val="8"/>
                <c:pt idx="0">
                  <c:v>1029.8917976400901</c:v>
                </c:pt>
                <c:pt idx="1">
                  <c:v>1067.5934129555048</c:v>
                </c:pt>
                <c:pt idx="2">
                  <c:v>1012.851795897887</c:v>
                </c:pt>
                <c:pt idx="3">
                  <c:v>982.62367967567582</c:v>
                </c:pt>
                <c:pt idx="4">
                  <c:v>981.35288392433404</c:v>
                </c:pt>
                <c:pt idx="5">
                  <c:v>979.10928178520646</c:v>
                </c:pt>
                <c:pt idx="6">
                  <c:v>1042.0909199162525</c:v>
                </c:pt>
                <c:pt idx="7">
                  <c:v>1060.7940746270724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6F-42A9-BC94-6C1DC83D9E91}"/>
            </c:ext>
          </c:extLst>
        </c:ser>
        <c:ser>
          <c:idx val="4"/>
          <c:order val="4"/>
          <c:tx>
            <c:strRef>
              <c:f>Chicago!$C$37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Chicago!$D$32:$K$32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Chicago!$D$37:$K$37</c:f>
              <c:numCache>
                <c:formatCode>_("$"* #,##0.00_);_("$"* \(#,##0.00\);_("$"* "-"??_);_(@_)</c:formatCode>
                <c:ptCount val="8"/>
                <c:pt idx="0">
                  <c:v>2856.8201774111299</c:v>
                </c:pt>
                <c:pt idx="1">
                  <c:v>2894.6300628463773</c:v>
                </c:pt>
                <c:pt idx="2">
                  <c:v>2860.9311262573428</c:v>
                </c:pt>
                <c:pt idx="3">
                  <c:v>2777.0620644887799</c:v>
                </c:pt>
                <c:pt idx="4">
                  <c:v>2677.094863613715</c:v>
                </c:pt>
                <c:pt idx="5">
                  <c:v>2570.3756461961348</c:v>
                </c:pt>
                <c:pt idx="6">
                  <c:v>2655.74640158383</c:v>
                </c:pt>
                <c:pt idx="7">
                  <c:v>2701.2721233933398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6F-42A9-BC94-6C1DC83D9E91}"/>
            </c:ext>
          </c:extLst>
        </c:ser>
        <c:ser>
          <c:idx val="5"/>
          <c:order val="5"/>
          <c:tx>
            <c:strRef>
              <c:f>Chicago!$C$38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Chicago!$D$32:$K$32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Chicago!$D$38:$K$38</c:f>
              <c:numCache>
                <c:formatCode>_("$"* #,##0.00_);_("$"* \(#,##0.00\);_("$"* "-"??_);_(@_)</c:formatCode>
                <c:ptCount val="8"/>
                <c:pt idx="0">
                  <c:v>1886.0358973528118</c:v>
                </c:pt>
                <c:pt idx="1">
                  <c:v>1988.1705680993691</c:v>
                </c:pt>
                <c:pt idx="2">
                  <c:v>1993.4335927001953</c:v>
                </c:pt>
                <c:pt idx="3">
                  <c:v>1915.6795939688207</c:v>
                </c:pt>
                <c:pt idx="4">
                  <c:v>1912.1985515459537</c:v>
                </c:pt>
                <c:pt idx="5">
                  <c:v>1816.9581266974189</c:v>
                </c:pt>
                <c:pt idx="6">
                  <c:v>1761.7543514215101</c:v>
                </c:pt>
                <c:pt idx="7">
                  <c:v>1715.7801553664017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6F-42A9-BC94-6C1DC83D9E91}"/>
            </c:ext>
          </c:extLst>
        </c:ser>
        <c:ser>
          <c:idx val="6"/>
          <c:order val="6"/>
          <c:tx>
            <c:strRef>
              <c:f>Chicago!$C$39</c:f>
              <c:strCache>
                <c:ptCount val="1"/>
                <c:pt idx="0">
                  <c:v>Infrastructure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Chicago!$D$32:$K$32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Chicago!$D$39:$K$39</c:f>
              <c:numCache>
                <c:formatCode>_("$"* #,##0.00_);_("$"* \(#,##0.00\);_("$"* "-"??_);_(@_)</c:formatCode>
                <c:ptCount val="8"/>
                <c:pt idx="0">
                  <c:v>6582.4094887153296</c:v>
                </c:pt>
                <c:pt idx="1">
                  <c:v>5996.099783242892</c:v>
                </c:pt>
                <c:pt idx="2">
                  <c:v>5889.7999443571098</c:v>
                </c:pt>
                <c:pt idx="3">
                  <c:v>6090.6682954067874</c:v>
                </c:pt>
                <c:pt idx="4">
                  <c:v>6125.6451675595035</c:v>
                </c:pt>
                <c:pt idx="5">
                  <c:v>5574.4849794396896</c:v>
                </c:pt>
                <c:pt idx="6">
                  <c:v>5705.9214361979548</c:v>
                </c:pt>
                <c:pt idx="7">
                  <c:v>5744.8844481721026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6F-42A9-BC94-6C1DC83D9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9843023"/>
        <c:axId val="639843855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Chicago!$D$32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Chicago!$D$32:$K$32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Chicago!$E$32:$K$32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026F-42A9-BC94-6C1DC83D9E91}"/>
                  </c:ext>
                </c:extLst>
              </c15:ser>
            </c15:filteredBarSeries>
          </c:ext>
        </c:extLst>
      </c:barChart>
      <c:catAx>
        <c:axId val="63984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43855"/>
        <c:crosses val="autoZero"/>
        <c:auto val="1"/>
        <c:lblAlgn val="ctr"/>
        <c:lblOffset val="100"/>
        <c:noMultiLvlLbl val="0"/>
      </c:catAx>
      <c:valAx>
        <c:axId val="63984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4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Method</a:t>
            </a:r>
          </a:p>
        </c:rich>
      </c:tx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Chicago!$C$82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Chicago!$D$81:$K$81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Chicago!$D$82:$K$82</c:f>
              <c:numCache>
                <c:formatCode>General</c:formatCode>
                <c:ptCount val="8"/>
                <c:pt idx="0">
                  <c:v>5057.7021349990882</c:v>
                </c:pt>
                <c:pt idx="1">
                  <c:v>4971.0805301024666</c:v>
                </c:pt>
                <c:pt idx="2">
                  <c:v>4256.2479361121023</c:v>
                </c:pt>
                <c:pt idx="3">
                  <c:v>3832.1451120579018</c:v>
                </c:pt>
                <c:pt idx="4">
                  <c:v>4133.3202139948671</c:v>
                </c:pt>
                <c:pt idx="5">
                  <c:v>4067.6070690318056</c:v>
                </c:pt>
                <c:pt idx="6">
                  <c:v>4309.8980961085472</c:v>
                </c:pt>
                <c:pt idx="7">
                  <c:v>4064.0178355545377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8-4D61-B69C-E436C83AF037}"/>
            </c:ext>
          </c:extLst>
        </c:ser>
        <c:ser>
          <c:idx val="1"/>
          <c:order val="1"/>
          <c:tx>
            <c:strRef>
              <c:f>Chicago!$C$83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Chicago!$D$81:$K$81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Chicago!$D$83:$K$83</c:f>
              <c:numCache>
                <c:formatCode>General</c:formatCode>
                <c:ptCount val="8"/>
                <c:pt idx="0">
                  <c:v>4749.4894365796999</c:v>
                </c:pt>
                <c:pt idx="1">
                  <c:v>4992.8347818263392</c:v>
                </c:pt>
                <c:pt idx="2">
                  <c:v>5194.0765175548177</c:v>
                </c:pt>
                <c:pt idx="3">
                  <c:v>5226.4947545281775</c:v>
                </c:pt>
                <c:pt idx="4">
                  <c:v>4969.7956733956426</c:v>
                </c:pt>
                <c:pt idx="5">
                  <c:v>4354.9906155223234</c:v>
                </c:pt>
                <c:pt idx="6">
                  <c:v>4121.174301119634</c:v>
                </c:pt>
                <c:pt idx="7">
                  <c:v>3834.9427384984483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68-4D61-B69C-E436C83AF037}"/>
            </c:ext>
          </c:extLst>
        </c:ser>
        <c:ser>
          <c:idx val="2"/>
          <c:order val="2"/>
          <c:tx>
            <c:strRef>
              <c:f>Chicago!$C$84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Chicago!$D$81:$K$81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Chicago!$D$84:$K$84</c:f>
              <c:numCache>
                <c:formatCode>General</c:formatCode>
                <c:ptCount val="8"/>
                <c:pt idx="0">
                  <c:v>2364.1787674665047</c:v>
                </c:pt>
                <c:pt idx="1">
                  <c:v>2071.7946828674544</c:v>
                </c:pt>
                <c:pt idx="2">
                  <c:v>2056.3142659433665</c:v>
                </c:pt>
                <c:pt idx="3">
                  <c:v>2211.794760853013</c:v>
                </c:pt>
                <c:pt idx="4">
                  <c:v>1974.4666375331658</c:v>
                </c:pt>
                <c:pt idx="5">
                  <c:v>1788.7386926672482</c:v>
                </c:pt>
                <c:pt idx="6">
                  <c:v>1769.3701442211498</c:v>
                </c:pt>
                <c:pt idx="7">
                  <c:v>1670.0007209440457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68-4D61-B69C-E436C83AF037}"/>
            </c:ext>
          </c:extLst>
        </c:ser>
        <c:ser>
          <c:idx val="3"/>
          <c:order val="3"/>
          <c:tx>
            <c:strRef>
              <c:f>Chicago!$C$85</c:f>
              <c:strCache>
                <c:ptCount val="1"/>
                <c:pt idx="0">
                  <c:v>Healthcare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Chicago!$D$81:$K$81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Chicago!$D$85:$K$85</c:f>
              <c:numCache>
                <c:formatCode>General</c:formatCode>
                <c:ptCount val="8"/>
                <c:pt idx="0">
                  <c:v>996.38364565547488</c:v>
                </c:pt>
                <c:pt idx="1">
                  <c:v>1048.7026608921331</c:v>
                </c:pt>
                <c:pt idx="2">
                  <c:v>1015.7987533146171</c:v>
                </c:pt>
                <c:pt idx="3">
                  <c:v>1023.1421141581205</c:v>
                </c:pt>
                <c:pt idx="4">
                  <c:v>1038.5208099798974</c:v>
                </c:pt>
                <c:pt idx="5">
                  <c:v>991.13167383368568</c:v>
                </c:pt>
                <c:pt idx="6">
                  <c:v>1023.938436373463</c:v>
                </c:pt>
                <c:pt idx="7">
                  <c:v>1012.5932045075764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68-4D61-B69C-E436C83AF037}"/>
            </c:ext>
          </c:extLst>
        </c:ser>
        <c:ser>
          <c:idx val="4"/>
          <c:order val="4"/>
          <c:tx>
            <c:strRef>
              <c:f>Chicago!$C$86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Chicago!$D$81:$K$81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Chicago!$D$86:$K$86</c:f>
              <c:numCache>
                <c:formatCode>General</c:formatCode>
                <c:ptCount val="8"/>
                <c:pt idx="0">
                  <c:v>2763.7074908281547</c:v>
                </c:pt>
                <c:pt idx="1">
                  <c:v>2843.2211399444013</c:v>
                </c:pt>
                <c:pt idx="2">
                  <c:v>2869.4495057988547</c:v>
                </c:pt>
                <c:pt idx="3">
                  <c:v>2890.7292778090646</c:v>
                </c:pt>
                <c:pt idx="4">
                  <c:v>2832.939826097715</c:v>
                </c:pt>
                <c:pt idx="5">
                  <c:v>2602.7602685034417</c:v>
                </c:pt>
                <c:pt idx="6">
                  <c:v>2609.6216007499165</c:v>
                </c:pt>
                <c:pt idx="7">
                  <c:v>2578.7321710581623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68-4D61-B69C-E436C83AF037}"/>
            </c:ext>
          </c:extLst>
        </c:ser>
        <c:ser>
          <c:idx val="5"/>
          <c:order val="5"/>
          <c:tx>
            <c:strRef>
              <c:f>Chicago!$C$87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Chicago!$D$81:$K$81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Chicago!$D$87:$K$87</c:f>
              <c:numCache>
                <c:formatCode>General</c:formatCode>
                <c:ptCount val="8"/>
                <c:pt idx="0">
                  <c:v>1825.2281191734578</c:v>
                </c:pt>
                <c:pt idx="1">
                  <c:v>1952.9053194745275</c:v>
                </c:pt>
                <c:pt idx="2">
                  <c:v>1999.5342353283829</c:v>
                </c:pt>
                <c:pt idx="3">
                  <c:v>1994.5630846286301</c:v>
                </c:pt>
                <c:pt idx="4">
                  <c:v>2023.8694357882189</c:v>
                </c:pt>
                <c:pt idx="5">
                  <c:v>1840.0992630896992</c:v>
                </c:pt>
                <c:pt idx="6">
                  <c:v>1731.3244848507979</c:v>
                </c:pt>
                <c:pt idx="7">
                  <c:v>1637.899611857858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68-4D61-B69C-E436C83AF037}"/>
            </c:ext>
          </c:extLst>
        </c:ser>
        <c:ser>
          <c:idx val="6"/>
          <c:order val="6"/>
          <c:tx>
            <c:strRef>
              <c:f>Chicago!$C$88</c:f>
              <c:strCache>
                <c:ptCount val="1"/>
                <c:pt idx="0">
                  <c:v>Infrastructure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Chicago!$D$81:$K$81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Chicago!$D$88:$K$88</c:f>
              <c:numCache>
                <c:formatCode>General</c:formatCode>
                <c:ptCount val="8"/>
                <c:pt idx="0">
                  <c:v>6369.8483769054774</c:v>
                </c:pt>
                <c:pt idx="1">
                  <c:v>5887.8831462647968</c:v>
                </c:pt>
                <c:pt idx="2">
                  <c:v>5905.6409473775748</c:v>
                </c:pt>
                <c:pt idx="3">
                  <c:v>6344.6915151279591</c:v>
                </c:pt>
                <c:pt idx="4">
                  <c:v>6484.5460143974451</c:v>
                </c:pt>
                <c:pt idx="5">
                  <c:v>5648.7672144878134</c:v>
                </c:pt>
                <c:pt idx="6">
                  <c:v>5606.7418199425128</c:v>
                </c:pt>
                <c:pt idx="7">
                  <c:v>5483.9393503376359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68-4D61-B69C-E436C83AF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2864335"/>
        <c:axId val="902865167"/>
      </c:barChart>
      <c:catAx>
        <c:axId val="90286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865167"/>
        <c:crosses val="autoZero"/>
        <c:auto val="1"/>
        <c:lblAlgn val="ctr"/>
        <c:lblOffset val="100"/>
        <c:noMultiLvlLbl val="0"/>
      </c:catAx>
      <c:valAx>
        <c:axId val="9028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86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Change (total construction)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Chicago!$C$109</c:f>
              <c:strCache>
                <c:ptCount val="1"/>
                <c:pt idx="0">
                  <c:v>FRED Calculated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Chicago!$D$108:$J$108</c:f>
              <c:numCache>
                <c:formatCode>General</c:formatCode>
                <c:ptCount val="7"/>
                <c:pt idx="0" formatCode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Chicago!$D$109:$J$109</c:f>
              <c:numCache>
                <c:formatCode>0.0%</c:formatCode>
                <c:ptCount val="7"/>
                <c:pt idx="0">
                  <c:v>5.0730505123988134E-3</c:v>
                </c:pt>
                <c:pt idx="1">
                  <c:v>1.0182579251212243E-3</c:v>
                </c:pt>
                <c:pt idx="2">
                  <c:v>2.5821472134149426E-2</c:v>
                </c:pt>
                <c:pt idx="3">
                  <c:v>1.503328191899822E-2</c:v>
                </c:pt>
                <c:pt idx="4">
                  <c:v>-5.6780509352840625E-2</c:v>
                </c:pt>
                <c:pt idx="5">
                  <c:v>1.3678298244258036E-2</c:v>
                </c:pt>
                <c:pt idx="6">
                  <c:v>-1.3922531135953098E-2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9-4E8D-85BB-F47C894C9EBD}"/>
            </c:ext>
          </c:extLst>
        </c:ser>
        <c:ser>
          <c:idx val="1"/>
          <c:order val="1"/>
          <c:tx>
            <c:strRef>
              <c:f>Chicago!$C$110</c:f>
              <c:strCache>
                <c:ptCount val="1"/>
                <c:pt idx="0">
                  <c:v>IHS Markit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Chicago!$D$108:$J$108</c:f>
              <c:numCache>
                <c:formatCode>General</c:formatCode>
                <c:ptCount val="7"/>
                <c:pt idx="0" formatCode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Chicago!$D$110:$J$110</c:f>
              <c:numCache>
                <c:formatCode>0.0%</c:formatCode>
                <c:ptCount val="7"/>
                <c:pt idx="0">
                  <c:v>-2.9331399744060072E-2</c:v>
                </c:pt>
                <c:pt idx="1">
                  <c:v>-4.0142742320158908E-2</c:v>
                </c:pt>
                <c:pt idx="2">
                  <c:v>-2.7373925402522481E-2</c:v>
                </c:pt>
                <c:pt idx="3">
                  <c:v>-1.9024751047154509E-2</c:v>
                </c:pt>
                <c:pt idx="4">
                  <c:v>-5.0938593412548472E-2</c:v>
                </c:pt>
                <c:pt idx="5">
                  <c:v>2.4482031064523069E-2</c:v>
                </c:pt>
                <c:pt idx="6">
                  <c:v>-1.3922531135953209E-2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9-4E8D-85BB-F47C894C9EBD}"/>
            </c:ext>
          </c:extLst>
        </c:ser>
        <c:ser>
          <c:idx val="2"/>
          <c:order val="2"/>
          <c:tx>
            <c:strRef>
              <c:f>Chicago!$C$111</c:f>
              <c:strCache>
                <c:ptCount val="1"/>
                <c:pt idx="0">
                  <c:v>New Method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Chicago!$D$108:$J$108</c:f>
              <c:numCache>
                <c:formatCode>General</c:formatCode>
                <c:ptCount val="7"/>
                <c:pt idx="0" formatCode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Chicago!$D$111:$J$111</c:f>
              <c:numCache>
                <c:formatCode>0.0%</c:formatCode>
                <c:ptCount val="7"/>
                <c:pt idx="0">
                  <c:v>-1.4843228259983521E-2</c:v>
                </c:pt>
                <c:pt idx="1">
                  <c:v>-1.9831358377894848E-2</c:v>
                </c:pt>
                <c:pt idx="2">
                  <c:v>9.7221896977268685E-3</c:v>
                </c:pt>
                <c:pt idx="3">
                  <c:v>-2.8100341205178347E-3</c:v>
                </c:pt>
                <c:pt idx="4">
                  <c:v>-9.2224986939515086E-2</c:v>
                </c:pt>
                <c:pt idx="5">
                  <c:v>-5.730504862146546E-3</c:v>
                </c:pt>
                <c:pt idx="6">
                  <c:v>-4.2033835026247468E-2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09-4E8D-85BB-F47C894C9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631455"/>
        <c:axId val="1593625631"/>
      </c:lineChart>
      <c:catAx>
        <c:axId val="159363145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625631"/>
        <c:crosses val="autoZero"/>
        <c:auto val="1"/>
        <c:lblAlgn val="ctr"/>
        <c:lblOffset val="100"/>
        <c:noMultiLvlLbl val="0"/>
      </c:catAx>
      <c:valAx>
        <c:axId val="159362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63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Construction</a:t>
            </a:r>
            <a:r>
              <a:rPr lang="en-US" baseline="0"/>
              <a:t>, 2016-2023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Method'!$B$1</c:f>
              <c:strCache>
                <c:ptCount val="1"/>
                <c:pt idx="0">
                  <c:v>IHS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'New Method'!$A$2:$A$33</c:f>
              <c:numCache>
                <c:formatCode>m/d/yyyy</c:formatCode>
                <c:ptCount val="32"/>
                <c:pt idx="0">
                  <c:v>42370</c:v>
                </c:pt>
                <c:pt idx="1">
                  <c:v>42461</c:v>
                </c:pt>
                <c:pt idx="2">
                  <c:v>42552</c:v>
                </c:pt>
                <c:pt idx="3">
                  <c:v>42644</c:v>
                </c:pt>
                <c:pt idx="4">
                  <c:v>42736</c:v>
                </c:pt>
                <c:pt idx="5">
                  <c:v>42826</c:v>
                </c:pt>
                <c:pt idx="6">
                  <c:v>42917</c:v>
                </c:pt>
                <c:pt idx="7">
                  <c:v>43009</c:v>
                </c:pt>
                <c:pt idx="8">
                  <c:v>43101</c:v>
                </c:pt>
                <c:pt idx="9">
                  <c:v>43191</c:v>
                </c:pt>
                <c:pt idx="10">
                  <c:v>43282</c:v>
                </c:pt>
                <c:pt idx="11">
                  <c:v>43374</c:v>
                </c:pt>
                <c:pt idx="12">
                  <c:v>43466</c:v>
                </c:pt>
                <c:pt idx="13">
                  <c:v>43556</c:v>
                </c:pt>
                <c:pt idx="14">
                  <c:v>43647</c:v>
                </c:pt>
                <c:pt idx="15">
                  <c:v>43739</c:v>
                </c:pt>
                <c:pt idx="16">
                  <c:v>43831</c:v>
                </c:pt>
                <c:pt idx="17">
                  <c:v>43922</c:v>
                </c:pt>
                <c:pt idx="18">
                  <c:v>44013</c:v>
                </c:pt>
                <c:pt idx="19">
                  <c:v>44105</c:v>
                </c:pt>
                <c:pt idx="20">
                  <c:v>44197</c:v>
                </c:pt>
                <c:pt idx="21">
                  <c:v>44287</c:v>
                </c:pt>
                <c:pt idx="22">
                  <c:v>44378</c:v>
                </c:pt>
                <c:pt idx="23">
                  <c:v>44470</c:v>
                </c:pt>
                <c:pt idx="24">
                  <c:v>44562</c:v>
                </c:pt>
                <c:pt idx="25">
                  <c:v>44652</c:v>
                </c:pt>
                <c:pt idx="26">
                  <c:v>44743</c:v>
                </c:pt>
                <c:pt idx="27">
                  <c:v>44835</c:v>
                </c:pt>
                <c:pt idx="28">
                  <c:v>44927</c:v>
                </c:pt>
                <c:pt idx="29">
                  <c:v>45017</c:v>
                </c:pt>
                <c:pt idx="30">
                  <c:v>45108</c:v>
                </c:pt>
                <c:pt idx="31">
                  <c:v>45200</c:v>
                </c:pt>
              </c:numCache>
            </c:numRef>
          </c:cat>
          <c:val>
            <c:numRef>
              <c:f>'New Method'!$B$2:$B$33</c:f>
              <c:numCache>
                <c:formatCode>#,##0.00</c:formatCode>
                <c:ptCount val="32"/>
                <c:pt idx="0">
                  <c:v>23494.2582188919</c:v>
                </c:pt>
                <c:pt idx="1">
                  <c:v>25202.3480152191</c:v>
                </c:pt>
                <c:pt idx="2">
                  <c:v>24528.641938421901</c:v>
                </c:pt>
                <c:pt idx="3">
                  <c:v>26485.6618541713</c:v>
                </c:pt>
                <c:pt idx="4">
                  <c:v>24127.939591858201</c:v>
                </c:pt>
                <c:pt idx="5">
                  <c:v>24878.379627037299</c:v>
                </c:pt>
                <c:pt idx="6">
                  <c:v>24054.460917394499</c:v>
                </c:pt>
                <c:pt idx="7">
                  <c:v>23725.469329576899</c:v>
                </c:pt>
                <c:pt idx="8">
                  <c:v>23437.990429576799</c:v>
                </c:pt>
                <c:pt idx="9">
                  <c:v>23930.5103258411</c:v>
                </c:pt>
                <c:pt idx="10">
                  <c:v>23350.854365261599</c:v>
                </c:pt>
                <c:pt idx="11">
                  <c:v>22181.628872744499</c:v>
                </c:pt>
                <c:pt idx="12">
                  <c:v>22184.901250108898</c:v>
                </c:pt>
                <c:pt idx="13">
                  <c:v>22572.858844966198</c:v>
                </c:pt>
                <c:pt idx="14">
                  <c:v>22857.476196527299</c:v>
                </c:pt>
                <c:pt idx="15">
                  <c:v>22742.683096164601</c:v>
                </c:pt>
                <c:pt idx="16">
                  <c:v>22332.873049155402</c:v>
                </c:pt>
                <c:pt idx="17">
                  <c:v>22581.074810497499</c:v>
                </c:pt>
                <c:pt idx="18">
                  <c:v>22344.528550453</c:v>
                </c:pt>
                <c:pt idx="19">
                  <c:v>21380.406056169999</c:v>
                </c:pt>
                <c:pt idx="20">
                  <c:v>20868.0293575164</c:v>
                </c:pt>
                <c:pt idx="21">
                  <c:v>20878.458443042899</c:v>
                </c:pt>
                <c:pt idx="22">
                  <c:v>21137.733624686301</c:v>
                </c:pt>
                <c:pt idx="23">
                  <c:v>21239.521046537899</c:v>
                </c:pt>
                <c:pt idx="24">
                  <c:v>21516.180790733499</c:v>
                </c:pt>
                <c:pt idx="25">
                  <c:v>21630.2485940884</c:v>
                </c:pt>
                <c:pt idx="26">
                  <c:v>21524.844575783602</c:v>
                </c:pt>
                <c:pt idx="27">
                  <c:v>21511.988587636301</c:v>
                </c:pt>
                <c:pt idx="28">
                  <c:v>21420.013832136199</c:v>
                </c:pt>
                <c:pt idx="29">
                  <c:v>21257.434465309601</c:v>
                </c:pt>
                <c:pt idx="30">
                  <c:v>21204.754121030699</c:v>
                </c:pt>
                <c:pt idx="31">
                  <c:v>21101.170973539301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F-49FD-B3B8-5C5F166E13AE}"/>
            </c:ext>
          </c:extLst>
        </c:ser>
        <c:ser>
          <c:idx val="1"/>
          <c:order val="1"/>
          <c:tx>
            <c:strRef>
              <c:f>'New Method'!$C$1</c:f>
              <c:strCache>
                <c:ptCount val="1"/>
                <c:pt idx="0">
                  <c:v>FRED 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'New Method'!$A$2:$A$33</c:f>
              <c:numCache>
                <c:formatCode>m/d/yyyy</c:formatCode>
                <c:ptCount val="32"/>
                <c:pt idx="0">
                  <c:v>42370</c:v>
                </c:pt>
                <c:pt idx="1">
                  <c:v>42461</c:v>
                </c:pt>
                <c:pt idx="2">
                  <c:v>42552</c:v>
                </c:pt>
                <c:pt idx="3">
                  <c:v>42644</c:v>
                </c:pt>
                <c:pt idx="4">
                  <c:v>42736</c:v>
                </c:pt>
                <c:pt idx="5">
                  <c:v>42826</c:v>
                </c:pt>
                <c:pt idx="6">
                  <c:v>42917</c:v>
                </c:pt>
                <c:pt idx="7">
                  <c:v>43009</c:v>
                </c:pt>
                <c:pt idx="8">
                  <c:v>43101</c:v>
                </c:pt>
                <c:pt idx="9">
                  <c:v>43191</c:v>
                </c:pt>
                <c:pt idx="10">
                  <c:v>43282</c:v>
                </c:pt>
                <c:pt idx="11">
                  <c:v>43374</c:v>
                </c:pt>
                <c:pt idx="12">
                  <c:v>43466</c:v>
                </c:pt>
                <c:pt idx="13">
                  <c:v>43556</c:v>
                </c:pt>
                <c:pt idx="14">
                  <c:v>43647</c:v>
                </c:pt>
                <c:pt idx="15">
                  <c:v>43739</c:v>
                </c:pt>
                <c:pt idx="16">
                  <c:v>43831</c:v>
                </c:pt>
                <c:pt idx="17">
                  <c:v>43922</c:v>
                </c:pt>
                <c:pt idx="18">
                  <c:v>44013</c:v>
                </c:pt>
                <c:pt idx="19">
                  <c:v>44105</c:v>
                </c:pt>
                <c:pt idx="20">
                  <c:v>44197</c:v>
                </c:pt>
                <c:pt idx="21">
                  <c:v>44287</c:v>
                </c:pt>
                <c:pt idx="22">
                  <c:v>44378</c:v>
                </c:pt>
                <c:pt idx="23">
                  <c:v>44470</c:v>
                </c:pt>
                <c:pt idx="24">
                  <c:v>44562</c:v>
                </c:pt>
                <c:pt idx="25">
                  <c:v>44652</c:v>
                </c:pt>
                <c:pt idx="26">
                  <c:v>44743</c:v>
                </c:pt>
                <c:pt idx="27">
                  <c:v>44835</c:v>
                </c:pt>
                <c:pt idx="28">
                  <c:v>44927</c:v>
                </c:pt>
                <c:pt idx="29">
                  <c:v>45017</c:v>
                </c:pt>
                <c:pt idx="30">
                  <c:v>45108</c:v>
                </c:pt>
                <c:pt idx="31">
                  <c:v>45200</c:v>
                </c:pt>
              </c:numCache>
            </c:numRef>
          </c:cat>
          <c:val>
            <c:numRef>
              <c:f>'New Method'!$C$2:$C$33</c:f>
              <c:numCache>
                <c:formatCode>General</c:formatCode>
                <c:ptCount val="32"/>
                <c:pt idx="0">
                  <c:v>26004.405532044049</c:v>
                </c:pt>
                <c:pt idx="1">
                  <c:v>28196.705078307092</c:v>
                </c:pt>
                <c:pt idx="2">
                  <c:v>27599.979829649943</c:v>
                </c:pt>
                <c:pt idx="3">
                  <c:v>30055.52462965696</c:v>
                </c:pt>
                <c:pt idx="4">
                  <c:v>27497.537803583724</c:v>
                </c:pt>
                <c:pt idx="5">
                  <c:v>28794.917561086626</c:v>
                </c:pt>
                <c:pt idx="6">
                  <c:v>28204.413736120583</c:v>
                </c:pt>
                <c:pt idx="7">
                  <c:v>27927.200227261394</c:v>
                </c:pt>
                <c:pt idx="8">
                  <c:v>27726.827079093022</c:v>
                </c:pt>
                <c:pt idx="9">
                  <c:v>28937.520607982638</c:v>
                </c:pt>
                <c:pt idx="10">
                  <c:v>28511.543010758181</c:v>
                </c:pt>
                <c:pt idx="11">
                  <c:v>27362.655329786157</c:v>
                </c:pt>
                <c:pt idx="12">
                  <c:v>27438.322279773369</c:v>
                </c:pt>
                <c:pt idx="13">
                  <c:v>28639.680326227539</c:v>
                </c:pt>
                <c:pt idx="14">
                  <c:v>29631.805817994078</c:v>
                </c:pt>
                <c:pt idx="15">
                  <c:v>29734.648533894844</c:v>
                </c:pt>
                <c:pt idx="16">
                  <c:v>29638.97403529071</c:v>
                </c:pt>
                <c:pt idx="17">
                  <c:v>30034.492071992245</c:v>
                </c:pt>
                <c:pt idx="18">
                  <c:v>29565.174567782495</c:v>
                </c:pt>
                <c:pt idx="19">
                  <c:v>27941.325350258012</c:v>
                </c:pt>
                <c:pt idx="20">
                  <c:v>28294.000819909677</c:v>
                </c:pt>
                <c:pt idx="21">
                  <c:v>27141.995975955771</c:v>
                </c:pt>
                <c:pt idx="22">
                  <c:v>27479.053712092191</c:v>
                </c:pt>
                <c:pt idx="23">
                  <c:v>27611.377360499268</c:v>
                </c:pt>
                <c:pt idx="24">
                  <c:v>27971.035027953545</c:v>
                </c:pt>
                <c:pt idx="25">
                  <c:v>28119.323172314922</c:v>
                </c:pt>
                <c:pt idx="26">
                  <c:v>27982.297948518681</c:v>
                </c:pt>
                <c:pt idx="27">
                  <c:v>27965.585163927193</c:v>
                </c:pt>
                <c:pt idx="28">
                  <c:v>27846.017981777062</c:v>
                </c:pt>
                <c:pt idx="29">
                  <c:v>27634.664804902481</c:v>
                </c:pt>
                <c:pt idx="30">
                  <c:v>27566.180357339916</c:v>
                </c:pt>
                <c:pt idx="31">
                  <c:v>27431.522265601096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9F-49FD-B3B8-5C5F166E13AE}"/>
            </c:ext>
          </c:extLst>
        </c:ser>
        <c:ser>
          <c:idx val="2"/>
          <c:order val="2"/>
          <c:tx>
            <c:strRef>
              <c:f>'New Method'!$F$1</c:f>
              <c:strCache>
                <c:ptCount val="1"/>
                <c:pt idx="0">
                  <c:v>Result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'New Method'!$A$2:$A$33</c:f>
              <c:numCache>
                <c:formatCode>m/d/yyyy</c:formatCode>
                <c:ptCount val="32"/>
                <c:pt idx="0">
                  <c:v>42370</c:v>
                </c:pt>
                <c:pt idx="1">
                  <c:v>42461</c:v>
                </c:pt>
                <c:pt idx="2">
                  <c:v>42552</c:v>
                </c:pt>
                <c:pt idx="3">
                  <c:v>42644</c:v>
                </c:pt>
                <c:pt idx="4">
                  <c:v>42736</c:v>
                </c:pt>
                <c:pt idx="5">
                  <c:v>42826</c:v>
                </c:pt>
                <c:pt idx="6">
                  <c:v>42917</c:v>
                </c:pt>
                <c:pt idx="7">
                  <c:v>43009</c:v>
                </c:pt>
                <c:pt idx="8">
                  <c:v>43101</c:v>
                </c:pt>
                <c:pt idx="9">
                  <c:v>43191</c:v>
                </c:pt>
                <c:pt idx="10">
                  <c:v>43282</c:v>
                </c:pt>
                <c:pt idx="11">
                  <c:v>43374</c:v>
                </c:pt>
                <c:pt idx="12">
                  <c:v>43466</c:v>
                </c:pt>
                <c:pt idx="13">
                  <c:v>43556</c:v>
                </c:pt>
                <c:pt idx="14">
                  <c:v>43647</c:v>
                </c:pt>
                <c:pt idx="15">
                  <c:v>43739</c:v>
                </c:pt>
                <c:pt idx="16">
                  <c:v>43831</c:v>
                </c:pt>
                <c:pt idx="17">
                  <c:v>43922</c:v>
                </c:pt>
                <c:pt idx="18">
                  <c:v>44013</c:v>
                </c:pt>
                <c:pt idx="19">
                  <c:v>44105</c:v>
                </c:pt>
                <c:pt idx="20">
                  <c:v>44197</c:v>
                </c:pt>
                <c:pt idx="21">
                  <c:v>44287</c:v>
                </c:pt>
                <c:pt idx="22">
                  <c:v>44378</c:v>
                </c:pt>
                <c:pt idx="23">
                  <c:v>44470</c:v>
                </c:pt>
                <c:pt idx="24">
                  <c:v>44562</c:v>
                </c:pt>
                <c:pt idx="25">
                  <c:v>44652</c:v>
                </c:pt>
                <c:pt idx="26">
                  <c:v>44743</c:v>
                </c:pt>
                <c:pt idx="27">
                  <c:v>44835</c:v>
                </c:pt>
                <c:pt idx="28">
                  <c:v>44927</c:v>
                </c:pt>
                <c:pt idx="29">
                  <c:v>45017</c:v>
                </c:pt>
                <c:pt idx="30">
                  <c:v>45108</c:v>
                </c:pt>
                <c:pt idx="31">
                  <c:v>45200</c:v>
                </c:pt>
              </c:numCache>
            </c:numRef>
          </c:cat>
          <c:val>
            <c:numRef>
              <c:f>'New Method'!$F$2:$F$33</c:f>
              <c:numCache>
                <c:formatCode>0.00</c:formatCode>
                <c:ptCount val="32"/>
                <c:pt idx="0" formatCode="General">
                  <c:v>22354.281964300288</c:v>
                </c:pt>
                <c:pt idx="1">
                  <c:v>24421.586691854751</c:v>
                </c:pt>
                <c:pt idx="2" formatCode="General">
                  <c:v>23699.866624489023</c:v>
                </c:pt>
                <c:pt idx="3">
                  <c:v>26030.416605787461</c:v>
                </c:pt>
                <c:pt idx="4" formatCode="General">
                  <c:v>23347.434961005645</c:v>
                </c:pt>
                <c:pt idx="5">
                  <c:v>24519.819899799964</c:v>
                </c:pt>
                <c:pt idx="6" formatCode="General">
                  <c:v>23804.321256125342</c:v>
                </c:pt>
                <c:pt idx="7">
                  <c:v>23402.112928557573</c:v>
                </c:pt>
                <c:pt idx="8" formatCode="General">
                  <c:v>23076.744961680623</c:v>
                </c:pt>
                <c:pt idx="9">
                  <c:v>24162.44367186166</c:v>
                </c:pt>
                <c:pt idx="10" formatCode="General">
                  <c:v>23611.47125592862</c:v>
                </c:pt>
                <c:pt idx="11">
                  <c:v>22337.588756248017</c:v>
                </c:pt>
                <c:pt idx="12" formatCode="General">
                  <c:v>22288.260887526649</c:v>
                </c:pt>
                <c:pt idx="13">
                  <c:v>23364.62411527224</c:v>
                </c:pt>
                <c:pt idx="14" formatCode="General">
                  <c:v>24231.754788330196</c:v>
                </c:pt>
                <c:pt idx="15">
                  <c:v>24209.602685522383</c:v>
                </c:pt>
                <c:pt idx="16" formatCode="General">
                  <c:v>23988.933368209669</c:v>
                </c:pt>
                <c:pt idx="17">
                  <c:v>24259.456586202625</c:v>
                </c:pt>
                <c:pt idx="18" formatCode="General">
                  <c:v>23665.144263284295</c:v>
                </c:pt>
                <c:pt idx="19">
                  <c:v>21916.30022705123</c:v>
                </c:pt>
                <c:pt idx="20" formatCode="General">
                  <c:v>22143.98087799432</c:v>
                </c:pt>
                <c:pt idx="21">
                  <c:v>20866.981215331831</c:v>
                </c:pt>
                <c:pt idx="22" formatCode="General">
                  <c:v>21079.044132759671</c:v>
                </c:pt>
                <c:pt idx="23">
                  <c:v>21086.372962458168</c:v>
                </c:pt>
                <c:pt idx="24" formatCode="General">
                  <c:v>21321.035811203867</c:v>
                </c:pt>
                <c:pt idx="25">
                  <c:v>21344.329136856661</c:v>
                </c:pt>
                <c:pt idx="26" formatCode="General">
                  <c:v>21082.30909435184</c:v>
                </c:pt>
                <c:pt idx="27">
                  <c:v>20940.601491051773</c:v>
                </c:pt>
                <c:pt idx="28" formatCode="General">
                  <c:v>20696.039490193063</c:v>
                </c:pt>
                <c:pt idx="29">
                  <c:v>20359.691494609899</c:v>
                </c:pt>
                <c:pt idx="30" formatCode="General">
                  <c:v>20166.212228338743</c:v>
                </c:pt>
                <c:pt idx="31">
                  <c:v>19906.559317891348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9F-49FD-B3B8-5C5F166E1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231887"/>
        <c:axId val="1436239791"/>
      </c:lineChart>
      <c:dateAx>
        <c:axId val="1436231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39791"/>
        <c:crosses val="autoZero"/>
        <c:auto val="1"/>
        <c:lblOffset val="100"/>
        <c:baseTimeUnit val="months"/>
      </c:dateAx>
      <c:valAx>
        <c:axId val="1436239791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3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Method'!$B$1</c:f>
              <c:strCache>
                <c:ptCount val="1"/>
                <c:pt idx="0">
                  <c:v>IHS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'New Method'!$A$2:$A$33</c:f>
              <c:numCache>
                <c:formatCode>m/d/yyyy</c:formatCode>
                <c:ptCount val="32"/>
                <c:pt idx="0">
                  <c:v>42370</c:v>
                </c:pt>
                <c:pt idx="1">
                  <c:v>42461</c:v>
                </c:pt>
                <c:pt idx="2">
                  <c:v>42552</c:v>
                </c:pt>
                <c:pt idx="3">
                  <c:v>42644</c:v>
                </c:pt>
                <c:pt idx="4">
                  <c:v>42736</c:v>
                </c:pt>
                <c:pt idx="5">
                  <c:v>42826</c:v>
                </c:pt>
                <c:pt idx="6">
                  <c:v>42917</c:v>
                </c:pt>
                <c:pt idx="7">
                  <c:v>43009</c:v>
                </c:pt>
                <c:pt idx="8">
                  <c:v>43101</c:v>
                </c:pt>
                <c:pt idx="9">
                  <c:v>43191</c:v>
                </c:pt>
                <c:pt idx="10">
                  <c:v>43282</c:v>
                </c:pt>
                <c:pt idx="11">
                  <c:v>43374</c:v>
                </c:pt>
                <c:pt idx="12">
                  <c:v>43466</c:v>
                </c:pt>
                <c:pt idx="13">
                  <c:v>43556</c:v>
                </c:pt>
                <c:pt idx="14">
                  <c:v>43647</c:v>
                </c:pt>
                <c:pt idx="15">
                  <c:v>43739</c:v>
                </c:pt>
                <c:pt idx="16">
                  <c:v>43831</c:v>
                </c:pt>
                <c:pt idx="17">
                  <c:v>43922</c:v>
                </c:pt>
                <c:pt idx="18">
                  <c:v>44013</c:v>
                </c:pt>
                <c:pt idx="19">
                  <c:v>44105</c:v>
                </c:pt>
                <c:pt idx="20">
                  <c:v>44197</c:v>
                </c:pt>
                <c:pt idx="21">
                  <c:v>44287</c:v>
                </c:pt>
                <c:pt idx="22">
                  <c:v>44378</c:v>
                </c:pt>
                <c:pt idx="23">
                  <c:v>44470</c:v>
                </c:pt>
                <c:pt idx="24">
                  <c:v>44562</c:v>
                </c:pt>
                <c:pt idx="25">
                  <c:v>44652</c:v>
                </c:pt>
                <c:pt idx="26">
                  <c:v>44743</c:v>
                </c:pt>
                <c:pt idx="27">
                  <c:v>44835</c:v>
                </c:pt>
                <c:pt idx="28">
                  <c:v>44927</c:v>
                </c:pt>
                <c:pt idx="29">
                  <c:v>45017</c:v>
                </c:pt>
                <c:pt idx="30">
                  <c:v>45108</c:v>
                </c:pt>
                <c:pt idx="31">
                  <c:v>45200</c:v>
                </c:pt>
              </c:numCache>
            </c:numRef>
          </c:cat>
          <c:val>
            <c:numRef>
              <c:f>'New Method'!$B$2:$B$33</c:f>
              <c:numCache>
                <c:formatCode>#,##0.00</c:formatCode>
                <c:ptCount val="32"/>
                <c:pt idx="0">
                  <c:v>23494.2582188919</c:v>
                </c:pt>
                <c:pt idx="1">
                  <c:v>25202.3480152191</c:v>
                </c:pt>
                <c:pt idx="2">
                  <c:v>24528.641938421901</c:v>
                </c:pt>
                <c:pt idx="3">
                  <c:v>26485.6618541713</c:v>
                </c:pt>
                <c:pt idx="4">
                  <c:v>24127.939591858201</c:v>
                </c:pt>
                <c:pt idx="5">
                  <c:v>24878.379627037299</c:v>
                </c:pt>
                <c:pt idx="6">
                  <c:v>24054.460917394499</c:v>
                </c:pt>
                <c:pt idx="7">
                  <c:v>23725.469329576899</c:v>
                </c:pt>
                <c:pt idx="8">
                  <c:v>23437.990429576799</c:v>
                </c:pt>
                <c:pt idx="9">
                  <c:v>23930.5103258411</c:v>
                </c:pt>
                <c:pt idx="10">
                  <c:v>23350.854365261599</c:v>
                </c:pt>
                <c:pt idx="11">
                  <c:v>22181.628872744499</c:v>
                </c:pt>
                <c:pt idx="12">
                  <c:v>22184.901250108898</c:v>
                </c:pt>
                <c:pt idx="13">
                  <c:v>22572.858844966198</c:v>
                </c:pt>
                <c:pt idx="14">
                  <c:v>22857.476196527299</c:v>
                </c:pt>
                <c:pt idx="15">
                  <c:v>22742.683096164601</c:v>
                </c:pt>
                <c:pt idx="16">
                  <c:v>22332.873049155402</c:v>
                </c:pt>
                <c:pt idx="17">
                  <c:v>22581.074810497499</c:v>
                </c:pt>
                <c:pt idx="18">
                  <c:v>22344.528550453</c:v>
                </c:pt>
                <c:pt idx="19">
                  <c:v>21380.406056169999</c:v>
                </c:pt>
                <c:pt idx="20">
                  <c:v>20868.0293575164</c:v>
                </c:pt>
                <c:pt idx="21">
                  <c:v>20878.458443042899</c:v>
                </c:pt>
                <c:pt idx="22">
                  <c:v>21137.733624686301</c:v>
                </c:pt>
                <c:pt idx="23">
                  <c:v>21239.521046537899</c:v>
                </c:pt>
                <c:pt idx="24">
                  <c:v>21516.180790733499</c:v>
                </c:pt>
                <c:pt idx="25">
                  <c:v>21630.2485940884</c:v>
                </c:pt>
                <c:pt idx="26">
                  <c:v>21524.844575783602</c:v>
                </c:pt>
                <c:pt idx="27">
                  <c:v>21511.988587636301</c:v>
                </c:pt>
                <c:pt idx="28">
                  <c:v>21420.013832136199</c:v>
                </c:pt>
                <c:pt idx="29">
                  <c:v>21257.434465309601</c:v>
                </c:pt>
                <c:pt idx="30">
                  <c:v>21204.754121030699</c:v>
                </c:pt>
                <c:pt idx="31">
                  <c:v>21101.170973539301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0-46AA-8773-511EBC2F5C9C}"/>
            </c:ext>
          </c:extLst>
        </c:ser>
        <c:ser>
          <c:idx val="1"/>
          <c:order val="1"/>
          <c:tx>
            <c:strRef>
              <c:f>'New Method'!$F$1</c:f>
              <c:strCache>
                <c:ptCount val="1"/>
                <c:pt idx="0">
                  <c:v>Result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'New Method'!$A$2:$A$33</c:f>
              <c:numCache>
                <c:formatCode>m/d/yyyy</c:formatCode>
                <c:ptCount val="32"/>
                <c:pt idx="0">
                  <c:v>42370</c:v>
                </c:pt>
                <c:pt idx="1">
                  <c:v>42461</c:v>
                </c:pt>
                <c:pt idx="2">
                  <c:v>42552</c:v>
                </c:pt>
                <c:pt idx="3">
                  <c:v>42644</c:v>
                </c:pt>
                <c:pt idx="4">
                  <c:v>42736</c:v>
                </c:pt>
                <c:pt idx="5">
                  <c:v>42826</c:v>
                </c:pt>
                <c:pt idx="6">
                  <c:v>42917</c:v>
                </c:pt>
                <c:pt idx="7">
                  <c:v>43009</c:v>
                </c:pt>
                <c:pt idx="8">
                  <c:v>43101</c:v>
                </c:pt>
                <c:pt idx="9">
                  <c:v>43191</c:v>
                </c:pt>
                <c:pt idx="10">
                  <c:v>43282</c:v>
                </c:pt>
                <c:pt idx="11">
                  <c:v>43374</c:v>
                </c:pt>
                <c:pt idx="12">
                  <c:v>43466</c:v>
                </c:pt>
                <c:pt idx="13">
                  <c:v>43556</c:v>
                </c:pt>
                <c:pt idx="14">
                  <c:v>43647</c:v>
                </c:pt>
                <c:pt idx="15">
                  <c:v>43739</c:v>
                </c:pt>
                <c:pt idx="16">
                  <c:v>43831</c:v>
                </c:pt>
                <c:pt idx="17">
                  <c:v>43922</c:v>
                </c:pt>
                <c:pt idx="18">
                  <c:v>44013</c:v>
                </c:pt>
                <c:pt idx="19">
                  <c:v>44105</c:v>
                </c:pt>
                <c:pt idx="20">
                  <c:v>44197</c:v>
                </c:pt>
                <c:pt idx="21">
                  <c:v>44287</c:v>
                </c:pt>
                <c:pt idx="22">
                  <c:v>44378</c:v>
                </c:pt>
                <c:pt idx="23">
                  <c:v>44470</c:v>
                </c:pt>
                <c:pt idx="24">
                  <c:v>44562</c:v>
                </c:pt>
                <c:pt idx="25">
                  <c:v>44652</c:v>
                </c:pt>
                <c:pt idx="26">
                  <c:v>44743</c:v>
                </c:pt>
                <c:pt idx="27">
                  <c:v>44835</c:v>
                </c:pt>
                <c:pt idx="28">
                  <c:v>44927</c:v>
                </c:pt>
                <c:pt idx="29">
                  <c:v>45017</c:v>
                </c:pt>
                <c:pt idx="30">
                  <c:v>45108</c:v>
                </c:pt>
                <c:pt idx="31">
                  <c:v>45200</c:v>
                </c:pt>
              </c:numCache>
            </c:numRef>
          </c:cat>
          <c:val>
            <c:numRef>
              <c:f>'New Method'!$F$2:$F$33</c:f>
              <c:numCache>
                <c:formatCode>0.00</c:formatCode>
                <c:ptCount val="32"/>
                <c:pt idx="0" formatCode="General">
                  <c:v>22354.281964300288</c:v>
                </c:pt>
                <c:pt idx="1">
                  <c:v>24421.586691854751</c:v>
                </c:pt>
                <c:pt idx="2" formatCode="General">
                  <c:v>23699.866624489023</c:v>
                </c:pt>
                <c:pt idx="3">
                  <c:v>26030.416605787461</c:v>
                </c:pt>
                <c:pt idx="4" formatCode="General">
                  <c:v>23347.434961005645</c:v>
                </c:pt>
                <c:pt idx="5">
                  <c:v>24519.819899799964</c:v>
                </c:pt>
                <c:pt idx="6" formatCode="General">
                  <c:v>23804.321256125342</c:v>
                </c:pt>
                <c:pt idx="7">
                  <c:v>23402.112928557573</c:v>
                </c:pt>
                <c:pt idx="8" formatCode="General">
                  <c:v>23076.744961680623</c:v>
                </c:pt>
                <c:pt idx="9">
                  <c:v>24162.44367186166</c:v>
                </c:pt>
                <c:pt idx="10" formatCode="General">
                  <c:v>23611.47125592862</c:v>
                </c:pt>
                <c:pt idx="11">
                  <c:v>22337.588756248017</c:v>
                </c:pt>
                <c:pt idx="12" formatCode="General">
                  <c:v>22288.260887526649</c:v>
                </c:pt>
                <c:pt idx="13">
                  <c:v>23364.62411527224</c:v>
                </c:pt>
                <c:pt idx="14" formatCode="General">
                  <c:v>24231.754788330196</c:v>
                </c:pt>
                <c:pt idx="15">
                  <c:v>24209.602685522383</c:v>
                </c:pt>
                <c:pt idx="16" formatCode="General">
                  <c:v>23988.933368209669</c:v>
                </c:pt>
                <c:pt idx="17">
                  <c:v>24259.456586202625</c:v>
                </c:pt>
                <c:pt idx="18" formatCode="General">
                  <c:v>23665.144263284295</c:v>
                </c:pt>
                <c:pt idx="19">
                  <c:v>21916.30022705123</c:v>
                </c:pt>
                <c:pt idx="20" formatCode="General">
                  <c:v>22143.98087799432</c:v>
                </c:pt>
                <c:pt idx="21">
                  <c:v>20866.981215331831</c:v>
                </c:pt>
                <c:pt idx="22" formatCode="General">
                  <c:v>21079.044132759671</c:v>
                </c:pt>
                <c:pt idx="23">
                  <c:v>21086.372962458168</c:v>
                </c:pt>
                <c:pt idx="24" formatCode="General">
                  <c:v>21321.035811203867</c:v>
                </c:pt>
                <c:pt idx="25">
                  <c:v>21344.329136856661</c:v>
                </c:pt>
                <c:pt idx="26" formatCode="General">
                  <c:v>21082.30909435184</c:v>
                </c:pt>
                <c:pt idx="27">
                  <c:v>20940.601491051773</c:v>
                </c:pt>
                <c:pt idx="28" formatCode="General">
                  <c:v>20696.039490193063</c:v>
                </c:pt>
                <c:pt idx="29">
                  <c:v>20359.691494609899</c:v>
                </c:pt>
                <c:pt idx="30" formatCode="General">
                  <c:v>20166.212228338743</c:v>
                </c:pt>
                <c:pt idx="31">
                  <c:v>19906.559317891348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40-46AA-8773-511EBC2F5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231887"/>
        <c:axId val="1436239791"/>
      </c:lineChart>
      <c:dateAx>
        <c:axId val="1436231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39791"/>
        <c:crosses val="autoZero"/>
        <c:auto val="1"/>
        <c:lblOffset val="100"/>
        <c:baseTimeUnit val="months"/>
      </c:dateAx>
      <c:valAx>
        <c:axId val="1436239791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3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Method'!$B$1</c:f>
              <c:strCache>
                <c:ptCount val="1"/>
                <c:pt idx="0">
                  <c:v>IHS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'New Method'!$A$2:$A$33</c:f>
              <c:numCache>
                <c:formatCode>m/d/yyyy</c:formatCode>
                <c:ptCount val="32"/>
                <c:pt idx="0">
                  <c:v>42370</c:v>
                </c:pt>
                <c:pt idx="1">
                  <c:v>42461</c:v>
                </c:pt>
                <c:pt idx="2">
                  <c:v>42552</c:v>
                </c:pt>
                <c:pt idx="3">
                  <c:v>42644</c:v>
                </c:pt>
                <c:pt idx="4">
                  <c:v>42736</c:v>
                </c:pt>
                <c:pt idx="5">
                  <c:v>42826</c:v>
                </c:pt>
                <c:pt idx="6">
                  <c:v>42917</c:v>
                </c:pt>
                <c:pt idx="7">
                  <c:v>43009</c:v>
                </c:pt>
                <c:pt idx="8">
                  <c:v>43101</c:v>
                </c:pt>
                <c:pt idx="9">
                  <c:v>43191</c:v>
                </c:pt>
                <c:pt idx="10">
                  <c:v>43282</c:v>
                </c:pt>
                <c:pt idx="11">
                  <c:v>43374</c:v>
                </c:pt>
                <c:pt idx="12">
                  <c:v>43466</c:v>
                </c:pt>
                <c:pt idx="13">
                  <c:v>43556</c:v>
                </c:pt>
                <c:pt idx="14">
                  <c:v>43647</c:v>
                </c:pt>
                <c:pt idx="15">
                  <c:v>43739</c:v>
                </c:pt>
                <c:pt idx="16">
                  <c:v>43831</c:v>
                </c:pt>
                <c:pt idx="17">
                  <c:v>43922</c:v>
                </c:pt>
                <c:pt idx="18">
                  <c:v>44013</c:v>
                </c:pt>
                <c:pt idx="19">
                  <c:v>44105</c:v>
                </c:pt>
                <c:pt idx="20">
                  <c:v>44197</c:v>
                </c:pt>
                <c:pt idx="21">
                  <c:v>44287</c:v>
                </c:pt>
                <c:pt idx="22">
                  <c:v>44378</c:v>
                </c:pt>
                <c:pt idx="23">
                  <c:v>44470</c:v>
                </c:pt>
                <c:pt idx="24">
                  <c:v>44562</c:v>
                </c:pt>
                <c:pt idx="25">
                  <c:v>44652</c:v>
                </c:pt>
                <c:pt idx="26">
                  <c:v>44743</c:v>
                </c:pt>
                <c:pt idx="27">
                  <c:v>44835</c:v>
                </c:pt>
                <c:pt idx="28">
                  <c:v>44927</c:v>
                </c:pt>
                <c:pt idx="29">
                  <c:v>45017</c:v>
                </c:pt>
                <c:pt idx="30">
                  <c:v>45108</c:v>
                </c:pt>
                <c:pt idx="31">
                  <c:v>45200</c:v>
                </c:pt>
              </c:numCache>
            </c:numRef>
          </c:cat>
          <c:val>
            <c:numRef>
              <c:f>'New Method'!$B$2:$B$33</c:f>
              <c:numCache>
                <c:formatCode>#,##0.00</c:formatCode>
                <c:ptCount val="32"/>
                <c:pt idx="0">
                  <c:v>23494.2582188919</c:v>
                </c:pt>
                <c:pt idx="1">
                  <c:v>25202.3480152191</c:v>
                </c:pt>
                <c:pt idx="2">
                  <c:v>24528.641938421901</c:v>
                </c:pt>
                <c:pt idx="3">
                  <c:v>26485.6618541713</c:v>
                </c:pt>
                <c:pt idx="4">
                  <c:v>24127.939591858201</c:v>
                </c:pt>
                <c:pt idx="5">
                  <c:v>24878.379627037299</c:v>
                </c:pt>
                <c:pt idx="6">
                  <c:v>24054.460917394499</c:v>
                </c:pt>
                <c:pt idx="7">
                  <c:v>23725.469329576899</c:v>
                </c:pt>
                <c:pt idx="8">
                  <c:v>23437.990429576799</c:v>
                </c:pt>
                <c:pt idx="9">
                  <c:v>23930.5103258411</c:v>
                </c:pt>
                <c:pt idx="10">
                  <c:v>23350.854365261599</c:v>
                </c:pt>
                <c:pt idx="11">
                  <c:v>22181.628872744499</c:v>
                </c:pt>
                <c:pt idx="12">
                  <c:v>22184.901250108898</c:v>
                </c:pt>
                <c:pt idx="13">
                  <c:v>22572.858844966198</c:v>
                </c:pt>
                <c:pt idx="14">
                  <c:v>22857.476196527299</c:v>
                </c:pt>
                <c:pt idx="15">
                  <c:v>22742.683096164601</c:v>
                </c:pt>
                <c:pt idx="16">
                  <c:v>22332.873049155402</c:v>
                </c:pt>
                <c:pt idx="17">
                  <c:v>22581.074810497499</c:v>
                </c:pt>
                <c:pt idx="18">
                  <c:v>22344.528550453</c:v>
                </c:pt>
                <c:pt idx="19">
                  <c:v>21380.406056169999</c:v>
                </c:pt>
                <c:pt idx="20">
                  <c:v>20868.0293575164</c:v>
                </c:pt>
                <c:pt idx="21">
                  <c:v>20878.458443042899</c:v>
                </c:pt>
                <c:pt idx="22">
                  <c:v>21137.733624686301</c:v>
                </c:pt>
                <c:pt idx="23">
                  <c:v>21239.521046537899</c:v>
                </c:pt>
                <c:pt idx="24">
                  <c:v>21516.180790733499</c:v>
                </c:pt>
                <c:pt idx="25">
                  <c:v>21630.2485940884</c:v>
                </c:pt>
                <c:pt idx="26">
                  <c:v>21524.844575783602</c:v>
                </c:pt>
                <c:pt idx="27">
                  <c:v>21511.988587636301</c:v>
                </c:pt>
                <c:pt idx="28">
                  <c:v>21420.013832136199</c:v>
                </c:pt>
                <c:pt idx="29">
                  <c:v>21257.434465309601</c:v>
                </c:pt>
                <c:pt idx="30">
                  <c:v>21204.754121030699</c:v>
                </c:pt>
                <c:pt idx="31">
                  <c:v>21101.170973539301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78-4BC1-8D44-DFF1C7CCA47C}"/>
            </c:ext>
          </c:extLst>
        </c:ser>
        <c:ser>
          <c:idx val="1"/>
          <c:order val="1"/>
          <c:tx>
            <c:strRef>
              <c:f>'New Method'!$C$1</c:f>
              <c:strCache>
                <c:ptCount val="1"/>
                <c:pt idx="0">
                  <c:v>FRED 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'New Method'!$A$2:$A$33</c:f>
              <c:numCache>
                <c:formatCode>m/d/yyyy</c:formatCode>
                <c:ptCount val="32"/>
                <c:pt idx="0">
                  <c:v>42370</c:v>
                </c:pt>
                <c:pt idx="1">
                  <c:v>42461</c:v>
                </c:pt>
                <c:pt idx="2">
                  <c:v>42552</c:v>
                </c:pt>
                <c:pt idx="3">
                  <c:v>42644</c:v>
                </c:pt>
                <c:pt idx="4">
                  <c:v>42736</c:v>
                </c:pt>
                <c:pt idx="5">
                  <c:v>42826</c:v>
                </c:pt>
                <c:pt idx="6">
                  <c:v>42917</c:v>
                </c:pt>
                <c:pt idx="7">
                  <c:v>43009</c:v>
                </c:pt>
                <c:pt idx="8">
                  <c:v>43101</c:v>
                </c:pt>
                <c:pt idx="9">
                  <c:v>43191</c:v>
                </c:pt>
                <c:pt idx="10">
                  <c:v>43282</c:v>
                </c:pt>
                <c:pt idx="11">
                  <c:v>43374</c:v>
                </c:pt>
                <c:pt idx="12">
                  <c:v>43466</c:v>
                </c:pt>
                <c:pt idx="13">
                  <c:v>43556</c:v>
                </c:pt>
                <c:pt idx="14">
                  <c:v>43647</c:v>
                </c:pt>
                <c:pt idx="15">
                  <c:v>43739</c:v>
                </c:pt>
                <c:pt idx="16">
                  <c:v>43831</c:v>
                </c:pt>
                <c:pt idx="17">
                  <c:v>43922</c:v>
                </c:pt>
                <c:pt idx="18">
                  <c:v>44013</c:v>
                </c:pt>
                <c:pt idx="19">
                  <c:v>44105</c:v>
                </c:pt>
                <c:pt idx="20">
                  <c:v>44197</c:v>
                </c:pt>
                <c:pt idx="21">
                  <c:v>44287</c:v>
                </c:pt>
                <c:pt idx="22">
                  <c:v>44378</c:v>
                </c:pt>
                <c:pt idx="23">
                  <c:v>44470</c:v>
                </c:pt>
                <c:pt idx="24">
                  <c:v>44562</c:v>
                </c:pt>
                <c:pt idx="25">
                  <c:v>44652</c:v>
                </c:pt>
                <c:pt idx="26">
                  <c:v>44743</c:v>
                </c:pt>
                <c:pt idx="27">
                  <c:v>44835</c:v>
                </c:pt>
                <c:pt idx="28">
                  <c:v>44927</c:v>
                </c:pt>
                <c:pt idx="29">
                  <c:v>45017</c:v>
                </c:pt>
                <c:pt idx="30">
                  <c:v>45108</c:v>
                </c:pt>
                <c:pt idx="31">
                  <c:v>45200</c:v>
                </c:pt>
              </c:numCache>
            </c:numRef>
          </c:cat>
          <c:val>
            <c:numRef>
              <c:f>'New Method'!$C$2:$C$33</c:f>
              <c:numCache>
                <c:formatCode>General</c:formatCode>
                <c:ptCount val="32"/>
                <c:pt idx="0">
                  <c:v>26004.405532044049</c:v>
                </c:pt>
                <c:pt idx="1">
                  <c:v>28196.705078307092</c:v>
                </c:pt>
                <c:pt idx="2">
                  <c:v>27599.979829649943</c:v>
                </c:pt>
                <c:pt idx="3">
                  <c:v>30055.52462965696</c:v>
                </c:pt>
                <c:pt idx="4">
                  <c:v>27497.537803583724</c:v>
                </c:pt>
                <c:pt idx="5">
                  <c:v>28794.917561086626</c:v>
                </c:pt>
                <c:pt idx="6">
                  <c:v>28204.413736120583</c:v>
                </c:pt>
                <c:pt idx="7">
                  <c:v>27927.200227261394</c:v>
                </c:pt>
                <c:pt idx="8">
                  <c:v>27726.827079093022</c:v>
                </c:pt>
                <c:pt idx="9">
                  <c:v>28937.520607982638</c:v>
                </c:pt>
                <c:pt idx="10">
                  <c:v>28511.543010758181</c:v>
                </c:pt>
                <c:pt idx="11">
                  <c:v>27362.655329786157</c:v>
                </c:pt>
                <c:pt idx="12">
                  <c:v>27438.322279773369</c:v>
                </c:pt>
                <c:pt idx="13">
                  <c:v>28639.680326227539</c:v>
                </c:pt>
                <c:pt idx="14">
                  <c:v>29631.805817994078</c:v>
                </c:pt>
                <c:pt idx="15">
                  <c:v>29734.648533894844</c:v>
                </c:pt>
                <c:pt idx="16">
                  <c:v>29638.97403529071</c:v>
                </c:pt>
                <c:pt idx="17">
                  <c:v>30034.492071992245</c:v>
                </c:pt>
                <c:pt idx="18">
                  <c:v>29565.174567782495</c:v>
                </c:pt>
                <c:pt idx="19">
                  <c:v>27941.325350258012</c:v>
                </c:pt>
                <c:pt idx="20">
                  <c:v>28294.000819909677</c:v>
                </c:pt>
                <c:pt idx="21">
                  <c:v>27141.995975955771</c:v>
                </c:pt>
                <c:pt idx="22">
                  <c:v>27479.053712092191</c:v>
                </c:pt>
                <c:pt idx="23">
                  <c:v>27611.377360499268</c:v>
                </c:pt>
                <c:pt idx="24">
                  <c:v>27971.035027953545</c:v>
                </c:pt>
                <c:pt idx="25">
                  <c:v>28119.323172314922</c:v>
                </c:pt>
                <c:pt idx="26">
                  <c:v>27982.297948518681</c:v>
                </c:pt>
                <c:pt idx="27">
                  <c:v>27965.585163927193</c:v>
                </c:pt>
                <c:pt idx="28">
                  <c:v>27846.017981777062</c:v>
                </c:pt>
                <c:pt idx="29">
                  <c:v>27634.664804902481</c:v>
                </c:pt>
                <c:pt idx="30">
                  <c:v>27566.180357339916</c:v>
                </c:pt>
                <c:pt idx="31">
                  <c:v>27431.522265601096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78-4BC1-8D44-DFF1C7CCA47C}"/>
            </c:ext>
          </c:extLst>
        </c:ser>
        <c:ser>
          <c:idx val="2"/>
          <c:order val="2"/>
          <c:tx>
            <c:strRef>
              <c:f>'New Method'!$F$1</c:f>
              <c:strCache>
                <c:ptCount val="1"/>
                <c:pt idx="0">
                  <c:v>Result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'New Method'!$A$2:$A$33</c:f>
              <c:numCache>
                <c:formatCode>m/d/yyyy</c:formatCode>
                <c:ptCount val="32"/>
                <c:pt idx="0">
                  <c:v>42370</c:v>
                </c:pt>
                <c:pt idx="1">
                  <c:v>42461</c:v>
                </c:pt>
                <c:pt idx="2">
                  <c:v>42552</c:v>
                </c:pt>
                <c:pt idx="3">
                  <c:v>42644</c:v>
                </c:pt>
                <c:pt idx="4">
                  <c:v>42736</c:v>
                </c:pt>
                <c:pt idx="5">
                  <c:v>42826</c:v>
                </c:pt>
                <c:pt idx="6">
                  <c:v>42917</c:v>
                </c:pt>
                <c:pt idx="7">
                  <c:v>43009</c:v>
                </c:pt>
                <c:pt idx="8">
                  <c:v>43101</c:v>
                </c:pt>
                <c:pt idx="9">
                  <c:v>43191</c:v>
                </c:pt>
                <c:pt idx="10">
                  <c:v>43282</c:v>
                </c:pt>
                <c:pt idx="11">
                  <c:v>43374</c:v>
                </c:pt>
                <c:pt idx="12">
                  <c:v>43466</c:v>
                </c:pt>
                <c:pt idx="13">
                  <c:v>43556</c:v>
                </c:pt>
                <c:pt idx="14">
                  <c:v>43647</c:v>
                </c:pt>
                <c:pt idx="15">
                  <c:v>43739</c:v>
                </c:pt>
                <c:pt idx="16">
                  <c:v>43831</c:v>
                </c:pt>
                <c:pt idx="17">
                  <c:v>43922</c:v>
                </c:pt>
                <c:pt idx="18">
                  <c:v>44013</c:v>
                </c:pt>
                <c:pt idx="19">
                  <c:v>44105</c:v>
                </c:pt>
                <c:pt idx="20">
                  <c:v>44197</c:v>
                </c:pt>
                <c:pt idx="21">
                  <c:v>44287</c:v>
                </c:pt>
                <c:pt idx="22">
                  <c:v>44378</c:v>
                </c:pt>
                <c:pt idx="23">
                  <c:v>44470</c:v>
                </c:pt>
                <c:pt idx="24">
                  <c:v>44562</c:v>
                </c:pt>
                <c:pt idx="25">
                  <c:v>44652</c:v>
                </c:pt>
                <c:pt idx="26">
                  <c:v>44743</c:v>
                </c:pt>
                <c:pt idx="27">
                  <c:v>44835</c:v>
                </c:pt>
                <c:pt idx="28">
                  <c:v>44927</c:v>
                </c:pt>
                <c:pt idx="29">
                  <c:v>45017</c:v>
                </c:pt>
                <c:pt idx="30">
                  <c:v>45108</c:v>
                </c:pt>
                <c:pt idx="31">
                  <c:v>45200</c:v>
                </c:pt>
              </c:numCache>
            </c:numRef>
          </c:cat>
          <c:val>
            <c:numRef>
              <c:f>'New Method'!$F$2:$F$33</c:f>
              <c:numCache>
                <c:formatCode>0.00</c:formatCode>
                <c:ptCount val="32"/>
                <c:pt idx="0" formatCode="General">
                  <c:v>22354.281964300288</c:v>
                </c:pt>
                <c:pt idx="1">
                  <c:v>24421.586691854751</c:v>
                </c:pt>
                <c:pt idx="2" formatCode="General">
                  <c:v>23699.866624489023</c:v>
                </c:pt>
                <c:pt idx="3">
                  <c:v>26030.416605787461</c:v>
                </c:pt>
                <c:pt idx="4" formatCode="General">
                  <c:v>23347.434961005645</c:v>
                </c:pt>
                <c:pt idx="5">
                  <c:v>24519.819899799964</c:v>
                </c:pt>
                <c:pt idx="6" formatCode="General">
                  <c:v>23804.321256125342</c:v>
                </c:pt>
                <c:pt idx="7">
                  <c:v>23402.112928557573</c:v>
                </c:pt>
                <c:pt idx="8" formatCode="General">
                  <c:v>23076.744961680623</c:v>
                </c:pt>
                <c:pt idx="9">
                  <c:v>24162.44367186166</c:v>
                </c:pt>
                <c:pt idx="10" formatCode="General">
                  <c:v>23611.47125592862</c:v>
                </c:pt>
                <c:pt idx="11">
                  <c:v>22337.588756248017</c:v>
                </c:pt>
                <c:pt idx="12" formatCode="General">
                  <c:v>22288.260887526649</c:v>
                </c:pt>
                <c:pt idx="13">
                  <c:v>23364.62411527224</c:v>
                </c:pt>
                <c:pt idx="14" formatCode="General">
                  <c:v>24231.754788330196</c:v>
                </c:pt>
                <c:pt idx="15">
                  <c:v>24209.602685522383</c:v>
                </c:pt>
                <c:pt idx="16" formatCode="General">
                  <c:v>23988.933368209669</c:v>
                </c:pt>
                <c:pt idx="17">
                  <c:v>24259.456586202625</c:v>
                </c:pt>
                <c:pt idx="18" formatCode="General">
                  <c:v>23665.144263284295</c:v>
                </c:pt>
                <c:pt idx="19">
                  <c:v>21916.30022705123</c:v>
                </c:pt>
                <c:pt idx="20" formatCode="General">
                  <c:v>22143.98087799432</c:v>
                </c:pt>
                <c:pt idx="21">
                  <c:v>20866.981215331831</c:v>
                </c:pt>
                <c:pt idx="22" formatCode="General">
                  <c:v>21079.044132759671</c:v>
                </c:pt>
                <c:pt idx="23">
                  <c:v>21086.372962458168</c:v>
                </c:pt>
                <c:pt idx="24" formatCode="General">
                  <c:v>21321.035811203867</c:v>
                </c:pt>
                <c:pt idx="25">
                  <c:v>21344.329136856661</c:v>
                </c:pt>
                <c:pt idx="26" formatCode="General">
                  <c:v>21082.30909435184</c:v>
                </c:pt>
                <c:pt idx="27">
                  <c:v>20940.601491051773</c:v>
                </c:pt>
                <c:pt idx="28" formatCode="General">
                  <c:v>20696.039490193063</c:v>
                </c:pt>
                <c:pt idx="29">
                  <c:v>20359.691494609899</c:v>
                </c:pt>
                <c:pt idx="30" formatCode="General">
                  <c:v>20166.212228338743</c:v>
                </c:pt>
                <c:pt idx="31">
                  <c:v>19906.559317891348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78-4BC1-8D44-DFF1C7CCA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231887"/>
        <c:axId val="1436239791"/>
      </c:lineChart>
      <c:dateAx>
        <c:axId val="1436231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39791"/>
        <c:crosses val="autoZero"/>
        <c:auto val="1"/>
        <c:lblOffset val="100"/>
        <c:baseTimeUnit val="months"/>
      </c:dateAx>
      <c:valAx>
        <c:axId val="1436239791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3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89</xdr:row>
      <xdr:rowOff>165100</xdr:rowOff>
    </xdr:from>
    <xdr:to>
      <xdr:col>12</xdr:col>
      <xdr:colOff>355600</xdr:colOff>
      <xdr:row>105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AC8FD-6DE6-431B-96ED-8D552CEDA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534458</xdr:colOff>
      <xdr:row>89</xdr:row>
      <xdr:rowOff>168275</xdr:rowOff>
    </xdr:from>
    <xdr:to>
      <xdr:col>17</xdr:col>
      <xdr:colOff>343958</xdr:colOff>
      <xdr:row>105</xdr:row>
      <xdr:rowOff>32808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547E55-66BD-4CFC-92B1-2F8922FDD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545042</xdr:colOff>
      <xdr:row>89</xdr:row>
      <xdr:rowOff>157692</xdr:rowOff>
    </xdr:from>
    <xdr:to>
      <xdr:col>22</xdr:col>
      <xdr:colOff>354542</xdr:colOff>
      <xdr:row>105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E458E5-25EC-41F3-B9F7-690AC5DBF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523875</xdr:colOff>
      <xdr:row>106</xdr:row>
      <xdr:rowOff>125942</xdr:rowOff>
    </xdr:from>
    <xdr:to>
      <xdr:col>15</xdr:col>
      <xdr:colOff>333375</xdr:colOff>
      <xdr:row>121</xdr:row>
      <xdr:rowOff>170392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561586-C1A6-4307-84C5-07A46E2A8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814916</xdr:colOff>
      <xdr:row>106</xdr:row>
      <xdr:rowOff>74082</xdr:rowOff>
    </xdr:from>
    <xdr:to>
      <xdr:col>20</xdr:col>
      <xdr:colOff>569383</xdr:colOff>
      <xdr:row>122</xdr:row>
      <xdr:rowOff>10583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B8C02E-13DB-4DDA-8562-A9623A6C7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212725</xdr:colOff>
      <xdr:row>0</xdr:row>
      <xdr:rowOff>85725</xdr:rowOff>
    </xdr:from>
    <xdr:to>
      <xdr:col>14</xdr:col>
      <xdr:colOff>517525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69FB0-BD08-457E-AB58-5FFE21AF8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298450</xdr:colOff>
      <xdr:row>17</xdr:row>
      <xdr:rowOff>101600</xdr:rowOff>
    </xdr:from>
    <xdr:to>
      <xdr:col>14</xdr:col>
      <xdr:colOff>603250</xdr:colOff>
      <xdr:row>32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010D2E-AAE3-465F-8C02-0EC4DA552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CD558-6539-4B91-88AA-700690400412}">
  <sheetPr>
    <tabColor theme="9"/>
  </sheetPr>
  <dimension ref="B7:AJ115"/>
  <sheetViews>
    <sheetView tabSelected="1" topLeftCell="A93" zoomScale="60" zoomScaleNormal="60" workbookViewId="0">
      <selection activeCell="R124" sqref="R124"/>
    </sheetView>
  </sheetViews>
  <sheetFormatPr defaultRowHeight="14.5" x14ac:dyDescent="0.35"/>
  <cols>
    <col min="3" max="3" width="30.54296875" bestFit="1" customWidth="1"/>
    <col min="4" max="35" width="13.6328125" bestFit="1" customWidth="1"/>
  </cols>
  <sheetData>
    <row r="7" spans="3:36" x14ac:dyDescent="0.35">
      <c r="D7" s="1">
        <v>42370</v>
      </c>
      <c r="E7" s="1">
        <v>42461</v>
      </c>
      <c r="F7" s="1">
        <v>42552</v>
      </c>
      <c r="G7" s="1">
        <v>42644</v>
      </c>
      <c r="H7" s="1">
        <v>42736</v>
      </c>
      <c r="I7" s="1">
        <v>42826</v>
      </c>
      <c r="J7" s="1">
        <v>42917</v>
      </c>
      <c r="K7" s="1">
        <v>43009</v>
      </c>
      <c r="L7" s="1">
        <v>43101</v>
      </c>
      <c r="M7" s="1">
        <v>43191</v>
      </c>
      <c r="N7" s="1">
        <v>43282</v>
      </c>
      <c r="O7" s="1">
        <v>43374</v>
      </c>
      <c r="P7" s="1">
        <v>43466</v>
      </c>
      <c r="Q7" s="1">
        <v>43556</v>
      </c>
      <c r="R7" s="1">
        <v>43647</v>
      </c>
      <c r="S7" s="1">
        <v>43739</v>
      </c>
      <c r="T7" s="1">
        <v>43831</v>
      </c>
      <c r="U7" s="1">
        <v>43922</v>
      </c>
      <c r="V7" s="1">
        <v>44013</v>
      </c>
      <c r="W7" s="1">
        <v>44105</v>
      </c>
      <c r="X7" s="1">
        <v>44197</v>
      </c>
      <c r="Y7" s="1">
        <v>44287</v>
      </c>
      <c r="Z7" s="1">
        <v>44378</v>
      </c>
      <c r="AA7" s="1">
        <v>44470</v>
      </c>
      <c r="AB7" s="1">
        <v>44562</v>
      </c>
      <c r="AC7" s="1">
        <v>44652</v>
      </c>
      <c r="AD7" s="1">
        <v>44743</v>
      </c>
      <c r="AE7" s="1">
        <v>44835</v>
      </c>
      <c r="AF7" s="1">
        <v>44927</v>
      </c>
      <c r="AG7" s="1">
        <v>45017</v>
      </c>
      <c r="AH7" s="1">
        <v>45108</v>
      </c>
      <c r="AI7" s="1">
        <v>45200</v>
      </c>
    </row>
    <row r="8" spans="3:36" x14ac:dyDescent="0.35">
      <c r="C8" s="2" t="s">
        <v>0</v>
      </c>
      <c r="D8" s="3">
        <v>1187529</v>
      </c>
      <c r="E8" s="3">
        <v>1211317.3333333333</v>
      </c>
      <c r="F8" s="3">
        <v>1230215</v>
      </c>
      <c r="G8" s="3">
        <v>1266574.3333333333</v>
      </c>
      <c r="H8" s="3">
        <v>1271736.3333333333</v>
      </c>
      <c r="I8" s="3">
        <v>1279581.3333333333</v>
      </c>
      <c r="J8" s="3">
        <v>1274786.3333333333</v>
      </c>
      <c r="K8" s="3">
        <v>1297303.6666666667</v>
      </c>
      <c r="L8" s="3">
        <v>1352428.3333333333</v>
      </c>
      <c r="M8" s="3">
        <v>1357544</v>
      </c>
      <c r="N8" s="3">
        <v>1330514</v>
      </c>
      <c r="O8" s="3">
        <v>1293403.3333333333</v>
      </c>
      <c r="P8" s="3">
        <v>1320675</v>
      </c>
      <c r="Q8" s="3">
        <v>1372503.6666666667</v>
      </c>
      <c r="R8" s="3">
        <v>1418767.3333333333</v>
      </c>
      <c r="S8" s="3">
        <v>1446159.3333333333</v>
      </c>
      <c r="T8" s="3">
        <v>1498353.6666666667</v>
      </c>
      <c r="U8" s="3">
        <v>1441721.3333333333</v>
      </c>
      <c r="V8" s="3">
        <v>1451293.3333333333</v>
      </c>
      <c r="W8" s="3">
        <v>1487697.6666666667</v>
      </c>
      <c r="X8" s="3">
        <v>1543866.66666667</v>
      </c>
      <c r="Y8" s="4">
        <f>Y10*1.3</f>
        <v>1483361.5659928522</v>
      </c>
      <c r="Z8" s="4">
        <f t="shared" ref="Z8:AI8" si="0">Z10*1.3</f>
        <v>1485208.9228256152</v>
      </c>
      <c r="AA8" s="4">
        <f t="shared" si="0"/>
        <v>1488146.7264197562</v>
      </c>
      <c r="AB8" s="4">
        <f t="shared" si="0"/>
        <v>1490122.7290741871</v>
      </c>
      <c r="AC8" s="4">
        <f t="shared" si="0"/>
        <v>1481558.838288594</v>
      </c>
      <c r="AD8" s="4">
        <f t="shared" si="0"/>
        <v>1462395.1449179279</v>
      </c>
      <c r="AE8" s="4">
        <f t="shared" si="0"/>
        <v>1458086.680818222</v>
      </c>
      <c r="AF8" s="4">
        <f t="shared" si="0"/>
        <v>1447676.0043496271</v>
      </c>
      <c r="AG8" s="4">
        <f t="shared" si="0"/>
        <v>1427060.2635323841</v>
      </c>
      <c r="AH8" s="4">
        <f t="shared" si="0"/>
        <v>1418494.2803776292</v>
      </c>
      <c r="AI8" s="4">
        <f t="shared" si="0"/>
        <v>1413188.7487080873</v>
      </c>
    </row>
    <row r="9" spans="3:36" x14ac:dyDescent="0.35">
      <c r="Q9" s="5"/>
      <c r="R9" s="5"/>
      <c r="S9" s="5"/>
      <c r="T9" s="5"/>
      <c r="U9" s="5"/>
      <c r="V9" s="5"/>
      <c r="W9" s="5"/>
      <c r="X9" s="5"/>
    </row>
    <row r="10" spans="3:36" x14ac:dyDescent="0.35">
      <c r="C10" s="2" t="s">
        <v>1</v>
      </c>
      <c r="D10" s="6">
        <v>1072899.47213146</v>
      </c>
      <c r="E10" s="6">
        <v>1082681.1468486199</v>
      </c>
      <c r="F10" s="6">
        <v>1093316.13387119</v>
      </c>
      <c r="G10" s="6">
        <v>1116136.2151947899</v>
      </c>
      <c r="H10" s="6">
        <v>1115895.45386274</v>
      </c>
      <c r="I10" s="6">
        <v>1105539.2017290399</v>
      </c>
      <c r="J10" s="6">
        <v>1087216.2889145401</v>
      </c>
      <c r="K10" s="6">
        <v>1102120.4454502501</v>
      </c>
      <c r="L10" s="6">
        <v>1143232.22931111</v>
      </c>
      <c r="M10" s="6">
        <v>1122650.4561286401</v>
      </c>
      <c r="N10" s="6">
        <v>1089686.32926035</v>
      </c>
      <c r="O10" s="6">
        <v>1048501.77649023</v>
      </c>
      <c r="P10" s="6">
        <v>1067814.7213135499</v>
      </c>
      <c r="Q10" s="6">
        <v>1081762.4770585599</v>
      </c>
      <c r="R10" s="6">
        <v>1094413.2378994001</v>
      </c>
      <c r="S10" s="6">
        <v>1106101.6371883301</v>
      </c>
      <c r="T10" s="6">
        <v>1129004.7415460399</v>
      </c>
      <c r="U10" s="6">
        <v>1083940.9970994301</v>
      </c>
      <c r="V10" s="6">
        <v>1096846.73930816</v>
      </c>
      <c r="W10" s="6">
        <v>1138370.4889952999</v>
      </c>
      <c r="X10" s="6">
        <v>1138667.34963196</v>
      </c>
      <c r="Y10" s="7">
        <v>1141047.35845604</v>
      </c>
      <c r="Z10" s="7">
        <v>1142468.4021735501</v>
      </c>
      <c r="AA10" s="7">
        <v>1144728.2510921201</v>
      </c>
      <c r="AB10" s="7">
        <v>1146248.2531339901</v>
      </c>
      <c r="AC10" s="7">
        <v>1139660.6448373799</v>
      </c>
      <c r="AD10" s="7">
        <v>1124919.3422445599</v>
      </c>
      <c r="AE10" s="7">
        <v>1121605.1390909399</v>
      </c>
      <c r="AF10" s="7">
        <v>1113596.9264227899</v>
      </c>
      <c r="AG10" s="7">
        <v>1097738.6642556801</v>
      </c>
      <c r="AH10" s="7">
        <v>1091149.44644433</v>
      </c>
      <c r="AI10" s="7">
        <v>1087068.2682369901</v>
      </c>
    </row>
    <row r="11" spans="3:36" x14ac:dyDescent="0.35">
      <c r="C11" t="s">
        <v>2</v>
      </c>
      <c r="D11" s="8">
        <v>23494.2582188919</v>
      </c>
      <c r="E11" s="8">
        <v>25202.3480152191</v>
      </c>
      <c r="F11" s="8">
        <v>24528.641938421901</v>
      </c>
      <c r="G11" s="8">
        <v>26485.6618541713</v>
      </c>
      <c r="H11" s="8">
        <v>24127.939591858201</v>
      </c>
      <c r="I11" s="8">
        <v>24878.379627037299</v>
      </c>
      <c r="J11" s="8">
        <v>24054.460917394499</v>
      </c>
      <c r="K11" s="8">
        <v>23725.469329576899</v>
      </c>
      <c r="L11" s="8">
        <v>23437.990429576799</v>
      </c>
      <c r="M11" s="8">
        <v>23930.5103258411</v>
      </c>
      <c r="N11" s="8">
        <v>23350.854365261599</v>
      </c>
      <c r="O11" s="8">
        <v>22181.628872744499</v>
      </c>
      <c r="P11" s="8">
        <v>22184.901250108898</v>
      </c>
      <c r="Q11" s="8">
        <v>22572.858844966198</v>
      </c>
      <c r="R11" s="8">
        <v>22857.476196527299</v>
      </c>
      <c r="S11" s="8">
        <v>22742.683096164601</v>
      </c>
      <c r="T11" s="8">
        <v>22332.873049155402</v>
      </c>
      <c r="U11" s="8">
        <v>22581.074810497499</v>
      </c>
      <c r="V11" s="8">
        <v>22344.528550453</v>
      </c>
      <c r="W11" s="8">
        <v>21380.406056169999</v>
      </c>
      <c r="X11" s="8">
        <v>20868.0293575164</v>
      </c>
      <c r="Y11" s="9">
        <v>20878.458443042899</v>
      </c>
      <c r="Z11" s="9">
        <v>21137.733624686301</v>
      </c>
      <c r="AA11" s="9">
        <v>21239.521046537899</v>
      </c>
      <c r="AB11" s="9">
        <v>21516.180790733499</v>
      </c>
      <c r="AC11" s="9">
        <v>21630.2485940884</v>
      </c>
      <c r="AD11" s="9">
        <v>21524.844575783602</v>
      </c>
      <c r="AE11" s="9">
        <v>21511.988587636301</v>
      </c>
      <c r="AF11" s="9">
        <v>21420.013832136199</v>
      </c>
      <c r="AG11" s="9">
        <v>21257.434465309601</v>
      </c>
      <c r="AH11" s="9">
        <v>21204.754121030699</v>
      </c>
      <c r="AI11" s="9">
        <v>21101.170973539301</v>
      </c>
      <c r="AJ11" s="7"/>
    </row>
    <row r="12" spans="3:36" x14ac:dyDescent="0.35">
      <c r="C12" s="2" t="s">
        <v>3</v>
      </c>
      <c r="D12" s="10">
        <f>D11/D10</f>
        <v>2.1897911993765246E-2</v>
      </c>
      <c r="E12" s="10">
        <f t="shared" ref="E12:AI12" si="1">E11/E10</f>
        <v>2.3277719473157949E-2</v>
      </c>
      <c r="F12" s="10">
        <f t="shared" si="1"/>
        <v>2.2435086411440229E-2</v>
      </c>
      <c r="G12" s="10">
        <f t="shared" si="1"/>
        <v>2.3729775535998514E-2</v>
      </c>
      <c r="H12" s="10">
        <f t="shared" si="1"/>
        <v>2.1622043094035263E-2</v>
      </c>
      <c r="I12" s="10">
        <f t="shared" si="1"/>
        <v>2.2503389828355286E-2</v>
      </c>
      <c r="J12" s="10">
        <f t="shared" si="1"/>
        <v>2.2124816526994918E-2</v>
      </c>
      <c r="K12" s="10">
        <f t="shared" si="1"/>
        <v>2.1527111149711332E-2</v>
      </c>
      <c r="L12" s="10">
        <f t="shared" si="1"/>
        <v>2.0501513016038822E-2</v>
      </c>
      <c r="M12" s="10">
        <f t="shared" si="1"/>
        <v>2.1316083020500726E-2</v>
      </c>
      <c r="N12" s="10">
        <f t="shared" si="1"/>
        <v>2.1428968812622927E-2</v>
      </c>
      <c r="O12" s="10">
        <f t="shared" si="1"/>
        <v>2.115554724856605E-2</v>
      </c>
      <c r="P12" s="10">
        <f t="shared" si="1"/>
        <v>2.0775983705130611E-2</v>
      </c>
      <c r="Q12" s="10">
        <f t="shared" si="1"/>
        <v>2.0866742305893686E-2</v>
      </c>
      <c r="R12" s="10">
        <f t="shared" si="1"/>
        <v>2.0885599154849031E-2</v>
      </c>
      <c r="S12" s="10">
        <f t="shared" si="1"/>
        <v>2.0561115119561407E-2</v>
      </c>
      <c r="T12" s="10">
        <f t="shared" si="1"/>
        <v>1.9781026799385398E-2</v>
      </c>
      <c r="U12" s="10">
        <f t="shared" si="1"/>
        <v>2.0832383746830579E-2</v>
      </c>
      <c r="V12" s="10">
        <f t="shared" si="1"/>
        <v>2.0371605028927642E-2</v>
      </c>
      <c r="W12" s="10">
        <f t="shared" si="1"/>
        <v>1.8781588474803018E-2</v>
      </c>
      <c r="X12" s="10">
        <f t="shared" si="1"/>
        <v>1.8326712682383808E-2</v>
      </c>
      <c r="Y12" s="10">
        <f t="shared" si="1"/>
        <v>1.829762655188449E-2</v>
      </c>
      <c r="Z12" s="10">
        <f t="shared" si="1"/>
        <v>1.850181027717851E-2</v>
      </c>
      <c r="AA12" s="10">
        <f t="shared" si="1"/>
        <v>1.8554203607951913E-2</v>
      </c>
      <c r="AB12" s="10">
        <f t="shared" si="1"/>
        <v>1.8770960594186724E-2</v>
      </c>
      <c r="AC12" s="10">
        <f t="shared" si="1"/>
        <v>1.8979552107965311E-2</v>
      </c>
      <c r="AD12" s="10">
        <f t="shared" si="1"/>
        <v>1.9134567046233661E-2</v>
      </c>
      <c r="AE12" s="10">
        <f t="shared" si="1"/>
        <v>1.9179645169129442E-2</v>
      </c>
      <c r="AF12" s="10">
        <f t="shared" si="1"/>
        <v>1.9234979303457456E-2</v>
      </c>
      <c r="AG12" s="10">
        <f t="shared" si="1"/>
        <v>1.9364749696343411E-2</v>
      </c>
      <c r="AH12" s="10">
        <f t="shared" si="1"/>
        <v>1.9433409594010694E-2</v>
      </c>
      <c r="AI12" s="10">
        <f t="shared" si="1"/>
        <v>1.9411081704887985E-2</v>
      </c>
    </row>
    <row r="13" spans="3:36" x14ac:dyDescent="0.35">
      <c r="C13" s="2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</row>
    <row r="14" spans="3:36" x14ac:dyDescent="0.35">
      <c r="C14" s="2" t="s">
        <v>33</v>
      </c>
      <c r="D14" s="10">
        <f>D8*D12</f>
        <v>26004.405532044049</v>
      </c>
      <c r="E14" s="10">
        <f>E8*E12</f>
        <v>28196.705078307092</v>
      </c>
      <c r="F14" s="10">
        <f t="shared" ref="F14:AH14" si="2">F8*F12</f>
        <v>27599.979829649943</v>
      </c>
      <c r="G14" s="10">
        <f t="shared" si="2"/>
        <v>30055.52462965696</v>
      </c>
      <c r="H14" s="10">
        <f t="shared" si="2"/>
        <v>27497.537803583724</v>
      </c>
      <c r="I14" s="10">
        <f t="shared" si="2"/>
        <v>28794.917561086626</v>
      </c>
      <c r="J14" s="10">
        <f t="shared" si="2"/>
        <v>28204.413736120583</v>
      </c>
      <c r="K14" s="10">
        <f t="shared" si="2"/>
        <v>27927.200227261394</v>
      </c>
      <c r="L14" s="10">
        <f t="shared" si="2"/>
        <v>27726.827079093022</v>
      </c>
      <c r="M14" s="10">
        <f t="shared" si="2"/>
        <v>28937.520607982638</v>
      </c>
      <c r="N14" s="10">
        <f t="shared" si="2"/>
        <v>28511.543010758181</v>
      </c>
      <c r="O14" s="10">
        <f t="shared" si="2"/>
        <v>27362.655329786157</v>
      </c>
      <c r="P14" s="10">
        <f t="shared" si="2"/>
        <v>27438.322279773369</v>
      </c>
      <c r="Q14" s="10">
        <f t="shared" si="2"/>
        <v>28639.680326227539</v>
      </c>
      <c r="R14" s="10">
        <f t="shared" si="2"/>
        <v>29631.805817994078</v>
      </c>
      <c r="S14" s="10">
        <f t="shared" si="2"/>
        <v>29734.648533894844</v>
      </c>
      <c r="T14" s="10">
        <f t="shared" si="2"/>
        <v>29638.97403529071</v>
      </c>
      <c r="U14" s="10">
        <f t="shared" si="2"/>
        <v>30034.492071992245</v>
      </c>
      <c r="V14" s="10">
        <f t="shared" si="2"/>
        <v>29565.174567782495</v>
      </c>
      <c r="W14" s="10">
        <f t="shared" si="2"/>
        <v>27941.325350258012</v>
      </c>
      <c r="X14" s="10">
        <f t="shared" si="2"/>
        <v>28294.000819909677</v>
      </c>
      <c r="Y14" s="10">
        <f t="shared" si="2"/>
        <v>27141.995975955771</v>
      </c>
      <c r="Z14" s="10">
        <f t="shared" si="2"/>
        <v>27479.053712092191</v>
      </c>
      <c r="AA14" s="10">
        <f t="shared" si="2"/>
        <v>27611.377360499268</v>
      </c>
      <c r="AB14" s="10">
        <f t="shared" si="2"/>
        <v>27971.035027953545</v>
      </c>
      <c r="AC14" s="10">
        <f t="shared" si="2"/>
        <v>28119.323172314922</v>
      </c>
      <c r="AD14" s="10">
        <f t="shared" si="2"/>
        <v>27982.297948518681</v>
      </c>
      <c r="AE14" s="10">
        <f t="shared" si="2"/>
        <v>27965.585163927193</v>
      </c>
      <c r="AF14" s="10">
        <f t="shared" si="2"/>
        <v>27846.017981777062</v>
      </c>
      <c r="AG14" s="10">
        <f t="shared" si="2"/>
        <v>27634.664804902481</v>
      </c>
      <c r="AH14" s="10">
        <f t="shared" si="2"/>
        <v>27566.180357339916</v>
      </c>
      <c r="AI14" s="10">
        <f>AI8*AI12</f>
        <v>27431.522265601096</v>
      </c>
    </row>
    <row r="15" spans="3:36" x14ac:dyDescent="0.35">
      <c r="C15" s="22" t="s">
        <v>34</v>
      </c>
      <c r="D15">
        <v>22354.281964300288</v>
      </c>
      <c r="E15">
        <v>24421.586691854751</v>
      </c>
      <c r="F15">
        <v>23699.866624489023</v>
      </c>
      <c r="G15">
        <v>26030.416605787461</v>
      </c>
      <c r="H15">
        <v>23347.434961005645</v>
      </c>
      <c r="I15">
        <v>24519.819899799964</v>
      </c>
      <c r="J15">
        <v>23804.321256125342</v>
      </c>
      <c r="K15">
        <v>23402.112928557573</v>
      </c>
      <c r="L15">
        <v>23076.744961680623</v>
      </c>
      <c r="M15">
        <v>24162.44367186166</v>
      </c>
      <c r="N15">
        <v>23611.47125592862</v>
      </c>
      <c r="O15">
        <v>22337.588756248017</v>
      </c>
      <c r="P15">
        <v>22288.260887526649</v>
      </c>
      <c r="Q15">
        <v>23364.62411527224</v>
      </c>
      <c r="R15">
        <v>24231.754788330196</v>
      </c>
      <c r="S15">
        <v>24209.602685522383</v>
      </c>
      <c r="T15">
        <v>23988.933368209669</v>
      </c>
      <c r="U15">
        <v>24259.456586202625</v>
      </c>
      <c r="V15">
        <v>23665.144263284295</v>
      </c>
      <c r="W15">
        <v>21916.30022705123</v>
      </c>
      <c r="X15">
        <v>22143.98087799432</v>
      </c>
      <c r="Y15">
        <v>20866.981215331831</v>
      </c>
      <c r="Z15">
        <v>21079.044132759671</v>
      </c>
      <c r="AA15">
        <v>21086.372962458168</v>
      </c>
      <c r="AB15">
        <v>21321.035811203867</v>
      </c>
      <c r="AC15">
        <v>21344.329136856661</v>
      </c>
      <c r="AD15">
        <v>21082.30909435184</v>
      </c>
      <c r="AE15">
        <v>20940.601491051773</v>
      </c>
      <c r="AF15">
        <v>20696.039490193063</v>
      </c>
      <c r="AG15">
        <v>20359.691494609899</v>
      </c>
      <c r="AH15">
        <v>20166.212228338743</v>
      </c>
      <c r="AI15">
        <v>19906.559317891348</v>
      </c>
    </row>
    <row r="16" spans="3:36" x14ac:dyDescent="0.35">
      <c r="C16" s="11" t="s">
        <v>4</v>
      </c>
    </row>
    <row r="17" spans="2:35" x14ac:dyDescent="0.35">
      <c r="C17" t="s">
        <v>5</v>
      </c>
      <c r="D17" s="8">
        <v>4519.3407141468597</v>
      </c>
      <c r="E17" s="8">
        <v>5619.4818455170298</v>
      </c>
      <c r="F17" s="8">
        <v>4528.8782359572697</v>
      </c>
      <c r="G17" s="8">
        <v>6216.3537411296202</v>
      </c>
      <c r="H17" s="8">
        <v>4336.2513080713497</v>
      </c>
      <c r="I17" s="8">
        <v>5537.5804372226603</v>
      </c>
      <c r="J17" s="8">
        <v>5346.7266035114299</v>
      </c>
      <c r="K17" s="8">
        <v>5007.6960706923901</v>
      </c>
      <c r="L17" s="8">
        <v>3745.0304330129802</v>
      </c>
      <c r="M17" s="8">
        <v>4681.5876567209298</v>
      </c>
      <c r="N17" s="8">
        <v>4508.0211904404896</v>
      </c>
      <c r="O17" s="8">
        <v>4024.0930222759798</v>
      </c>
      <c r="P17" s="8">
        <v>3415.6998395454402</v>
      </c>
      <c r="Q17" s="8">
        <v>3724.1743582490799</v>
      </c>
      <c r="R17" s="8">
        <v>3891.4933221019301</v>
      </c>
      <c r="S17" s="8">
        <v>3679.3762173141599</v>
      </c>
      <c r="T17" s="8">
        <v>3379.8276895709701</v>
      </c>
      <c r="U17" s="8">
        <v>4223.6738935342401</v>
      </c>
      <c r="V17" s="8">
        <v>4315.8490387535303</v>
      </c>
      <c r="W17" s="8">
        <v>3701.5169052604201</v>
      </c>
      <c r="X17" s="8">
        <v>3607.1135279987302</v>
      </c>
      <c r="Y17" s="9">
        <v>3925.3774211371601</v>
      </c>
      <c r="Z17" s="9">
        <v>4256.6890434378001</v>
      </c>
      <c r="AA17" s="9">
        <v>4305.7186443913297</v>
      </c>
      <c r="AB17" s="9">
        <v>4335.8454215247502</v>
      </c>
      <c r="AC17" s="9">
        <v>4396.8430693418904</v>
      </c>
      <c r="AD17" s="9">
        <v>4381.85221613044</v>
      </c>
      <c r="AE17" s="9">
        <v>4430.2574078664302</v>
      </c>
      <c r="AF17" s="9">
        <v>4367.5507509128402</v>
      </c>
      <c r="AG17" s="9">
        <v>4280.6849713398997</v>
      </c>
      <c r="AH17" s="9">
        <v>4207.2700975858497</v>
      </c>
      <c r="AI17" s="9">
        <v>4171.1693103691396</v>
      </c>
    </row>
    <row r="18" spans="2:35" x14ac:dyDescent="0.35">
      <c r="C18" t="s">
        <v>6</v>
      </c>
      <c r="D18" s="8">
        <v>4543.8133901643296</v>
      </c>
      <c r="E18" s="8">
        <v>4816.7355849694004</v>
      </c>
      <c r="F18" s="8">
        <v>5076.79529072279</v>
      </c>
      <c r="G18" s="8">
        <v>5191.0681573642296</v>
      </c>
      <c r="H18" s="8">
        <v>5180.3628473322697</v>
      </c>
      <c r="I18" s="8">
        <v>5147.2530844970697</v>
      </c>
      <c r="J18" s="8">
        <v>4973.5876203789603</v>
      </c>
      <c r="K18" s="8">
        <v>5032.20185182572</v>
      </c>
      <c r="L18" s="8">
        <v>5290.9212568906296</v>
      </c>
      <c r="M18" s="8">
        <v>5252.1738174871998</v>
      </c>
      <c r="N18" s="8">
        <v>5185.0789143656502</v>
      </c>
      <c r="O18" s="8">
        <v>4985.8503431033396</v>
      </c>
      <c r="P18" s="8">
        <v>5026.3499127724199</v>
      </c>
      <c r="Q18" s="8">
        <v>5027.9394217727204</v>
      </c>
      <c r="R18" s="8">
        <v>5049.3622932828002</v>
      </c>
      <c r="S18" s="8">
        <v>4977.8855135878503</v>
      </c>
      <c r="T18" s="8">
        <v>4911.4810235163504</v>
      </c>
      <c r="U18" s="8">
        <v>4723.10640290217</v>
      </c>
      <c r="V18" s="8">
        <v>4646.5960080888399</v>
      </c>
      <c r="W18" s="8">
        <v>4495.4398080543597</v>
      </c>
      <c r="X18" s="8">
        <v>4340.4407733305497</v>
      </c>
      <c r="Y18" s="9">
        <v>4277.3744309296299</v>
      </c>
      <c r="Z18" s="9">
        <v>4299.4412112726704</v>
      </c>
      <c r="AA18" s="9">
        <v>4282.4826181926101</v>
      </c>
      <c r="AB18" s="9">
        <v>4244.2952131601096</v>
      </c>
      <c r="AC18" s="9">
        <v>4225.1464902956204</v>
      </c>
      <c r="AD18" s="9">
        <v>4175.96445378318</v>
      </c>
      <c r="AE18" s="9">
        <v>4129.1665955548997</v>
      </c>
      <c r="AF18" s="9">
        <v>4067.23871074828</v>
      </c>
      <c r="AG18" s="9">
        <v>4013.32045283753</v>
      </c>
      <c r="AH18" s="9">
        <v>3993.52275329951</v>
      </c>
      <c r="AI18" s="9">
        <v>3994.3735623047601</v>
      </c>
    </row>
    <row r="19" spans="2:35" x14ac:dyDescent="0.35">
      <c r="C19" t="s">
        <v>7</v>
      </c>
      <c r="D19" s="8">
        <v>2464.6748941301098</v>
      </c>
      <c r="E19" s="8">
        <v>2527.76910926044</v>
      </c>
      <c r="F19" s="8">
        <v>2466.71021829858</v>
      </c>
      <c r="G19" s="8">
        <v>2318.6594005659999</v>
      </c>
      <c r="H19" s="8">
        <v>2207.3996684398398</v>
      </c>
      <c r="I19" s="8">
        <v>2163.4264412228599</v>
      </c>
      <c r="J19" s="8">
        <v>2040.5154997227301</v>
      </c>
      <c r="K19" s="8">
        <v>2027.2727243729901</v>
      </c>
      <c r="L19" s="8">
        <v>2072.9231198102498</v>
      </c>
      <c r="M19" s="8">
        <v>2027.94308073807</v>
      </c>
      <c r="N19" s="8">
        <v>2074.6622925923002</v>
      </c>
      <c r="O19" s="8">
        <v>2024.63302913598</v>
      </c>
      <c r="P19" s="8">
        <v>2192.5265393056102</v>
      </c>
      <c r="Q19" s="8">
        <v>2114.7821053671901</v>
      </c>
      <c r="R19" s="8">
        <v>2112.5939093741799</v>
      </c>
      <c r="S19" s="8">
        <v>2081.6014209333598</v>
      </c>
      <c r="T19" s="8">
        <v>1988.71193308138</v>
      </c>
      <c r="U19" s="8">
        <v>1923.45622161546</v>
      </c>
      <c r="V19" s="8">
        <v>1832.53828441429</v>
      </c>
      <c r="W19" s="8">
        <v>1711.51939090986</v>
      </c>
      <c r="X19" s="8">
        <v>1773.31856085145</v>
      </c>
      <c r="Y19" s="9">
        <v>1714.7516141446799</v>
      </c>
      <c r="Z19" s="9">
        <v>1775.2810867912599</v>
      </c>
      <c r="AA19" s="9">
        <v>1802.0414028319101</v>
      </c>
      <c r="AB19" s="9">
        <v>1831.78520665222</v>
      </c>
      <c r="AC19" s="9">
        <v>1810.8291445290599</v>
      </c>
      <c r="AD19" s="9">
        <v>1787.5993827339601</v>
      </c>
      <c r="AE19" s="9">
        <v>1771.6255101909901</v>
      </c>
      <c r="AF19" s="9">
        <v>1763.7933677224401</v>
      </c>
      <c r="AG19" s="9">
        <v>1756.58992877419</v>
      </c>
      <c r="AH19" s="9">
        <v>1744.67661693948</v>
      </c>
      <c r="AI19" s="9">
        <v>1732.25966294622</v>
      </c>
    </row>
    <row r="20" spans="2:35" x14ac:dyDescent="0.35">
      <c r="C20" t="s">
        <v>8</v>
      </c>
      <c r="D20" s="8">
        <v>1012.40454936152</v>
      </c>
      <c r="E20" s="8">
        <v>1010.25342039106</v>
      </c>
      <c r="F20" s="8">
        <v>1058.41933722616</v>
      </c>
      <c r="G20" s="8">
        <v>1038.48988358162</v>
      </c>
      <c r="H20" s="8">
        <v>1066.97111766679</v>
      </c>
      <c r="I20" s="8">
        <v>1071.2494909951299</v>
      </c>
      <c r="J20" s="8">
        <v>1068.25535954937</v>
      </c>
      <c r="K20" s="8">
        <v>1063.8976836107299</v>
      </c>
      <c r="L20" s="8">
        <v>1050.98442890315</v>
      </c>
      <c r="M20" s="8">
        <v>1027.7697703137501</v>
      </c>
      <c r="N20" s="8">
        <v>1006.22076958959</v>
      </c>
      <c r="O20" s="8">
        <v>966.43221478505802</v>
      </c>
      <c r="P20" s="8">
        <v>982.11910887735405</v>
      </c>
      <c r="Q20" s="8">
        <v>965.74270425741202</v>
      </c>
      <c r="R20" s="8">
        <v>972.74070354832702</v>
      </c>
      <c r="S20" s="8">
        <v>1009.89220201961</v>
      </c>
      <c r="T20" s="8">
        <v>1003.8688610151301</v>
      </c>
      <c r="U20" s="8">
        <v>964.09178033600097</v>
      </c>
      <c r="V20" s="8">
        <v>984.50795267446699</v>
      </c>
      <c r="W20" s="8">
        <v>972.94294167173803</v>
      </c>
      <c r="X20" s="8">
        <v>958.48221380222401</v>
      </c>
      <c r="Y20" s="9">
        <v>968.49957444597499</v>
      </c>
      <c r="Z20" s="9">
        <v>983.694330418547</v>
      </c>
      <c r="AA20" s="9">
        <v>1005.76100847408</v>
      </c>
      <c r="AB20" s="9">
        <v>1026.5505718571801</v>
      </c>
      <c r="AC20" s="9">
        <v>1037.6970391427999</v>
      </c>
      <c r="AD20" s="9">
        <v>1050.5557723309701</v>
      </c>
      <c r="AE20" s="9">
        <v>1053.56029633406</v>
      </c>
      <c r="AF20" s="9">
        <v>1054.99389736434</v>
      </c>
      <c r="AG20" s="9">
        <v>1057.8083185473899</v>
      </c>
      <c r="AH20" s="9">
        <v>1065.3211916957</v>
      </c>
      <c r="AI20" s="9">
        <v>1065.0528909008599</v>
      </c>
    </row>
    <row r="21" spans="2:35" x14ac:dyDescent="0.35">
      <c r="C21" t="s">
        <v>9</v>
      </c>
      <c r="D21" s="8">
        <v>2812.42011676334</v>
      </c>
      <c r="E21" s="8">
        <v>2861.21640855952</v>
      </c>
      <c r="F21" s="8">
        <v>2918.8825035295499</v>
      </c>
      <c r="G21" s="8">
        <v>2834.7616807921099</v>
      </c>
      <c r="H21" s="8">
        <v>2922.8048959320199</v>
      </c>
      <c r="I21" s="8">
        <v>2945.8675295872899</v>
      </c>
      <c r="J21" s="8">
        <v>2845.0977437616598</v>
      </c>
      <c r="K21" s="8">
        <v>2864.7500821045401</v>
      </c>
      <c r="L21" s="8">
        <v>2931.0302017699801</v>
      </c>
      <c r="M21" s="8">
        <v>2904.3589162670801</v>
      </c>
      <c r="N21" s="8">
        <v>2825.1753688311901</v>
      </c>
      <c r="O21" s="8">
        <v>2783.1600181611202</v>
      </c>
      <c r="P21" s="8">
        <v>2814.93781787438</v>
      </c>
      <c r="Q21" s="8">
        <v>2763.91323114018</v>
      </c>
      <c r="R21" s="8">
        <v>2751.50050283881</v>
      </c>
      <c r="S21" s="8">
        <v>2777.8967061017502</v>
      </c>
      <c r="T21" s="8">
        <v>2771.7036732857</v>
      </c>
      <c r="U21" s="8">
        <v>2659.4991957014699</v>
      </c>
      <c r="V21" s="8">
        <v>2582.5773212141698</v>
      </c>
      <c r="W21" s="8">
        <v>2694.5992642535198</v>
      </c>
      <c r="X21" s="8">
        <v>2567.5164578332401</v>
      </c>
      <c r="Y21" s="9">
        <v>2516.6448759285099</v>
      </c>
      <c r="Z21" s="9">
        <v>2573.2224569739201</v>
      </c>
      <c r="AA21" s="9">
        <v>2624.1187940488699</v>
      </c>
      <c r="AB21" s="9">
        <v>2643.5268040268402</v>
      </c>
      <c r="AC21" s="9">
        <v>2654.0356697738198</v>
      </c>
      <c r="AD21" s="9">
        <v>2667.3345944683701</v>
      </c>
      <c r="AE21" s="9">
        <v>2658.0885380662899</v>
      </c>
      <c r="AF21" s="9">
        <v>2722.0179414193899</v>
      </c>
      <c r="AG21" s="9">
        <v>2701.4555551808498</v>
      </c>
      <c r="AH21" s="9">
        <v>2697.7055957845701</v>
      </c>
      <c r="AI21" s="9">
        <v>2683.90940118855</v>
      </c>
    </row>
    <row r="22" spans="2:35" x14ac:dyDescent="0.35">
      <c r="C22" s="12" t="s">
        <v>10</v>
      </c>
      <c r="D22" s="13">
        <v>96.049384376964994</v>
      </c>
      <c r="E22" s="13">
        <v>101.688440496125</v>
      </c>
      <c r="F22" s="13">
        <v>103.21428092825199</v>
      </c>
      <c r="G22" s="13">
        <v>96.948915771382701</v>
      </c>
      <c r="H22" s="13">
        <v>91.9290275224037</v>
      </c>
      <c r="I22" s="13">
        <v>97.253913035356106</v>
      </c>
      <c r="J22" s="13">
        <v>92.775769154955796</v>
      </c>
      <c r="K22" s="13">
        <v>86.034316660336899</v>
      </c>
      <c r="L22" s="13">
        <v>87.714931734137394</v>
      </c>
      <c r="M22" s="13">
        <v>87.638051084296507</v>
      </c>
      <c r="N22" s="13">
        <v>83.731391342366393</v>
      </c>
      <c r="O22" s="13">
        <v>85.882223892205602</v>
      </c>
      <c r="P22" s="13">
        <v>85.659939555531096</v>
      </c>
      <c r="Q22" s="13">
        <v>86.681625443508807</v>
      </c>
      <c r="R22" s="13">
        <v>81.071476352990899</v>
      </c>
      <c r="S22" s="13">
        <v>77.216378085698906</v>
      </c>
      <c r="T22" s="13">
        <v>77.190911959435795</v>
      </c>
      <c r="U22" s="13">
        <v>66.512817140203197</v>
      </c>
      <c r="V22" s="13">
        <v>68.934472059875503</v>
      </c>
      <c r="W22" s="13">
        <v>71.743123176606503</v>
      </c>
      <c r="X22" s="13">
        <v>72.273736570554405</v>
      </c>
      <c r="Y22" s="14">
        <v>67.124170535702504</v>
      </c>
      <c r="Z22" s="14">
        <v>69.365679825103399</v>
      </c>
      <c r="AA22" s="14">
        <v>69.181742202069202</v>
      </c>
      <c r="AB22" s="14">
        <v>69.905458100061793</v>
      </c>
      <c r="AC22" s="14">
        <v>68.328038116857499</v>
      </c>
      <c r="AD22" s="14">
        <v>66.992026148590696</v>
      </c>
      <c r="AE22" s="14">
        <v>65.438729214446695</v>
      </c>
      <c r="AF22" s="14">
        <v>64.069637000908202</v>
      </c>
      <c r="AG22" s="14">
        <v>62.879129535429897</v>
      </c>
      <c r="AH22" s="14">
        <v>61.891596014036402</v>
      </c>
      <c r="AI22" s="14">
        <v>60.871045951499497</v>
      </c>
    </row>
    <row r="23" spans="2:35" x14ac:dyDescent="0.35">
      <c r="C23" s="12" t="s">
        <v>11</v>
      </c>
      <c r="D23" s="13">
        <v>308.661491058857</v>
      </c>
      <c r="E23" s="13">
        <v>355.236045371248</v>
      </c>
      <c r="F23" s="13">
        <v>359.31291807456398</v>
      </c>
      <c r="G23" s="13">
        <v>378.99193499719399</v>
      </c>
      <c r="H23" s="13">
        <v>378.08722663036099</v>
      </c>
      <c r="I23" s="13">
        <v>406.90803194817897</v>
      </c>
      <c r="J23" s="13">
        <v>410.48960443218903</v>
      </c>
      <c r="K23" s="13">
        <v>385.89028642097298</v>
      </c>
      <c r="L23" s="13">
        <v>393.14298851585301</v>
      </c>
      <c r="M23" s="13">
        <v>425.980626529821</v>
      </c>
      <c r="N23" s="13">
        <v>420.27902854050598</v>
      </c>
      <c r="O23" s="13">
        <v>392.57050641997898</v>
      </c>
      <c r="P23" s="13">
        <v>392.859550452458</v>
      </c>
      <c r="Q23" s="13">
        <v>378.42680499738901</v>
      </c>
      <c r="R23" s="13">
        <v>359.54845230598801</v>
      </c>
      <c r="S23" s="13">
        <v>369.79724271893099</v>
      </c>
      <c r="T23" s="13">
        <v>342.31560704818799</v>
      </c>
      <c r="U23" s="13">
        <v>260.01133993971098</v>
      </c>
      <c r="V23" s="13">
        <v>278.31464559529797</v>
      </c>
      <c r="W23" s="13">
        <v>238.48962752174799</v>
      </c>
      <c r="X23" s="13">
        <v>223.644701330537</v>
      </c>
      <c r="Y23" s="14">
        <v>228.30917463687601</v>
      </c>
      <c r="Z23" s="14">
        <v>232.69332765588101</v>
      </c>
      <c r="AA23" s="14">
        <v>236.276924820831</v>
      </c>
      <c r="AB23" s="14">
        <v>238.06105845436099</v>
      </c>
      <c r="AC23" s="14">
        <v>240.28644501849999</v>
      </c>
      <c r="AD23" s="14">
        <v>242.01647183799901</v>
      </c>
      <c r="AE23" s="14">
        <v>241.95567509643399</v>
      </c>
      <c r="AF23" s="14">
        <v>242.03896054750101</v>
      </c>
      <c r="AG23" s="14">
        <v>242.059281566729</v>
      </c>
      <c r="AH23" s="14">
        <v>243.21012854414201</v>
      </c>
      <c r="AI23" s="14">
        <v>243.861030021609</v>
      </c>
    </row>
    <row r="24" spans="2:35" x14ac:dyDescent="0.35">
      <c r="C24" s="12" t="s">
        <v>12</v>
      </c>
      <c r="D24" s="13">
        <v>569.19389676278797</v>
      </c>
      <c r="E24" s="13">
        <v>565.27999834286095</v>
      </c>
      <c r="F24" s="13">
        <v>560.230551122365</v>
      </c>
      <c r="G24" s="13">
        <v>590.038645787728</v>
      </c>
      <c r="H24" s="13">
        <v>583.71947472777094</v>
      </c>
      <c r="I24" s="13">
        <v>568.57353695175198</v>
      </c>
      <c r="J24" s="13">
        <v>564.03274666019604</v>
      </c>
      <c r="K24" s="13">
        <v>589.12298598413099</v>
      </c>
      <c r="L24" s="13">
        <v>592.74705990438304</v>
      </c>
      <c r="M24" s="13">
        <v>601.815937781961</v>
      </c>
      <c r="N24" s="13">
        <v>580.27811828306903</v>
      </c>
      <c r="O24" s="13">
        <v>577.39774434009303</v>
      </c>
      <c r="P24" s="13">
        <v>583.10689855064504</v>
      </c>
      <c r="Q24" s="13">
        <v>589.207941246465</v>
      </c>
      <c r="R24" s="13">
        <v>625.47558317563403</v>
      </c>
      <c r="S24" s="13">
        <v>645.02435246324001</v>
      </c>
      <c r="T24" s="13">
        <v>686.30616404617899</v>
      </c>
      <c r="U24" s="13">
        <v>703.42310700800601</v>
      </c>
      <c r="V24" s="13">
        <v>721.29752964230795</v>
      </c>
      <c r="W24" s="13">
        <v>737.84999474093297</v>
      </c>
      <c r="X24" s="13">
        <v>724.749526511358</v>
      </c>
      <c r="Y24" s="14">
        <v>723.41228143131104</v>
      </c>
      <c r="Z24" s="14">
        <v>698.81612577600197</v>
      </c>
      <c r="AA24" s="14">
        <v>686.88471108928002</v>
      </c>
      <c r="AB24" s="14">
        <v>671.37369915511795</v>
      </c>
      <c r="AC24" s="14">
        <v>651.09413741263495</v>
      </c>
      <c r="AD24" s="14">
        <v>630.26658515328495</v>
      </c>
      <c r="AE24" s="14">
        <v>616.02405010694702</v>
      </c>
      <c r="AF24" s="14">
        <v>604.48714509790705</v>
      </c>
      <c r="AG24" s="14">
        <v>596.71248066671501</v>
      </c>
      <c r="AH24" s="14">
        <v>592.00316251390996</v>
      </c>
      <c r="AI24" s="14">
        <v>587.33199191424603</v>
      </c>
    </row>
    <row r="25" spans="2:35" x14ac:dyDescent="0.35">
      <c r="C25" s="12" t="s">
        <v>13</v>
      </c>
      <c r="D25" s="13">
        <v>594.49717093943605</v>
      </c>
      <c r="E25" s="13">
        <v>576.96761644509604</v>
      </c>
      <c r="F25" s="13">
        <v>607.99036637570998</v>
      </c>
      <c r="G25" s="13">
        <v>673.76398861951805</v>
      </c>
      <c r="H25" s="13">
        <v>675.97484609071103</v>
      </c>
      <c r="I25" s="13">
        <v>661.42519914609602</v>
      </c>
      <c r="J25" s="13">
        <v>649.764040691633</v>
      </c>
      <c r="K25" s="13">
        <v>649.94027415419202</v>
      </c>
      <c r="L25" s="13">
        <v>687.21409073470204</v>
      </c>
      <c r="M25" s="13">
        <v>647.30927940844197</v>
      </c>
      <c r="N25" s="13">
        <v>623.18957031286902</v>
      </c>
      <c r="O25" s="13">
        <v>623.60961043714894</v>
      </c>
      <c r="P25" s="13">
        <v>578.08669972285804</v>
      </c>
      <c r="Q25" s="13">
        <v>561.00140945879798</v>
      </c>
      <c r="R25" s="13">
        <v>564.35342366752798</v>
      </c>
      <c r="S25" s="13">
        <v>553.85365559993602</v>
      </c>
      <c r="T25" s="13">
        <v>564.92260837478102</v>
      </c>
      <c r="U25" s="13">
        <v>580.19874639053899</v>
      </c>
      <c r="V25" s="13">
        <v>564.51134402783396</v>
      </c>
      <c r="W25" s="13">
        <v>540.43753665132897</v>
      </c>
      <c r="X25" s="13">
        <v>528.27308215187395</v>
      </c>
      <c r="Y25" s="14">
        <v>527.35948408938998</v>
      </c>
      <c r="Z25" s="14">
        <v>530.47400937640498</v>
      </c>
      <c r="AA25" s="14">
        <v>531.04935294473205</v>
      </c>
      <c r="AB25" s="14">
        <v>532.59228546609802</v>
      </c>
      <c r="AC25" s="14">
        <v>531.51719539201599</v>
      </c>
      <c r="AD25" s="14">
        <v>536.06041121353906</v>
      </c>
      <c r="AE25" s="14">
        <v>539.117759457847</v>
      </c>
      <c r="AF25" s="14">
        <v>541.71600617144804</v>
      </c>
      <c r="AG25" s="14">
        <v>544.74495375858601</v>
      </c>
      <c r="AH25" s="14">
        <v>548.53372258110505</v>
      </c>
      <c r="AI25" s="14">
        <v>552.02456758129597</v>
      </c>
    </row>
    <row r="26" spans="2:35" x14ac:dyDescent="0.35">
      <c r="C26" s="12" t="s">
        <v>14</v>
      </c>
      <c r="D26" s="13">
        <v>243.35414166165799</v>
      </c>
      <c r="E26" s="13">
        <v>260.00260159176997</v>
      </c>
      <c r="F26" s="13">
        <v>245.860537084859</v>
      </c>
      <c r="G26" s="13">
        <v>256.860663602871</v>
      </c>
      <c r="H26" s="13">
        <v>273.38612159435399</v>
      </c>
      <c r="I26" s="13">
        <v>277.00791216239298</v>
      </c>
      <c r="J26" s="13">
        <v>264.035308537925</v>
      </c>
      <c r="K26" s="13">
        <v>246.33164989156799</v>
      </c>
      <c r="L26" s="13">
        <v>255.42807603746201</v>
      </c>
      <c r="M26" s="13">
        <v>264.43755617006099</v>
      </c>
      <c r="N26" s="13">
        <v>277.36218697700099</v>
      </c>
      <c r="O26" s="13">
        <v>266.00539235442398</v>
      </c>
      <c r="P26" s="13">
        <v>273.47311410223102</v>
      </c>
      <c r="Q26" s="13">
        <v>283.12916241151299</v>
      </c>
      <c r="R26" s="13">
        <v>281.23567058027902</v>
      </c>
      <c r="S26" s="13">
        <v>293.50899498365999</v>
      </c>
      <c r="T26" s="13">
        <v>293.80261371537802</v>
      </c>
      <c r="U26" s="13">
        <v>281.01262148525399</v>
      </c>
      <c r="V26" s="13">
        <v>287.43764068544903</v>
      </c>
      <c r="W26" s="13">
        <v>284.08175497475901</v>
      </c>
      <c r="X26" s="13">
        <v>276.45168564778902</v>
      </c>
      <c r="Y26" s="14">
        <v>278.83384116890397</v>
      </c>
      <c r="Z26" s="14">
        <v>281.82936903321701</v>
      </c>
      <c r="AA26" s="14">
        <v>280.82957999185902</v>
      </c>
      <c r="AB26" s="14">
        <v>279.097492106076</v>
      </c>
      <c r="AC26" s="14">
        <v>279.52215872142301</v>
      </c>
      <c r="AD26" s="14">
        <v>274.70980448434602</v>
      </c>
      <c r="AE26" s="14">
        <v>272.65792502945999</v>
      </c>
      <c r="AF26" s="14">
        <v>269.01427131646801</v>
      </c>
      <c r="AG26" s="14">
        <v>268.52300631253502</v>
      </c>
      <c r="AH26" s="14">
        <v>268.29325279287502</v>
      </c>
      <c r="AI26" s="14">
        <v>268.85525157666098</v>
      </c>
    </row>
    <row r="27" spans="2:35" x14ac:dyDescent="0.35">
      <c r="C27" t="s">
        <v>15</v>
      </c>
      <c r="D27" s="8">
        <f>SUM(D22:D26)</f>
        <v>1811.7560847997042</v>
      </c>
      <c r="E27" s="8">
        <f t="shared" ref="E27:AI27" si="3">SUM(E22:E26)</f>
        <v>1859.1747022470997</v>
      </c>
      <c r="F27" s="8">
        <f t="shared" si="3"/>
        <v>1876.6086535857501</v>
      </c>
      <c r="G27" s="8">
        <f t="shared" si="3"/>
        <v>1996.6041487786936</v>
      </c>
      <c r="H27" s="8">
        <f t="shared" si="3"/>
        <v>2003.0966965656007</v>
      </c>
      <c r="I27" s="8">
        <f t="shared" si="3"/>
        <v>2011.1685932437761</v>
      </c>
      <c r="J27" s="8">
        <f t="shared" si="3"/>
        <v>1981.0974694768988</v>
      </c>
      <c r="K27" s="8">
        <f t="shared" si="3"/>
        <v>1957.3195131112009</v>
      </c>
      <c r="L27" s="8">
        <f t="shared" si="3"/>
        <v>2016.2471469265374</v>
      </c>
      <c r="M27" s="8">
        <f t="shared" si="3"/>
        <v>2027.1814509745816</v>
      </c>
      <c r="N27" s="8">
        <f t="shared" si="3"/>
        <v>1984.8402954558114</v>
      </c>
      <c r="O27" s="8">
        <f t="shared" si="3"/>
        <v>1945.4654774438507</v>
      </c>
      <c r="P27" s="8">
        <f t="shared" si="3"/>
        <v>1913.1862023837232</v>
      </c>
      <c r="Q27" s="8">
        <f t="shared" si="3"/>
        <v>1898.4469435576739</v>
      </c>
      <c r="R27" s="8">
        <f t="shared" si="3"/>
        <v>1911.6846060824198</v>
      </c>
      <c r="S27" s="8">
        <f t="shared" si="3"/>
        <v>1939.4006238514658</v>
      </c>
      <c r="T27" s="8">
        <f t="shared" si="3"/>
        <v>1964.5379051439618</v>
      </c>
      <c r="U27" s="8">
        <f t="shared" si="3"/>
        <v>1891.1586319637131</v>
      </c>
      <c r="V27" s="8">
        <f t="shared" si="3"/>
        <v>1920.4956320107642</v>
      </c>
      <c r="W27" s="8">
        <f t="shared" si="3"/>
        <v>1872.6020370653755</v>
      </c>
      <c r="X27" s="8">
        <f t="shared" si="3"/>
        <v>1825.3927322121124</v>
      </c>
      <c r="Y27" s="8">
        <f t="shared" si="3"/>
        <v>1825.0389518621835</v>
      </c>
      <c r="Z27" s="8">
        <f t="shared" si="3"/>
        <v>1813.1785116666083</v>
      </c>
      <c r="AA27" s="8">
        <f t="shared" si="3"/>
        <v>1804.2223110487714</v>
      </c>
      <c r="AB27" s="8">
        <f t="shared" si="3"/>
        <v>1791.0299932817147</v>
      </c>
      <c r="AC27" s="8">
        <f t="shared" si="3"/>
        <v>1770.7479746614315</v>
      </c>
      <c r="AD27" s="8">
        <f t="shared" si="3"/>
        <v>1750.0452988377597</v>
      </c>
      <c r="AE27" s="8">
        <f t="shared" si="3"/>
        <v>1735.1941389051344</v>
      </c>
      <c r="AF27" s="8">
        <f t="shared" si="3"/>
        <v>1721.3260201342323</v>
      </c>
      <c r="AG27" s="8">
        <f t="shared" si="3"/>
        <v>1714.9188518399949</v>
      </c>
      <c r="AH27" s="8">
        <f t="shared" si="3"/>
        <v>1713.9318624460684</v>
      </c>
      <c r="AI27" s="8">
        <f t="shared" si="3"/>
        <v>1712.9438870453114</v>
      </c>
    </row>
    <row r="28" spans="2:35" x14ac:dyDescent="0.35">
      <c r="C28" t="s">
        <v>16</v>
      </c>
      <c r="D28" s="8">
        <v>6329.8484695260104</v>
      </c>
      <c r="E28" s="8">
        <v>6507.7169442745299</v>
      </c>
      <c r="F28" s="8">
        <v>6602.3476991017997</v>
      </c>
      <c r="G28" s="8">
        <v>6889.7248419589796</v>
      </c>
      <c r="H28" s="8">
        <v>6411.0530578503203</v>
      </c>
      <c r="I28" s="8">
        <v>6001.8340502684596</v>
      </c>
      <c r="J28" s="8">
        <v>5799.1806209934803</v>
      </c>
      <c r="K28" s="8">
        <v>5772.3314038593098</v>
      </c>
      <c r="L28" s="8">
        <v>6330.8538422632701</v>
      </c>
      <c r="M28" s="8">
        <v>6009.4956333394703</v>
      </c>
      <c r="N28" s="8">
        <v>5766.8555339865297</v>
      </c>
      <c r="O28" s="8">
        <v>5451.99476783917</v>
      </c>
      <c r="P28" s="8">
        <v>5840.0818293499997</v>
      </c>
      <c r="Q28" s="8">
        <v>6077.8600806219201</v>
      </c>
      <c r="R28" s="8">
        <v>6168.1008592988401</v>
      </c>
      <c r="S28" s="8">
        <v>6276.6304123563896</v>
      </c>
      <c r="T28" s="8">
        <v>6312.7419635419401</v>
      </c>
      <c r="U28" s="8">
        <v>6196.0886844444003</v>
      </c>
      <c r="V28" s="8">
        <v>6061.9643132969104</v>
      </c>
      <c r="W28" s="8">
        <v>5931.7857089547597</v>
      </c>
      <c r="X28" s="8">
        <v>5795.7650914880796</v>
      </c>
      <c r="Y28" s="9">
        <v>5650.7715745948099</v>
      </c>
      <c r="Z28" s="9">
        <v>5436.2269841255502</v>
      </c>
      <c r="AA28" s="9">
        <v>5415.1762675503196</v>
      </c>
      <c r="AB28" s="9">
        <v>5643.1475802307004</v>
      </c>
      <c r="AC28" s="9">
        <v>5734.9492063437301</v>
      </c>
      <c r="AD28" s="9">
        <v>5711.4928574988999</v>
      </c>
      <c r="AE28" s="9">
        <v>5734.0961007184897</v>
      </c>
      <c r="AF28" s="9">
        <v>5723.0931438346197</v>
      </c>
      <c r="AG28" s="9">
        <v>5732.6563867897603</v>
      </c>
      <c r="AH28" s="9">
        <v>5782.3260032795497</v>
      </c>
      <c r="AI28" s="9">
        <v>5741.4622587844797</v>
      </c>
    </row>
    <row r="29" spans="2:35" x14ac:dyDescent="0.35"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</row>
    <row r="30" spans="2:35" x14ac:dyDescent="0.35"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</row>
    <row r="31" spans="2:35" x14ac:dyDescent="0.35"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</row>
    <row r="32" spans="2:35" x14ac:dyDescent="0.35">
      <c r="B32" t="s">
        <v>35</v>
      </c>
      <c r="C32" s="15" t="s">
        <v>26</v>
      </c>
      <c r="D32" s="15">
        <v>2016</v>
      </c>
      <c r="E32" s="15">
        <v>2017</v>
      </c>
      <c r="F32" s="15">
        <v>2018</v>
      </c>
      <c r="G32" s="15">
        <v>2019</v>
      </c>
      <c r="H32" s="15">
        <v>2020</v>
      </c>
      <c r="I32" s="15">
        <v>2021</v>
      </c>
      <c r="J32" s="15">
        <v>2022</v>
      </c>
      <c r="K32" s="15">
        <v>2023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3" spans="3:35" x14ac:dyDescent="0.35">
      <c r="C33" s="2" t="s">
        <v>18</v>
      </c>
      <c r="D33" s="5">
        <f>AVERAGE(D17:G17)</f>
        <v>5221.0136341876951</v>
      </c>
      <c r="E33" s="5">
        <f>AVERAGE(H17:K17)</f>
        <v>5057.0636048744573</v>
      </c>
      <c r="F33" s="5">
        <f>AVERAGE(L17:O17)</f>
        <v>4239.6830756125946</v>
      </c>
      <c r="G33" s="5">
        <f>AVERAGE(P17:S17)</f>
        <v>3677.6859343026526</v>
      </c>
      <c r="H33" s="5">
        <f>AVERAGE(T17:W17)</f>
        <v>3905.2168817797897</v>
      </c>
      <c r="I33" s="5">
        <f>AVERAGE(X17:AA17)</f>
        <v>4023.7246592412548</v>
      </c>
      <c r="J33" s="5">
        <f>AVERAGE(AB17:AE17)</f>
        <v>4386.199528715877</v>
      </c>
      <c r="K33" s="5">
        <f>AVERAGE(AF17:AI17)</f>
        <v>4256.6687825519321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</row>
    <row r="34" spans="3:35" x14ac:dyDescent="0.35">
      <c r="C34" s="2" t="s">
        <v>19</v>
      </c>
      <c r="D34" s="5">
        <f t="shared" ref="D34:D36" si="4">AVERAGE(D18:G18)</f>
        <v>4907.1031058051876</v>
      </c>
      <c r="E34" s="5">
        <f t="shared" ref="E34:E37" si="5">AVERAGE(H18:K18)</f>
        <v>5083.3513510085049</v>
      </c>
      <c r="F34" s="5">
        <f t="shared" ref="F34:F37" si="6">AVERAGE(L18:O18)</f>
        <v>5178.506082961705</v>
      </c>
      <c r="G34" s="5">
        <f t="shared" ref="G34:G37" si="7">AVERAGE(P18:S18)</f>
        <v>5020.3842853539481</v>
      </c>
      <c r="H34" s="5">
        <f t="shared" ref="H34:H37" si="8">AVERAGE(T18:W18)</f>
        <v>4694.15581064043</v>
      </c>
      <c r="I34" s="5">
        <f t="shared" ref="I34:I37" si="9">AVERAGE(X18:AA18)</f>
        <v>4299.9347584313655</v>
      </c>
      <c r="J34" s="5">
        <f t="shared" ref="J34:J37" si="10">AVERAGE(AB18:AE18)</f>
        <v>4193.6431881984527</v>
      </c>
      <c r="K34" s="5">
        <f t="shared" ref="K34:K37" si="11">AVERAGE(AF18:AI18)</f>
        <v>4017.1138697975198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</row>
    <row r="35" spans="3:35" x14ac:dyDescent="0.35">
      <c r="C35" s="2" t="s">
        <v>20</v>
      </c>
      <c r="D35" s="5">
        <f t="shared" si="4"/>
        <v>2444.4534055637823</v>
      </c>
      <c r="E35" s="5">
        <f t="shared" si="5"/>
        <v>2109.653583439605</v>
      </c>
      <c r="F35" s="5">
        <f t="shared" si="6"/>
        <v>2050.0403805691503</v>
      </c>
      <c r="G35" s="5">
        <f t="shared" si="7"/>
        <v>2125.375993745085</v>
      </c>
      <c r="H35" s="5">
        <f t="shared" si="8"/>
        <v>1864.0564575052476</v>
      </c>
      <c r="I35" s="5">
        <f t="shared" si="9"/>
        <v>1766.3481661548249</v>
      </c>
      <c r="J35" s="5">
        <f t="shared" si="10"/>
        <v>1800.4598110265574</v>
      </c>
      <c r="K35" s="5">
        <f>AVERAGE(AF19:AI19)</f>
        <v>1749.3298940955824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</row>
    <row r="36" spans="3:35" x14ac:dyDescent="0.35">
      <c r="C36" s="2" t="s">
        <v>21</v>
      </c>
      <c r="D36" s="5">
        <f t="shared" si="4"/>
        <v>1029.8917976400901</v>
      </c>
      <c r="E36" s="5">
        <f t="shared" si="5"/>
        <v>1067.5934129555048</v>
      </c>
      <c r="F36" s="5">
        <f t="shared" si="6"/>
        <v>1012.851795897887</v>
      </c>
      <c r="G36" s="5">
        <f t="shared" si="7"/>
        <v>982.62367967567582</v>
      </c>
      <c r="H36" s="5">
        <f t="shared" si="8"/>
        <v>981.35288392433404</v>
      </c>
      <c r="I36" s="5">
        <f t="shared" si="9"/>
        <v>979.10928178520646</v>
      </c>
      <c r="J36" s="5">
        <f t="shared" si="10"/>
        <v>1042.0909199162525</v>
      </c>
      <c r="K36" s="5">
        <f t="shared" si="11"/>
        <v>1060.7940746270724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</row>
    <row r="37" spans="3:35" x14ac:dyDescent="0.35">
      <c r="C37" s="2" t="s">
        <v>22</v>
      </c>
      <c r="D37" s="5">
        <f>AVERAGE(D21:G21)</f>
        <v>2856.8201774111299</v>
      </c>
      <c r="E37" s="5">
        <f t="shared" si="5"/>
        <v>2894.6300628463773</v>
      </c>
      <c r="F37" s="5">
        <f t="shared" si="6"/>
        <v>2860.9311262573428</v>
      </c>
      <c r="G37" s="5">
        <f t="shared" si="7"/>
        <v>2777.0620644887799</v>
      </c>
      <c r="H37" s="5">
        <f t="shared" si="8"/>
        <v>2677.094863613715</v>
      </c>
      <c r="I37" s="5">
        <f t="shared" si="9"/>
        <v>2570.3756461961348</v>
      </c>
      <c r="J37" s="5">
        <f t="shared" si="10"/>
        <v>2655.74640158383</v>
      </c>
      <c r="K37" s="5">
        <f t="shared" si="11"/>
        <v>2701.2721233933398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</row>
    <row r="38" spans="3:35" x14ac:dyDescent="0.35">
      <c r="C38" s="2" t="s">
        <v>15</v>
      </c>
      <c r="D38" s="5">
        <f>AVERAGE(D27:G27)</f>
        <v>1886.0358973528118</v>
      </c>
      <c r="E38" s="5">
        <f>AVERAGE(H27:K27)</f>
        <v>1988.1705680993691</v>
      </c>
      <c r="F38" s="5">
        <f>AVERAGE(L27:O27)</f>
        <v>1993.4335927001953</v>
      </c>
      <c r="G38" s="5">
        <f>AVERAGE(P27:S27)</f>
        <v>1915.6795939688207</v>
      </c>
      <c r="H38" s="5">
        <f>AVERAGE(T27:W27)</f>
        <v>1912.1985515459537</v>
      </c>
      <c r="I38" s="5">
        <f>AVERAGE(X27:AA27)</f>
        <v>1816.9581266974189</v>
      </c>
      <c r="J38" s="5">
        <f>AVERAGE(AB27:AE27)</f>
        <v>1761.7543514215101</v>
      </c>
      <c r="K38" s="5">
        <f>AVERAGE(AF27:AI27)</f>
        <v>1715.7801553664017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</row>
    <row r="39" spans="3:35" x14ac:dyDescent="0.35">
      <c r="C39" s="2" t="s">
        <v>23</v>
      </c>
      <c r="D39" s="5">
        <f>AVERAGE(D28:G28)</f>
        <v>6582.4094887153296</v>
      </c>
      <c r="E39" s="5">
        <f>AVERAGE(H28:K28)</f>
        <v>5996.099783242892</v>
      </c>
      <c r="F39" s="5">
        <f>AVERAGE(L28:O28)</f>
        <v>5889.7999443571098</v>
      </c>
      <c r="G39" s="5">
        <f>AVERAGE(P28:S28)</f>
        <v>6090.6682954067874</v>
      </c>
      <c r="H39" s="5">
        <f>AVERAGE(T28:W28)</f>
        <v>6125.6451675595035</v>
      </c>
      <c r="I39" s="5">
        <f>AVERAGE(X28:AA28)</f>
        <v>5574.4849794396896</v>
      </c>
      <c r="J39" s="5">
        <f>AVERAGE(AB28:AE28)</f>
        <v>5705.9214361979548</v>
      </c>
      <c r="K39" s="5">
        <f>AVERAGE(AF28:AI28)</f>
        <v>5744.8844481721026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3:35" x14ac:dyDescent="0.35">
      <c r="C40" s="2" t="s">
        <v>39</v>
      </c>
      <c r="D40" s="8">
        <f>SUM(D33:D39)</f>
        <v>24927.727506676027</v>
      </c>
      <c r="E40" s="8">
        <f>SUM(E33:E39)</f>
        <v>24196.562366466711</v>
      </c>
      <c r="F40" s="8">
        <f>SUM(F33:F39)</f>
        <v>23225.245998355982</v>
      </c>
      <c r="G40" s="8">
        <f t="shared" ref="G40:K40" si="12">SUM(G33:G39)</f>
        <v>22589.479846941751</v>
      </c>
      <c r="H40" s="8">
        <f t="shared" si="12"/>
        <v>22159.720616568971</v>
      </c>
      <c r="I40" s="8">
        <f t="shared" si="12"/>
        <v>21030.935617945896</v>
      </c>
      <c r="J40" s="8">
        <f t="shared" si="12"/>
        <v>21545.815637060434</v>
      </c>
      <c r="K40" s="8">
        <f t="shared" si="12"/>
        <v>21245.843348003953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</row>
    <row r="41" spans="3:35" x14ac:dyDescent="0.35"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</row>
    <row r="43" spans="3:35" x14ac:dyDescent="0.35">
      <c r="C43" s="15" t="s">
        <v>17</v>
      </c>
    </row>
    <row r="44" spans="3:35" x14ac:dyDescent="0.35">
      <c r="C44" t="s">
        <v>18</v>
      </c>
      <c r="D44" s="16">
        <f>D17/D$11</f>
        <v>0.19235937019338731</v>
      </c>
      <c r="E44" s="16">
        <f>E17/E$11</f>
        <v>0.22297453563150377</v>
      </c>
      <c r="F44" s="16">
        <f>F17/F$11</f>
        <v>0.18463632219536749</v>
      </c>
      <c r="G44" s="16">
        <f>G17/G$11</f>
        <v>0.23470637718462714</v>
      </c>
      <c r="H44" s="16">
        <f>H17/H$11</f>
        <v>0.17971908838559039</v>
      </c>
      <c r="I44" s="16">
        <f>I17/I$11</f>
        <v>0.22258605746189894</v>
      </c>
      <c r="J44" s="16">
        <f>J17/J$11</f>
        <v>0.22227588561941342</v>
      </c>
      <c r="K44" s="16">
        <f>K17/K$11</f>
        <v>0.21106836712602528</v>
      </c>
      <c r="L44" s="16">
        <f>L17/L$11</f>
        <v>0.15978462164943383</v>
      </c>
      <c r="M44" s="16">
        <f>M17/M$11</f>
        <v>0.1956325875618945</v>
      </c>
      <c r="N44" s="16">
        <f>N17/N$11</f>
        <v>0.19305594219057545</v>
      </c>
      <c r="O44" s="16">
        <f>O17/O$11</f>
        <v>0.18141557797049576</v>
      </c>
      <c r="P44" s="16">
        <f>P17/P$11</f>
        <v>0.1539650684507182</v>
      </c>
      <c r="Q44" s="16">
        <f>Q17/Q$11</f>
        <v>0.16498461199918324</v>
      </c>
      <c r="R44" s="16">
        <f>R17/R$11</f>
        <v>0.17025034997928418</v>
      </c>
      <c r="S44" s="16">
        <f>S17/S$11</f>
        <v>0.1617828556884153</v>
      </c>
      <c r="T44" s="16">
        <f>T17/T$11</f>
        <v>0.15133868724063654</v>
      </c>
      <c r="U44" s="16">
        <f>U17/U$11</f>
        <v>0.18704485632237208</v>
      </c>
      <c r="V44" s="16">
        <f>V17/V$11</f>
        <v>0.19315014989054372</v>
      </c>
      <c r="W44" s="16">
        <f>W17/W$11</f>
        <v>0.17312659523565171</v>
      </c>
      <c r="X44" s="16">
        <f>X17/X$11</f>
        <v>0.17285357741264121</v>
      </c>
      <c r="Y44" s="16">
        <f>Y17/Y$11</f>
        <v>0.18801088365052024</v>
      </c>
      <c r="Z44" s="16">
        <f>Z17/Z$11</f>
        <v>0.20137868699729025</v>
      </c>
      <c r="AA44" s="16">
        <f>AA17/AA$11</f>
        <v>0.20272202160100847</v>
      </c>
      <c r="AB44" s="16">
        <f>AB17/AB$11</f>
        <v>0.20151556931479656</v>
      </c>
      <c r="AC44" s="16">
        <f>AC17/AC$11</f>
        <v>0.20327288658825485</v>
      </c>
      <c r="AD44" s="16">
        <f>AD17/AD$11</f>
        <v>0.20357184000576789</v>
      </c>
      <c r="AE44" s="16">
        <f>AE17/AE$11</f>
        <v>0.20594364811129806</v>
      </c>
      <c r="AF44" s="16">
        <f>AF17/AF$11</f>
        <v>0.20390046361035744</v>
      </c>
      <c r="AG44" s="16">
        <f>AG17/AG$11</f>
        <v>0.20137354666790239</v>
      </c>
      <c r="AH44" s="16">
        <f>AH17/AH$11</f>
        <v>0.19841164267088171</v>
      </c>
      <c r="AI44" s="16">
        <f>AI17/AI$11</f>
        <v>0.19767477907267575</v>
      </c>
    </row>
    <row r="45" spans="3:35" x14ac:dyDescent="0.35">
      <c r="C45" t="s">
        <v>19</v>
      </c>
      <c r="D45" s="16">
        <f>D18/D$11</f>
        <v>0.19340101516848984</v>
      </c>
      <c r="E45" s="16">
        <f>E18/E$11</f>
        <v>0.19112249311297058</v>
      </c>
      <c r="F45" s="16">
        <f>F18/F$11</f>
        <v>0.20697416935955387</v>
      </c>
      <c r="G45" s="16">
        <f>G18/G$11</f>
        <v>0.19599541011834953</v>
      </c>
      <c r="H45" s="16">
        <f>H18/H$11</f>
        <v>0.21470390489042609</v>
      </c>
      <c r="I45" s="16">
        <f>I18/I$11</f>
        <v>0.2068966372272551</v>
      </c>
      <c r="J45" s="16">
        <f>J18/J$11</f>
        <v>0.20676362847867485</v>
      </c>
      <c r="K45" s="16">
        <f>K18/K$11</f>
        <v>0.21210125633015076</v>
      </c>
      <c r="L45" s="16">
        <f>L18/L$11</f>
        <v>0.22574124999274367</v>
      </c>
      <c r="M45" s="16">
        <f>M18/M$11</f>
        <v>0.21947604735431395</v>
      </c>
      <c r="N45" s="16">
        <f>N18/N$11</f>
        <v>0.22205092941178822</v>
      </c>
      <c r="O45" s="16">
        <f>O18/O$11</f>
        <v>0.22477386001303376</v>
      </c>
      <c r="P45" s="16">
        <f>P18/P$11</f>
        <v>0.22656625134843669</v>
      </c>
      <c r="Q45" s="16">
        <f>Q18/Q$11</f>
        <v>0.22274269538942174</v>
      </c>
      <c r="R45" s="16">
        <f>R18/R$11</f>
        <v>0.2209063787212843</v>
      </c>
      <c r="S45" s="16">
        <f>S18/S$11</f>
        <v>0.21887855063272357</v>
      </c>
      <c r="T45" s="16">
        <f>T18/T$11</f>
        <v>0.2199215932811697</v>
      </c>
      <c r="U45" s="16">
        <f>U18/U$11</f>
        <v>0.20916216090416079</v>
      </c>
      <c r="V45" s="16">
        <f>V18/V$11</f>
        <v>0.20795229568603441</v>
      </c>
      <c r="W45" s="16">
        <f>W18/W$11</f>
        <v>0.21025979563924405</v>
      </c>
      <c r="X45" s="16">
        <f>X18/X$11</f>
        <v>0.20799476073993436</v>
      </c>
      <c r="Y45" s="16">
        <f>Y18/Y$11</f>
        <v>0.20487022270338798</v>
      </c>
      <c r="Z45" s="16">
        <f>Z18/Z$11</f>
        <v>0.20340123911162578</v>
      </c>
      <c r="AA45" s="16">
        <f>AA18/AA$11</f>
        <v>0.20162802206364566</v>
      </c>
      <c r="AB45" s="16">
        <f>AB18/AB$11</f>
        <v>0.19726062234000308</v>
      </c>
      <c r="AC45" s="16">
        <f>AC18/AC$11</f>
        <v>0.19533508696938245</v>
      </c>
      <c r="AD45" s="16">
        <f>AD18/AD$11</f>
        <v>0.19400671810106002</v>
      </c>
      <c r="AE45" s="16">
        <f>AE18/AE$11</f>
        <v>0.19194722880840862</v>
      </c>
      <c r="AF45" s="16">
        <f>AF18/AF$11</f>
        <v>0.18988030272166531</v>
      </c>
      <c r="AG45" s="16">
        <f>AG18/AG$11</f>
        <v>0.1887960872882822</v>
      </c>
      <c r="AH45" s="16">
        <f>AH18/AH$11</f>
        <v>0.18833148125677945</v>
      </c>
      <c r="AI45" s="16">
        <f>AI18/AI$11</f>
        <v>0.18929629864208353</v>
      </c>
    </row>
    <row r="46" spans="3:35" x14ac:dyDescent="0.35">
      <c r="C46" t="s">
        <v>20</v>
      </c>
      <c r="D46" s="16">
        <f>D19/D$11</f>
        <v>0.10490541438538575</v>
      </c>
      <c r="E46" s="16">
        <f>E19/E$11</f>
        <v>0.10029895261084325</v>
      </c>
      <c r="F46" s="16">
        <f>F19/F$11</f>
        <v>0.10056448394049494</v>
      </c>
      <c r="G46" s="16">
        <f>G19/G$11</f>
        <v>8.754394786629914E-2</v>
      </c>
      <c r="H46" s="16">
        <f>H19/H$11</f>
        <v>9.1487284276221867E-2</v>
      </c>
      <c r="I46" s="16">
        <f>I19/I$11</f>
        <v>8.6960102452640992E-2</v>
      </c>
      <c r="J46" s="16">
        <f>J19/J$11</f>
        <v>8.4828984807852101E-2</v>
      </c>
      <c r="K46" s="16">
        <f>K19/K$11</f>
        <v>8.5447107334805372E-2</v>
      </c>
      <c r="L46" s="16">
        <f>L19/L$11</f>
        <v>8.8442869111952233E-2</v>
      </c>
      <c r="M46" s="16">
        <f>M19/M$11</f>
        <v>8.47429934892871E-2</v>
      </c>
      <c r="N46" s="16">
        <f>N19/N$11</f>
        <v>8.8847382632762095E-2</v>
      </c>
      <c r="O46" s="16">
        <f>O19/O$11</f>
        <v>9.1275218819648174E-2</v>
      </c>
      <c r="P46" s="16">
        <f>P19/P$11</f>
        <v>9.8829673145146305E-2</v>
      </c>
      <c r="Q46" s="16">
        <f>Q19/Q$11</f>
        <v>9.3686941467708312E-2</v>
      </c>
      <c r="R46" s="16">
        <f>R19/R$11</f>
        <v>9.2424635651382328E-2</v>
      </c>
      <c r="S46" s="16">
        <f>S19/S$11</f>
        <v>9.1528401118353878E-2</v>
      </c>
      <c r="T46" s="16">
        <f>T19/T$11</f>
        <v>8.9048638243013276E-2</v>
      </c>
      <c r="U46" s="16">
        <f>U19/U$11</f>
        <v>8.5180011924024218E-2</v>
      </c>
      <c r="V46" s="16">
        <f>V19/V$11</f>
        <v>8.2012841769138076E-2</v>
      </c>
      <c r="W46" s="16">
        <f>W19/W$11</f>
        <v>8.0050836565657577E-2</v>
      </c>
      <c r="X46" s="16">
        <f>X19/X$11</f>
        <v>8.497776816730053E-2</v>
      </c>
      <c r="Y46" s="16">
        <f>Y19/Y$11</f>
        <v>8.2130183069912807E-2</v>
      </c>
      <c r="Z46" s="16">
        <f>Z19/Z$11</f>
        <v>8.3986349639582347E-2</v>
      </c>
      <c r="AA46" s="16">
        <f>AA19/AA$11</f>
        <v>8.4843787149599961E-2</v>
      </c>
      <c r="AB46" s="16">
        <f>AB19/AB$11</f>
        <v>8.5135239588669281E-2</v>
      </c>
      <c r="AC46" s="16">
        <f>AC19/AC$11</f>
        <v>8.3717444885213391E-2</v>
      </c>
      <c r="AD46" s="16">
        <f>AD19/AD$11</f>
        <v>8.3048190031768596E-2</v>
      </c>
      <c r="AE46" s="16">
        <f>AE19/AE$11</f>
        <v>8.2355264506285844E-2</v>
      </c>
      <c r="AF46" s="16">
        <f>AF19/AF$11</f>
        <v>8.23432413043656E-2</v>
      </c>
      <c r="AG46" s="16">
        <f>AG19/AG$11</f>
        <v>8.2634145321760319E-2</v>
      </c>
      <c r="AH46" s="16">
        <f>AH19/AH$11</f>
        <v>8.2277615999759426E-2</v>
      </c>
      <c r="AI46" s="16">
        <f>AI19/AI$11</f>
        <v>8.209305849037761E-2</v>
      </c>
    </row>
    <row r="47" spans="3:35" x14ac:dyDescent="0.35">
      <c r="C47" t="s">
        <v>21</v>
      </c>
      <c r="D47" s="16">
        <f>D20/D$11</f>
        <v>4.3091573265651703E-2</v>
      </c>
      <c r="E47" s="16">
        <f>E20/E$11</f>
        <v>4.0085686451952492E-2</v>
      </c>
      <c r="F47" s="16">
        <f>F20/F$11</f>
        <v>4.3150343989009916E-2</v>
      </c>
      <c r="G47" s="16">
        <f>G20/G$11</f>
        <v>3.9209512274961909E-2</v>
      </c>
      <c r="H47" s="16">
        <f>H20/H$11</f>
        <v>4.4221393774826576E-2</v>
      </c>
      <c r="I47" s="16">
        <f>I20/I$11</f>
        <v>4.3059455923364021E-2</v>
      </c>
      <c r="J47" s="16">
        <f>J20/J$11</f>
        <v>4.4409864898567845E-2</v>
      </c>
      <c r="K47" s="16">
        <f>K20/K$11</f>
        <v>4.4842007921185457E-2</v>
      </c>
      <c r="L47" s="16">
        <f>L20/L$11</f>
        <v>4.4841064000815313E-2</v>
      </c>
      <c r="M47" s="16">
        <f>M20/M$11</f>
        <v>4.2948092469383074E-2</v>
      </c>
      <c r="N47" s="16">
        <f>N20/N$11</f>
        <v>4.3091389884496727E-2</v>
      </c>
      <c r="O47" s="16">
        <f>O20/O$11</f>
        <v>4.3569037257338392E-2</v>
      </c>
      <c r="P47" s="16">
        <f>P20/P$11</f>
        <v>4.4269708384324369E-2</v>
      </c>
      <c r="Q47" s="16">
        <f>Q20/Q$11</f>
        <v>4.2783358142195395E-2</v>
      </c>
      <c r="R47" s="16">
        <f>R20/R$11</f>
        <v>4.255678514918957E-2</v>
      </c>
      <c r="S47" s="16">
        <f>S20/S$11</f>
        <v>4.4405147701764416E-2</v>
      </c>
      <c r="T47" s="16">
        <f>T20/T$11</f>
        <v>4.4950278399271827E-2</v>
      </c>
      <c r="U47" s="16">
        <f>U20/U$11</f>
        <v>4.2694680763725811E-2</v>
      </c>
      <c r="V47" s="16">
        <f>V20/V$11</f>
        <v>4.406035913675644E-2</v>
      </c>
      <c r="W47" s="16">
        <f>W20/W$11</f>
        <v>4.5506289221806627E-2</v>
      </c>
      <c r="X47" s="16">
        <f>X20/X$11</f>
        <v>4.5930652932352274E-2</v>
      </c>
      <c r="Y47" s="16">
        <f>Y20/Y$11</f>
        <v>4.6387503995473263E-2</v>
      </c>
      <c r="Z47" s="16">
        <f>Z20/Z$11</f>
        <v>4.6537360527133885E-2</v>
      </c>
      <c r="AA47" s="16">
        <f>AA20/AA$11</f>
        <v>4.7353281002446228E-2</v>
      </c>
      <c r="AB47" s="16">
        <f>AB20/AB$11</f>
        <v>4.7710631447161415E-2</v>
      </c>
      <c r="AC47" s="16">
        <f>AC20/AC$11</f>
        <v>4.7974346417193052E-2</v>
      </c>
      <c r="AD47" s="16">
        <f>AD20/AD$11</f>
        <v>4.8806660072839347E-2</v>
      </c>
      <c r="AE47" s="16">
        <f>AE20/AE$11</f>
        <v>4.897549531704281E-2</v>
      </c>
      <c r="AF47" s="16">
        <f>AF20/AF$11</f>
        <v>4.9252717838190414E-2</v>
      </c>
      <c r="AG47" s="16">
        <f>AG20/AG$11</f>
        <v>4.9761805464984349E-2</v>
      </c>
      <c r="AH47" s="16">
        <f>AH20/AH$11</f>
        <v>5.023973329825708E-2</v>
      </c>
      <c r="AI47" s="16">
        <f>AI20/AI$11</f>
        <v>5.0473639222980926E-2</v>
      </c>
    </row>
    <row r="48" spans="3:35" x14ac:dyDescent="0.35">
      <c r="C48" t="s">
        <v>22</v>
      </c>
      <c r="D48" s="16">
        <f>D21/D$11</f>
        <v>0.1197066998481294</v>
      </c>
      <c r="E48" s="16">
        <f>E21/E$11</f>
        <v>0.11352975551451394</v>
      </c>
      <c r="F48" s="16">
        <f>F21/F$11</f>
        <v>0.11899894461573857</v>
      </c>
      <c r="G48" s="16">
        <f>G21/G$11</f>
        <v>0.10703004880150487</v>
      </c>
      <c r="H48" s="16">
        <f>H21/H$11</f>
        <v>0.12113777410642636</v>
      </c>
      <c r="I48" s="16">
        <f>I21/I$11</f>
        <v>0.11841074755470743</v>
      </c>
      <c r="J48" s="16">
        <f>J21/J$11</f>
        <v>0.11827734379631366</v>
      </c>
      <c r="K48" s="16">
        <f>K21/K$11</f>
        <v>0.12074577081319333</v>
      </c>
      <c r="L48" s="16">
        <f>L21/L$11</f>
        <v>0.12505467184043489</v>
      </c>
      <c r="M48" s="16">
        <f>M21/M$11</f>
        <v>0.12136635937641664</v>
      </c>
      <c r="N48" s="16">
        <f>N21/N$11</f>
        <v>0.12098809425295046</v>
      </c>
      <c r="O48" s="16">
        <f>O21/O$11</f>
        <v>0.1254713995138971</v>
      </c>
      <c r="P48" s="16">
        <f>P21/P$11</f>
        <v>0.12688529852530051</v>
      </c>
      <c r="Q48" s="16">
        <f>Q21/Q$11</f>
        <v>0.12244409315289451</v>
      </c>
      <c r="R48" s="16">
        <f>R21/R$11</f>
        <v>0.12037639147828758</v>
      </c>
      <c r="S48" s="16">
        <f>S21/S$11</f>
        <v>0.12214463413818678</v>
      </c>
      <c r="T48" s="16">
        <f>T21/T$11</f>
        <v>0.12410869247253084</v>
      </c>
      <c r="U48" s="16">
        <f>U21/U$11</f>
        <v>0.11777558057002321</v>
      </c>
      <c r="V48" s="16">
        <f>V21/V$11</f>
        <v>0.11557985282091852</v>
      </c>
      <c r="W48" s="16">
        <f>W21/W$11</f>
        <v>0.12603124829221413</v>
      </c>
      <c r="X48" s="16">
        <f>X21/X$11</f>
        <v>0.12303588488620049</v>
      </c>
      <c r="Y48" s="16">
        <f>Y21/Y$11</f>
        <v>0.12053786838688295</v>
      </c>
      <c r="Z48" s="16">
        <f>Z21/Z$11</f>
        <v>0.12173596766158078</v>
      </c>
      <c r="AA48" s="16">
        <f>AA21/AA$11</f>
        <v>0.12354886855966127</v>
      </c>
      <c r="AB48" s="16">
        <f>AB21/AB$11</f>
        <v>0.12286226955135754</v>
      </c>
      <c r="AC48" s="16">
        <f>AC21/AC$11</f>
        <v>0.12270019265979099</v>
      </c>
      <c r="AD48" s="16">
        <f>AD21/AD$11</f>
        <v>0.12391887825611708</v>
      </c>
      <c r="AE48" s="16">
        <f>AE21/AE$11</f>
        <v>0.12356312514938704</v>
      </c>
      <c r="AF48" s="16">
        <f>AF21/AF$11</f>
        <v>0.12707825320521399</v>
      </c>
      <c r="AG48" s="16">
        <f>AG21/AG$11</f>
        <v>0.12708285939158862</v>
      </c>
      <c r="AH48" s="16">
        <f>AH21/AH$11</f>
        <v>0.12722173435196818</v>
      </c>
      <c r="AI48" s="16">
        <f>AI21/AI$11</f>
        <v>0.1271924389672095</v>
      </c>
    </row>
    <row r="49" spans="2:35" x14ac:dyDescent="0.35">
      <c r="C49" t="s">
        <v>15</v>
      </c>
      <c r="D49" s="16">
        <f>D27/D$11</f>
        <v>7.7114845164290319E-2</v>
      </c>
      <c r="E49" s="16">
        <f>E27/E$11</f>
        <v>7.3769900372948907E-2</v>
      </c>
      <c r="F49" s="16">
        <f>F27/F$11</f>
        <v>7.6506830598159298E-2</v>
      </c>
      <c r="G49" s="16">
        <f>G27/G$11</f>
        <v>7.538434039413075E-2</v>
      </c>
      <c r="H49" s="16">
        <f>H27/H$11</f>
        <v>8.3019799056589613E-2</v>
      </c>
      <c r="I49" s="16">
        <f>I27/I$11</f>
        <v>8.0840015442890031E-2</v>
      </c>
      <c r="J49" s="16">
        <f>J27/J$11</f>
        <v>8.2358838814978727E-2</v>
      </c>
      <c r="K49" s="16">
        <f>K27/K$11</f>
        <v>8.2498663605829969E-2</v>
      </c>
      <c r="L49" s="16">
        <f>L27/L$11</f>
        <v>8.6024744868152217E-2</v>
      </c>
      <c r="M49" s="16">
        <f>M27/M$11</f>
        <v>8.4711166764611448E-2</v>
      </c>
      <c r="N49" s="16">
        <f>N27/N$11</f>
        <v>8.5000756906291261E-2</v>
      </c>
      <c r="O49" s="16">
        <f>O27/O$11</f>
        <v>8.7706159390049387E-2</v>
      </c>
      <c r="P49" s="16">
        <f>P27/P$11</f>
        <v>8.6238211331877437E-2</v>
      </c>
      <c r="Q49" s="16">
        <f>Q27/Q$11</f>
        <v>8.4103079569871675E-2</v>
      </c>
      <c r="R49" s="16">
        <f>R27/R$11</f>
        <v>8.3634981817146514E-2</v>
      </c>
      <c r="S49" s="16">
        <f>S27/S$11</f>
        <v>8.5275805658063822E-2</v>
      </c>
      <c r="T49" s="16">
        <f>T27/T$11</f>
        <v>8.7966196772799807E-2</v>
      </c>
      <c r="U49" s="16">
        <f>U27/U$11</f>
        <v>8.3749717311265917E-2</v>
      </c>
      <c r="V49" s="16">
        <f>V27/V$11</f>
        <v>8.5949257227529607E-2</v>
      </c>
      <c r="W49" s="16">
        <f>W27/W$11</f>
        <v>8.7584961302686601E-2</v>
      </c>
      <c r="X49" s="16">
        <f>X27/X$11</f>
        <v>8.7473172523337916E-2</v>
      </c>
      <c r="Y49" s="16">
        <f>Y27/Y$11</f>
        <v>8.7412533681111945E-2</v>
      </c>
      <c r="Z49" s="16">
        <f>Z27/Z$11</f>
        <v>8.5779229876803656E-2</v>
      </c>
      <c r="AA49" s="16">
        <f>AA27/AA$11</f>
        <v>8.4946468759608151E-2</v>
      </c>
      <c r="AB49" s="16">
        <f>AB27/AB$11</f>
        <v>8.3241073808650479E-2</v>
      </c>
      <c r="AC49" s="16">
        <f>AC27/AC$11</f>
        <v>8.1864430127048166E-2</v>
      </c>
      <c r="AD49" s="16">
        <f>AD27/AD$11</f>
        <v>8.1303504546863845E-2</v>
      </c>
      <c r="AE49" s="16">
        <f>AE27/AE$11</f>
        <v>8.0661726452495974E-2</v>
      </c>
      <c r="AF49" s="16">
        <f>AF27/AF$11</f>
        <v>8.0360639989491819E-2</v>
      </c>
      <c r="AG49" s="16">
        <f>AG27/AG$11</f>
        <v>8.067383929319423E-2</v>
      </c>
      <c r="AH49" s="16">
        <f>AH27/AH$11</f>
        <v>8.082771687251987E-2</v>
      </c>
      <c r="AI49" s="16">
        <f>AI27/AI$11</f>
        <v>8.1177669674982925E-2</v>
      </c>
    </row>
    <row r="50" spans="2:35" x14ac:dyDescent="0.35">
      <c r="C50" t="s">
        <v>23</v>
      </c>
      <c r="D50" s="16">
        <f>D28/D$11</f>
        <v>0.26942108197466452</v>
      </c>
      <c r="E50" s="16">
        <f>E28/E$11</f>
        <v>0.25821867630526624</v>
      </c>
      <c r="F50" s="16">
        <f>F28/F$11</f>
        <v>0.26916890530167586</v>
      </c>
      <c r="G50" s="16">
        <f>G28/G$11</f>
        <v>0.26013036336012491</v>
      </c>
      <c r="H50" s="16">
        <f>H28/H$11</f>
        <v>0.26571075550991863</v>
      </c>
      <c r="I50" s="16">
        <f>I28/I$11</f>
        <v>0.24124698393724134</v>
      </c>
      <c r="J50" s="16">
        <f>J28/J$11</f>
        <v>0.24108545358420067</v>
      </c>
      <c r="K50" s="16">
        <f>K28/K$11</f>
        <v>0.24329682686880905</v>
      </c>
      <c r="L50" s="16">
        <f>L28/L$11</f>
        <v>0.27011077853646775</v>
      </c>
      <c r="M50" s="16">
        <f>M28/M$11</f>
        <v>0.25112275298409253</v>
      </c>
      <c r="N50" s="16">
        <f>N28/N$11</f>
        <v>0.24696550472113415</v>
      </c>
      <c r="O50" s="16">
        <f>O28/O$11</f>
        <v>0.24578874703553738</v>
      </c>
      <c r="P50" s="16">
        <f>P28/P$11</f>
        <v>0.2632457888141978</v>
      </c>
      <c r="Q50" s="16">
        <f>Q28/Q$11</f>
        <v>0.26925522027872412</v>
      </c>
      <c r="R50" s="16">
        <f>R28/R$11</f>
        <v>0.26985047720342592</v>
      </c>
      <c r="S50" s="16">
        <f>S28/S$11</f>
        <v>0.27598460506249151</v>
      </c>
      <c r="T50" s="16">
        <f>T28/T$11</f>
        <v>0.28266591359057941</v>
      </c>
      <c r="U50" s="16">
        <f>U28/U$11</f>
        <v>0.27439299220442598</v>
      </c>
      <c r="V50" s="16">
        <f>V28/V$11</f>
        <v>0.27129524346907796</v>
      </c>
      <c r="W50" s="16">
        <f>W28/W$11</f>
        <v>0.27744027374274088</v>
      </c>
      <c r="X50" s="16">
        <f>X28/X$11</f>
        <v>0.27773418333823258</v>
      </c>
      <c r="Y50" s="16">
        <f>Y28/Y$11</f>
        <v>0.27065080451271317</v>
      </c>
      <c r="Z50" s="16">
        <f>Z28/Z$11</f>
        <v>0.25718116618598591</v>
      </c>
      <c r="AA50" s="16">
        <f>AA28/AA$11</f>
        <v>0.25495755086402988</v>
      </c>
      <c r="AB50" s="16">
        <f>AB28/AB$11</f>
        <v>0.26227459394936242</v>
      </c>
      <c r="AC50" s="16">
        <f>AC28/AC$11</f>
        <v>0.26513561235311489</v>
      </c>
      <c r="AD50" s="16">
        <f>AD28/AD$11</f>
        <v>0.2653442089855822</v>
      </c>
      <c r="AE50" s="16">
        <f>AE28/AE$11</f>
        <v>0.26655351165508134</v>
      </c>
      <c r="AF50" s="16">
        <f>AF28/AF$11</f>
        <v>0.26718438133071276</v>
      </c>
      <c r="AG50" s="16">
        <f>AG28/AG$11</f>
        <v>0.26967771657228851</v>
      </c>
      <c r="AH50" s="16">
        <f>AH28/AH$11</f>
        <v>0.27269007554983565</v>
      </c>
      <c r="AI50" s="16">
        <f>AI28/AI$11</f>
        <v>0.27209211592969068</v>
      </c>
    </row>
    <row r="52" spans="2:35" x14ac:dyDescent="0.35">
      <c r="B52" s="18" t="s">
        <v>24</v>
      </c>
      <c r="C52" s="15" t="s">
        <v>25</v>
      </c>
    </row>
    <row r="53" spans="2:35" x14ac:dyDescent="0.35">
      <c r="B53" s="18"/>
      <c r="C53" t="s">
        <v>18</v>
      </c>
      <c r="D53" s="5">
        <f>D$8*D$12*D44</f>
        <v>5002.1910703974299</v>
      </c>
      <c r="E53" s="5">
        <f t="shared" ref="E53:AI59" si="13">E$8*E$12*E44</f>
        <v>6287.1472211739874</v>
      </c>
      <c r="F53" s="5">
        <f t="shared" si="13"/>
        <v>5095.958768412891</v>
      </c>
      <c r="G53" s="5">
        <f t="shared" si="13"/>
        <v>7054.2233002101175</v>
      </c>
      <c r="H53" s="5">
        <f t="shared" si="13"/>
        <v>4941.832426908376</v>
      </c>
      <c r="I53" s="5">
        <f t="shared" si="13"/>
        <v>6409.3471748626707</v>
      </c>
      <c r="J53" s="5">
        <f t="shared" si="13"/>
        <v>6269.1610415725518</v>
      </c>
      <c r="K53" s="5">
        <f t="shared" si="13"/>
        <v>5894.5485503696245</v>
      </c>
      <c r="L53" s="5">
        <f t="shared" si="13"/>
        <v>4430.3205743721546</v>
      </c>
      <c r="M53" s="5">
        <f t="shared" si="13"/>
        <v>5661.1220341652897</v>
      </c>
      <c r="N53" s="5">
        <f t="shared" si="13"/>
        <v>5504.3227992490374</v>
      </c>
      <c r="O53" s="5">
        <f t="shared" si="13"/>
        <v>4964.0119314606218</v>
      </c>
      <c r="P53" s="5">
        <f t="shared" si="13"/>
        <v>4224.5431679781732</v>
      </c>
      <c r="Q53" s="5">
        <f t="shared" si="13"/>
        <v>4725.1065464032918</v>
      </c>
      <c r="R53" s="5">
        <f t="shared" si="13"/>
        <v>5044.8253110316809</v>
      </c>
      <c r="S53" s="5">
        <f t="shared" si="13"/>
        <v>4810.5563527048589</v>
      </c>
      <c r="T53" s="5">
        <f t="shared" si="13"/>
        <v>4485.5234216602075</v>
      </c>
      <c r="U53" s="5">
        <f t="shared" si="13"/>
        <v>5617.7972543212127</v>
      </c>
      <c r="V53" s="5">
        <f t="shared" si="13"/>
        <v>5710.5178993072795</v>
      </c>
      <c r="W53" s="5">
        <f t="shared" si="13"/>
        <v>4837.386524261773</v>
      </c>
      <c r="X53" s="5">
        <f t="shared" si="13"/>
        <v>4890.7192610375914</v>
      </c>
      <c r="Y53" s="5">
        <f t="shared" si="13"/>
        <v>5102.9906474783093</v>
      </c>
      <c r="Z53" s="5">
        <f t="shared" si="13"/>
        <v>5533.6957564691402</v>
      </c>
      <c r="AA53" s="5">
        <f t="shared" si="13"/>
        <v>5597.4342377087287</v>
      </c>
      <c r="AB53" s="5">
        <f t="shared" si="13"/>
        <v>5636.5990479821749</v>
      </c>
      <c r="AC53" s="5">
        <f t="shared" si="13"/>
        <v>5715.8959901444578</v>
      </c>
      <c r="AD53" s="5">
        <f t="shared" si="13"/>
        <v>5696.407880969572</v>
      </c>
      <c r="AE53" s="5">
        <f t="shared" si="13"/>
        <v>5759.3346302263599</v>
      </c>
      <c r="AF53" s="5">
        <f t="shared" si="13"/>
        <v>5677.8159761866928</v>
      </c>
      <c r="AG53" s="5">
        <f t="shared" si="13"/>
        <v>5564.8904627418697</v>
      </c>
      <c r="AH53" s="5">
        <f t="shared" si="13"/>
        <v>5469.4511268616061</v>
      </c>
      <c r="AI53" s="5">
        <f t="shared" si="13"/>
        <v>5422.520103479882</v>
      </c>
    </row>
    <row r="54" spans="2:35" x14ac:dyDescent="0.35">
      <c r="B54" s="18"/>
      <c r="C54" t="s">
        <v>19</v>
      </c>
      <c r="D54" s="5">
        <f>D$8*D$12*D45</f>
        <v>5029.2784287504128</v>
      </c>
      <c r="E54" s="5">
        <f t="shared" si="13"/>
        <v>5389.0245721372094</v>
      </c>
      <c r="F54" s="5">
        <f t="shared" si="13"/>
        <v>5712.4828995822381</v>
      </c>
      <c r="G54" s="5">
        <f t="shared" si="13"/>
        <v>5890.7448761117712</v>
      </c>
      <c r="H54" s="5">
        <f t="shared" si="13"/>
        <v>5903.828741301536</v>
      </c>
      <c r="I54" s="5">
        <f t="shared" si="13"/>
        <v>5957.5716126248572</v>
      </c>
      <c r="J54" s="5">
        <f t="shared" si="13"/>
        <v>5831.64692319407</v>
      </c>
      <c r="K54" s="5">
        <f t="shared" si="13"/>
        <v>5923.3942539858135</v>
      </c>
      <c r="L54" s="5">
        <f t="shared" si="13"/>
        <v>6259.0886031671125</v>
      </c>
      <c r="M54" s="5">
        <f t="shared" si="13"/>
        <v>6351.0926432740334</v>
      </c>
      <c r="N54" s="5">
        <f t="shared" si="13"/>
        <v>6331.0146245030292</v>
      </c>
      <c r="O54" s="5">
        <f t="shared" si="13"/>
        <v>6150.4096586822461</v>
      </c>
      <c r="P54" s="5">
        <f t="shared" si="13"/>
        <v>6216.5978222185431</v>
      </c>
      <c r="Q54" s="5">
        <f t="shared" si="13"/>
        <v>6379.2795909553151</v>
      </c>
      <c r="R54" s="5">
        <f t="shared" si="13"/>
        <v>6545.8549182253555</v>
      </c>
      <c r="S54" s="5">
        <f t="shared" si="13"/>
        <v>6508.2767746723421</v>
      </c>
      <c r="T54" s="5">
        <f t="shared" si="13"/>
        <v>6518.2503930603525</v>
      </c>
      <c r="U54" s="5">
        <f t="shared" si="13"/>
        <v>6282.0792634367835</v>
      </c>
      <c r="V54" s="5">
        <f t="shared" si="13"/>
        <v>6148.1459237287299</v>
      </c>
      <c r="W54" s="5">
        <f t="shared" si="13"/>
        <v>5874.9373580348783</v>
      </c>
      <c r="X54" s="5">
        <f t="shared" si="13"/>
        <v>5885.0039309126205</v>
      </c>
      <c r="Y54" s="5">
        <f t="shared" si="13"/>
        <v>5560.5867602085191</v>
      </c>
      <c r="Z54" s="5">
        <f t="shared" si="13"/>
        <v>5589.2735746544713</v>
      </c>
      <c r="AA54" s="5">
        <f t="shared" si="13"/>
        <v>5567.2274036503923</v>
      </c>
      <c r="AB54" s="5">
        <f t="shared" si="13"/>
        <v>5517.5837771081415</v>
      </c>
      <c r="AC54" s="5">
        <f t="shared" si="13"/>
        <v>5492.6904373843063</v>
      </c>
      <c r="AD54" s="5">
        <f t="shared" si="13"/>
        <v>5428.7537899181334</v>
      </c>
      <c r="AE54" s="5">
        <f t="shared" si="13"/>
        <v>5367.91657422137</v>
      </c>
      <c r="AF54" s="5">
        <f t="shared" si="13"/>
        <v>5287.4103239727647</v>
      </c>
      <c r="AG54" s="5">
        <f t="shared" si="13"/>
        <v>5217.3165886887891</v>
      </c>
      <c r="AH54" s="5">
        <f t="shared" si="13"/>
        <v>5191.5795792893641</v>
      </c>
      <c r="AI54" s="5">
        <f t="shared" si="13"/>
        <v>5192.6856309961886</v>
      </c>
    </row>
    <row r="55" spans="2:35" x14ac:dyDescent="0.35">
      <c r="B55" s="18"/>
      <c r="C55" t="s">
        <v>20</v>
      </c>
      <c r="D55" s="5">
        <f t="shared" ref="D55:S59" si="14">D$8*D$12*D46</f>
        <v>2728.0029381846989</v>
      </c>
      <c r="E55" s="5">
        <f t="shared" si="14"/>
        <v>2828.0999864310461</v>
      </c>
      <c r="F55" s="5">
        <f t="shared" si="14"/>
        <v>2775.5777283368161</v>
      </c>
      <c r="G55" s="5">
        <f t="shared" si="14"/>
        <v>2631.1792812729586</v>
      </c>
      <c r="H55" s="5">
        <f t="shared" si="14"/>
        <v>2515.6750579326217</v>
      </c>
      <c r="I55" s="5">
        <f t="shared" si="14"/>
        <v>2504.0089812274441</v>
      </c>
      <c r="J55" s="5">
        <f t="shared" si="14"/>
        <v>2392.5517843357479</v>
      </c>
      <c r="K55" s="5">
        <f t="shared" si="14"/>
        <v>2386.2984753794053</v>
      </c>
      <c r="L55" s="5">
        <f t="shared" si="14"/>
        <v>2452.240138245957</v>
      </c>
      <c r="M55" s="5">
        <f t="shared" si="14"/>
        <v>2452.2521204783839</v>
      </c>
      <c r="N55" s="5">
        <f t="shared" si="14"/>
        <v>2533.1759713272859</v>
      </c>
      <c r="O55" s="5">
        <f t="shared" si="14"/>
        <v>2497.5323527128439</v>
      </c>
      <c r="P55" s="5">
        <f t="shared" si="14"/>
        <v>2711.7204225611877</v>
      </c>
      <c r="Q55" s="5">
        <f t="shared" si="14"/>
        <v>2683.1640543771568</v>
      </c>
      <c r="R55" s="5">
        <f t="shared" si="14"/>
        <v>2738.7088564206138</v>
      </c>
      <c r="S55" s="5">
        <f t="shared" si="14"/>
        <v>2721.5648381236006</v>
      </c>
      <c r="T55" s="5">
        <f t="shared" si="13"/>
        <v>2639.310276762666</v>
      </c>
      <c r="U55" s="5">
        <f t="shared" si="13"/>
        <v>2558.3383928243102</v>
      </c>
      <c r="V55" s="5">
        <f t="shared" si="13"/>
        <v>2424.7239837044908</v>
      </c>
      <c r="W55" s="5">
        <f t="shared" si="13"/>
        <v>2236.726469041369</v>
      </c>
      <c r="X55" s="5">
        <f t="shared" si="13"/>
        <v>2404.3610421996955</v>
      </c>
      <c r="Y55" s="5">
        <f t="shared" si="13"/>
        <v>2229.1770983880842</v>
      </c>
      <c r="Z55" s="5">
        <f t="shared" si="13"/>
        <v>2307.865412828638</v>
      </c>
      <c r="AA55" s="5">
        <f t="shared" si="13"/>
        <v>2342.6538236814831</v>
      </c>
      <c r="AB55" s="5">
        <f t="shared" si="13"/>
        <v>2381.3207686478859</v>
      </c>
      <c r="AC55" s="5">
        <f t="shared" si="13"/>
        <v>2354.0778878877782</v>
      </c>
      <c r="AD55" s="5">
        <f t="shared" si="13"/>
        <v>2323.879197554148</v>
      </c>
      <c r="AE55" s="5">
        <f t="shared" si="13"/>
        <v>2303.113163248287</v>
      </c>
      <c r="AF55" s="5">
        <f t="shared" si="13"/>
        <v>2292.9313780391722</v>
      </c>
      <c r="AG55" s="5">
        <f t="shared" si="13"/>
        <v>2283.5669074064467</v>
      </c>
      <c r="AH55" s="5">
        <f t="shared" si="13"/>
        <v>2268.0796020213247</v>
      </c>
      <c r="AI55" s="5">
        <f t="shared" si="13"/>
        <v>2251.9375618300865</v>
      </c>
    </row>
    <row r="56" spans="2:35" x14ac:dyDescent="0.35">
      <c r="B56" s="18"/>
      <c r="C56" t="s">
        <v>21</v>
      </c>
      <c r="D56" s="5">
        <f>D$8*D$12*D47</f>
        <v>1120.5707462137946</v>
      </c>
      <c r="E56" s="5">
        <f t="shared" si="14"/>
        <v>1130.2842787471945</v>
      </c>
      <c r="F56" s="5">
        <f t="shared" si="14"/>
        <v>1190.9486237391304</v>
      </c>
      <c r="G56" s="5">
        <f t="shared" si="14"/>
        <v>1178.4624618969547</v>
      </c>
      <c r="H56" s="5">
        <f t="shared" si="14"/>
        <v>1215.9794470504557</v>
      </c>
      <c r="I56" s="5">
        <f t="shared" si="14"/>
        <v>1239.8934835385103</v>
      </c>
      <c r="J56" s="5">
        <f t="shared" si="14"/>
        <v>1252.5542035644262</v>
      </c>
      <c r="K56" s="5">
        <f t="shared" si="14"/>
        <v>1252.3117338073878</v>
      </c>
      <c r="L56" s="5">
        <f t="shared" si="14"/>
        <v>1243.3004275931494</v>
      </c>
      <c r="M56" s="5">
        <f t="shared" si="14"/>
        <v>1242.8113109063167</v>
      </c>
      <c r="N56" s="5">
        <f t="shared" si="14"/>
        <v>1228.6020160851785</v>
      </c>
      <c r="O56" s="5">
        <f t="shared" si="14"/>
        <v>1192.1645495231619</v>
      </c>
      <c r="P56" s="5">
        <f t="shared" si="14"/>
        <v>1214.6865258806772</v>
      </c>
      <c r="Q56" s="5">
        <f t="shared" si="14"/>
        <v>1225.3017004749802</v>
      </c>
      <c r="R56" s="5">
        <f t="shared" si="14"/>
        <v>1261.0343937788796</v>
      </c>
      <c r="S56" s="5">
        <f t="shared" si="14"/>
        <v>1320.3714600076532</v>
      </c>
      <c r="T56" s="5">
        <f t="shared" si="13"/>
        <v>1332.2801343551066</v>
      </c>
      <c r="U56" s="5">
        <f t="shared" si="13"/>
        <v>1282.3130509143627</v>
      </c>
      <c r="V56" s="5">
        <f t="shared" si="13"/>
        <v>1302.6522093973945</v>
      </c>
      <c r="W56" s="5">
        <f t="shared" si="13"/>
        <v>1271.5060326294386</v>
      </c>
      <c r="X56" s="5">
        <f t="shared" si="13"/>
        <v>1299.561931726962</v>
      </c>
      <c r="Y56" s="5">
        <f t="shared" si="13"/>
        <v>1259.0494467797675</v>
      </c>
      <c r="Z56" s="5">
        <f t="shared" si="13"/>
        <v>1278.8026295441109</v>
      </c>
      <c r="AA56" s="5">
        <f t="shared" si="13"/>
        <v>1307.4893110163039</v>
      </c>
      <c r="AB56" s="5">
        <f t="shared" si="13"/>
        <v>1334.5157434143339</v>
      </c>
      <c r="AC56" s="5">
        <f t="shared" si="13"/>
        <v>1349.00615088564</v>
      </c>
      <c r="AD56" s="5">
        <f t="shared" si="13"/>
        <v>1365.722504030261</v>
      </c>
      <c r="AE56" s="5">
        <f t="shared" si="13"/>
        <v>1369.6283852342781</v>
      </c>
      <c r="AF56" s="5">
        <f t="shared" si="13"/>
        <v>1371.4920665736422</v>
      </c>
      <c r="AG56" s="5">
        <f t="shared" si="13"/>
        <v>1375.1508141116069</v>
      </c>
      <c r="AH56" s="5">
        <f t="shared" si="13"/>
        <v>1384.9175492044105</v>
      </c>
      <c r="AI56" s="5">
        <f t="shared" si="13"/>
        <v>1384.5687581711181</v>
      </c>
    </row>
    <row r="57" spans="2:35" x14ac:dyDescent="0.35">
      <c r="B57" s="18"/>
      <c r="C57" t="s">
        <v>22</v>
      </c>
      <c r="D57" s="5">
        <f t="shared" si="14"/>
        <v>3112.9015677534326</v>
      </c>
      <c r="E57" s="5">
        <f t="shared" si="13"/>
        <v>3201.165033855058</v>
      </c>
      <c r="F57" s="5">
        <f t="shared" si="13"/>
        <v>3284.3684711440151</v>
      </c>
      <c r="G57" s="5">
        <f t="shared" si="13"/>
        <v>3216.8442678670158</v>
      </c>
      <c r="H57" s="5">
        <f t="shared" si="13"/>
        <v>3330.9905229334445</v>
      </c>
      <c r="I57" s="5">
        <f t="shared" si="13"/>
        <v>3409.6277141844403</v>
      </c>
      <c r="J57" s="5">
        <f t="shared" si="13"/>
        <v>3335.9431400406056</v>
      </c>
      <c r="K57" s="5">
        <f t="shared" si="13"/>
        <v>3372.0913180950652</v>
      </c>
      <c r="L57" s="5">
        <f t="shared" si="13"/>
        <v>3467.3692615524619</v>
      </c>
      <c r="M57" s="5">
        <f t="shared" si="13"/>
        <v>3512.0415255708836</v>
      </c>
      <c r="N57" s="5">
        <f t="shared" si="13"/>
        <v>3449.5572530826616</v>
      </c>
      <c r="O57" s="5">
        <f t="shared" si="13"/>
        <v>3433.2306586446648</v>
      </c>
      <c r="P57" s="5">
        <f t="shared" si="13"/>
        <v>3481.5197135024478</v>
      </c>
      <c r="Q57" s="5">
        <f t="shared" si="13"/>
        <v>3506.7596857337248</v>
      </c>
      <c r="R57" s="5">
        <f t="shared" si="13"/>
        <v>3566.9698573554547</v>
      </c>
      <c r="S57" s="5">
        <f t="shared" si="13"/>
        <v>3631.9277664001579</v>
      </c>
      <c r="T57" s="5">
        <f t="shared" si="13"/>
        <v>3678.454313747221</v>
      </c>
      <c r="U57" s="5">
        <f t="shared" si="13"/>
        <v>3537.3297409046459</v>
      </c>
      <c r="V57" s="5">
        <f t="shared" si="13"/>
        <v>3417.138525169064</v>
      </c>
      <c r="W57" s="5">
        <f t="shared" si="13"/>
        <v>3521.4801128319045</v>
      </c>
      <c r="X57" s="5">
        <f t="shared" si="13"/>
        <v>3481.1774278484691</v>
      </c>
      <c r="Y57" s="5">
        <f t="shared" si="13"/>
        <v>3271.6383387070632</v>
      </c>
      <c r="Z57" s="5">
        <f t="shared" si="13"/>
        <v>3345.1891940660962</v>
      </c>
      <c r="AA57" s="5">
        <f t="shared" si="13"/>
        <v>3411.3544322635307</v>
      </c>
      <c r="AB57" s="5">
        <f t="shared" si="13"/>
        <v>3436.5848452348919</v>
      </c>
      <c r="AC57" s="5">
        <f t="shared" si="13"/>
        <v>3450.246370705966</v>
      </c>
      <c r="AD57" s="5">
        <f t="shared" si="13"/>
        <v>3467.5349728088813</v>
      </c>
      <c r="AE57" s="5">
        <f t="shared" si="13"/>
        <v>3455.5150994861774</v>
      </c>
      <c r="AF57" s="5">
        <f t="shared" si="13"/>
        <v>3538.6233238452073</v>
      </c>
      <c r="AG57" s="5">
        <f t="shared" si="13"/>
        <v>3511.8922217351046</v>
      </c>
      <c r="AH57" s="5">
        <f t="shared" si="13"/>
        <v>3507.017274519942</v>
      </c>
      <c r="AI57" s="5">
        <f t="shared" si="13"/>
        <v>3489.0822215451158</v>
      </c>
    </row>
    <row r="58" spans="2:35" x14ac:dyDescent="0.35">
      <c r="B58" s="18"/>
      <c r="C58" t="s">
        <v>15</v>
      </c>
      <c r="D58" s="5">
        <f t="shared" si="14"/>
        <v>2005.3257061929914</v>
      </c>
      <c r="E58" s="5">
        <f t="shared" si="13"/>
        <v>2080.0681244721368</v>
      </c>
      <c r="F58" s="5">
        <f t="shared" si="13"/>
        <v>2111.5869813396416</v>
      </c>
      <c r="G58" s="5">
        <f t="shared" si="13"/>
        <v>2265.7158994062406</v>
      </c>
      <c r="H58" s="5">
        <f t="shared" si="13"/>
        <v>2282.8400630044971</v>
      </c>
      <c r="I58" s="5">
        <f t="shared" si="13"/>
        <v>2327.7815803149883</v>
      </c>
      <c r="J58" s="5">
        <f t="shared" si="13"/>
        <v>2322.8827647641269</v>
      </c>
      <c r="K58" s="5">
        <f t="shared" si="13"/>
        <v>2303.9566970014962</v>
      </c>
      <c r="L58" s="5">
        <f t="shared" si="13"/>
        <v>2385.1932254823514</v>
      </c>
      <c r="M58" s="5">
        <f t="shared" si="13"/>
        <v>2451.3311339771976</v>
      </c>
      <c r="N58" s="5">
        <f t="shared" si="13"/>
        <v>2423.5027364807238</v>
      </c>
      <c r="O58" s="5">
        <f t="shared" si="13"/>
        <v>2399.873409689209</v>
      </c>
      <c r="P58" s="5">
        <f t="shared" si="13"/>
        <v>2366.2318353552569</v>
      </c>
      <c r="Q58" s="5">
        <f t="shared" si="13"/>
        <v>2408.685313332403</v>
      </c>
      <c r="R58" s="5">
        <f t="shared" si="13"/>
        <v>2478.2555407971508</v>
      </c>
      <c r="S58" s="5">
        <f t="shared" si="13"/>
        <v>2535.646109687249</v>
      </c>
      <c r="T58" s="5">
        <f t="shared" si="13"/>
        <v>2607.2278221322867</v>
      </c>
      <c r="U58" s="5">
        <f t="shared" si="13"/>
        <v>2515.3802206168079</v>
      </c>
      <c r="V58" s="5">
        <f t="shared" si="13"/>
        <v>2541.1047939031541</v>
      </c>
      <c r="W58" s="5">
        <f t="shared" si="13"/>
        <v>2447.239899548124</v>
      </c>
      <c r="X58" s="5">
        <f t="shared" si="13"/>
        <v>2474.9660150954237</v>
      </c>
      <c r="Y58" s="5">
        <f t="shared" si="13"/>
        <v>2372.5506374208389</v>
      </c>
      <c r="Z58" s="5">
        <f t="shared" si="13"/>
        <v>2357.132065166591</v>
      </c>
      <c r="AA58" s="5">
        <f t="shared" si="13"/>
        <v>2345.4890043634027</v>
      </c>
      <c r="AB58" s="5">
        <f t="shared" si="13"/>
        <v>2328.3389912662287</v>
      </c>
      <c r="AC58" s="5">
        <f t="shared" si="13"/>
        <v>2301.9723670598614</v>
      </c>
      <c r="AD58" s="5">
        <f t="shared" si="13"/>
        <v>2275.0588884890872</v>
      </c>
      <c r="AE58" s="5">
        <f t="shared" si="13"/>
        <v>2255.752380576675</v>
      </c>
      <c r="AF58" s="5">
        <f t="shared" si="13"/>
        <v>2237.7238261745019</v>
      </c>
      <c r="AG58" s="5">
        <f t="shared" si="13"/>
        <v>2229.3945073919936</v>
      </c>
      <c r="AH58" s="5">
        <f t="shared" si="13"/>
        <v>2228.1114211798895</v>
      </c>
      <c r="AI58" s="5">
        <f t="shared" si="13"/>
        <v>2226.8270531589051</v>
      </c>
    </row>
    <row r="59" spans="2:35" x14ac:dyDescent="0.35">
      <c r="B59" s="18"/>
      <c r="C59" t="s">
        <v>23</v>
      </c>
      <c r="D59" s="5">
        <f t="shared" si="14"/>
        <v>7006.1350745512591</v>
      </c>
      <c r="E59" s="5">
        <f t="shared" si="13"/>
        <v>7280.9158614904354</v>
      </c>
      <c r="F59" s="5">
        <f t="shared" si="13"/>
        <v>7429.056357095209</v>
      </c>
      <c r="G59" s="5">
        <f t="shared" si="13"/>
        <v>7818.3545428918487</v>
      </c>
      <c r="H59" s="5">
        <f t="shared" si="13"/>
        <v>7306.3915444527793</v>
      </c>
      <c r="I59" s="5">
        <f t="shared" si="13"/>
        <v>6946.6870143336537</v>
      </c>
      <c r="J59" s="5">
        <f t="shared" si="13"/>
        <v>6799.6738786490905</v>
      </c>
      <c r="K59" s="5">
        <f t="shared" si="13"/>
        <v>6794.5991986225799</v>
      </c>
      <c r="L59" s="5">
        <f t="shared" si="13"/>
        <v>7489.3148486798327</v>
      </c>
      <c r="M59" s="5">
        <f t="shared" si="13"/>
        <v>7266.869839610511</v>
      </c>
      <c r="N59" s="5">
        <f t="shared" si="13"/>
        <v>7041.3676100302191</v>
      </c>
      <c r="O59" s="5">
        <f t="shared" si="13"/>
        <v>6725.4327690734081</v>
      </c>
      <c r="P59" s="5">
        <f t="shared" si="13"/>
        <v>7223.0227922771182</v>
      </c>
      <c r="Q59" s="5">
        <f t="shared" si="13"/>
        <v>7711.3834349506369</v>
      </c>
      <c r="R59" s="5">
        <f t="shared" si="13"/>
        <v>7996.1569403849544</v>
      </c>
      <c r="S59" s="5">
        <f t="shared" si="13"/>
        <v>8206.3052322989606</v>
      </c>
      <c r="T59" s="5">
        <f t="shared" si="13"/>
        <v>8377.9276735729109</v>
      </c>
      <c r="U59" s="5">
        <f t="shared" si="13"/>
        <v>8241.2541489740615</v>
      </c>
      <c r="V59" s="5">
        <f t="shared" si="13"/>
        <v>8020.8912325723441</v>
      </c>
      <c r="W59" s="5">
        <f t="shared" si="13"/>
        <v>7752.0489539105683</v>
      </c>
      <c r="X59" s="5">
        <f t="shared" si="13"/>
        <v>7858.2112110888975</v>
      </c>
      <c r="Y59" s="5">
        <f t="shared" si="13"/>
        <v>7346.0030469732528</v>
      </c>
      <c r="Z59" s="5">
        <f t="shared" si="13"/>
        <v>7067.0950793632146</v>
      </c>
      <c r="AA59" s="5">
        <f t="shared" si="13"/>
        <v>7039.7291478154148</v>
      </c>
      <c r="AB59" s="5">
        <f t="shared" si="13"/>
        <v>7336.0918542999088</v>
      </c>
      <c r="AC59" s="5">
        <f t="shared" si="13"/>
        <v>7455.4339682468499</v>
      </c>
      <c r="AD59" s="5">
        <f t="shared" si="13"/>
        <v>7424.940714748569</v>
      </c>
      <c r="AE59" s="5">
        <f t="shared" si="13"/>
        <v>7454.3249309340372</v>
      </c>
      <c r="AF59" s="5">
        <f t="shared" si="13"/>
        <v>7440.0210869850071</v>
      </c>
      <c r="AG59" s="5">
        <f t="shared" si="13"/>
        <v>7452.4533028266878</v>
      </c>
      <c r="AH59" s="5">
        <f t="shared" si="13"/>
        <v>7517.0238042634173</v>
      </c>
      <c r="AI59" s="5">
        <f t="shared" si="13"/>
        <v>7463.9009364198246</v>
      </c>
    </row>
    <row r="60" spans="2:35" x14ac:dyDescent="0.35">
      <c r="B60" s="18"/>
      <c r="E60" s="17"/>
    </row>
    <row r="61" spans="2:35" x14ac:dyDescent="0.35">
      <c r="B61" s="18"/>
      <c r="C61" s="15" t="s">
        <v>26</v>
      </c>
      <c r="D61" s="15">
        <v>2016</v>
      </c>
      <c r="E61" s="15">
        <v>2017</v>
      </c>
      <c r="F61" s="15">
        <v>2018</v>
      </c>
      <c r="G61" s="15">
        <v>2019</v>
      </c>
      <c r="H61" s="15">
        <v>2020</v>
      </c>
      <c r="I61" s="15">
        <v>2021</v>
      </c>
      <c r="J61" s="15">
        <v>2022</v>
      </c>
      <c r="K61" s="15">
        <v>2023</v>
      </c>
    </row>
    <row r="62" spans="2:35" x14ac:dyDescent="0.35">
      <c r="B62" s="18"/>
      <c r="C62" s="2" t="s">
        <v>18</v>
      </c>
      <c r="D62" s="5">
        <f>AVERAGE(D53:G53)</f>
        <v>5859.8800900486067</v>
      </c>
      <c r="E62" s="5">
        <f>AVERAGE(H53:K53)</f>
        <v>5878.7222984283062</v>
      </c>
      <c r="F62" s="5">
        <f>AVERAGE(L53:O53)</f>
        <v>5139.9443348117757</v>
      </c>
      <c r="G62" s="5">
        <f>AVERAGE(P53:S53)</f>
        <v>4701.2578445295012</v>
      </c>
      <c r="H62" s="5">
        <f>AVERAGE(T53:W53)</f>
        <v>5162.8062748876182</v>
      </c>
      <c r="I62" s="5">
        <f>AVERAGE(X53:AA53)</f>
        <v>5281.2099756734424</v>
      </c>
      <c r="J62" s="5">
        <f>AVERAGE(AB53:AE53)</f>
        <v>5702.0593873306407</v>
      </c>
      <c r="K62" s="5">
        <f>AVERAGE(AF53:AI53)</f>
        <v>5533.6694173175129</v>
      </c>
    </row>
    <row r="63" spans="2:35" x14ac:dyDescent="0.35">
      <c r="B63" s="18"/>
      <c r="C63" s="2" t="s">
        <v>19</v>
      </c>
      <c r="D63" s="5">
        <f t="shared" ref="D63:D67" si="15">AVERAGE(D54:G54)</f>
        <v>5505.3826941454081</v>
      </c>
      <c r="E63" s="5">
        <f t="shared" ref="E63:E68" si="16">AVERAGE(H54:K54)</f>
        <v>5904.1103827765701</v>
      </c>
      <c r="F63" s="5">
        <f t="shared" ref="F63:F68" si="17">AVERAGE(L54:O54)</f>
        <v>6272.9013824066051</v>
      </c>
      <c r="G63" s="5">
        <f t="shared" ref="G63:G68" si="18">AVERAGE(P54:S54)</f>
        <v>6412.5022765178892</v>
      </c>
      <c r="H63" s="5">
        <f t="shared" ref="H63:H68" si="19">AVERAGE(T54:W54)</f>
        <v>6205.8532345651856</v>
      </c>
      <c r="I63" s="5">
        <f t="shared" ref="I63:I68" si="20">AVERAGE(X54:AA54)</f>
        <v>5650.5229173565003</v>
      </c>
      <c r="J63" s="5">
        <f t="shared" ref="J63:J68" si="21">AVERAGE(AB54:AE54)</f>
        <v>5451.736144657988</v>
      </c>
      <c r="K63" s="5">
        <f t="shared" ref="K63:K68" si="22">AVERAGE(AF54:AI54)</f>
        <v>5222.2480307367769</v>
      </c>
    </row>
    <row r="64" spans="2:35" x14ac:dyDescent="0.35">
      <c r="B64" s="18"/>
      <c r="C64" s="2" t="s">
        <v>20</v>
      </c>
      <c r="D64" s="5">
        <f t="shared" si="15"/>
        <v>2740.7149835563796</v>
      </c>
      <c r="E64" s="5">
        <f t="shared" si="16"/>
        <v>2449.633574718805</v>
      </c>
      <c r="F64" s="5">
        <f t="shared" si="17"/>
        <v>2483.8001456911179</v>
      </c>
      <c r="G64" s="5">
        <f t="shared" si="18"/>
        <v>2713.7895428706397</v>
      </c>
      <c r="H64" s="5">
        <f t="shared" si="19"/>
        <v>2464.7747805832091</v>
      </c>
      <c r="I64" s="5">
        <f t="shared" si="20"/>
        <v>2321.0143442744752</v>
      </c>
      <c r="J64" s="5">
        <f t="shared" si="21"/>
        <v>2340.5977543345248</v>
      </c>
      <c r="K64" s="5">
        <f t="shared" si="22"/>
        <v>2274.1288623242576</v>
      </c>
    </row>
    <row r="65" spans="2:35" x14ac:dyDescent="0.35">
      <c r="B65" s="18"/>
      <c r="C65" s="2" t="s">
        <v>21</v>
      </c>
      <c r="D65" s="5">
        <f t="shared" si="15"/>
        <v>1155.0665276492684</v>
      </c>
      <c r="E65" s="5">
        <f t="shared" si="16"/>
        <v>1240.1847169901951</v>
      </c>
      <c r="F65" s="5">
        <f t="shared" si="17"/>
        <v>1226.7195760269515</v>
      </c>
      <c r="G65" s="5">
        <f t="shared" si="18"/>
        <v>1255.3485200355476</v>
      </c>
      <c r="H65" s="5">
        <f t="shared" si="19"/>
        <v>1297.1878568240757</v>
      </c>
      <c r="I65" s="5">
        <f t="shared" si="20"/>
        <v>1286.2258297667861</v>
      </c>
      <c r="J65" s="5">
        <f t="shared" si="21"/>
        <v>1354.7181958911283</v>
      </c>
      <c r="K65" s="5">
        <f t="shared" si="22"/>
        <v>1379.0322970151944</v>
      </c>
    </row>
    <row r="66" spans="2:35" x14ac:dyDescent="0.35">
      <c r="B66" s="18"/>
      <c r="C66" s="2" t="s">
        <v>22</v>
      </c>
      <c r="D66" s="5">
        <f t="shared" si="15"/>
        <v>3203.8198351548804</v>
      </c>
      <c r="E66" s="5">
        <f t="shared" si="16"/>
        <v>3362.1631738133888</v>
      </c>
      <c r="F66" s="5">
        <f t="shared" si="17"/>
        <v>3465.5496747126681</v>
      </c>
      <c r="G66" s="5">
        <f t="shared" si="18"/>
        <v>3546.7942557479464</v>
      </c>
      <c r="H66" s="5">
        <f t="shared" si="19"/>
        <v>3538.6006731632092</v>
      </c>
      <c r="I66" s="5">
        <f t="shared" si="20"/>
        <v>3377.3398482212897</v>
      </c>
      <c r="J66" s="5">
        <f t="shared" si="21"/>
        <v>3452.4703220589795</v>
      </c>
      <c r="K66" s="5">
        <f t="shared" si="22"/>
        <v>3511.6537604113423</v>
      </c>
    </row>
    <row r="67" spans="2:35" x14ac:dyDescent="0.35">
      <c r="B67" s="18"/>
      <c r="C67" s="2" t="s">
        <v>15</v>
      </c>
      <c r="D67" s="5">
        <f t="shared" si="15"/>
        <v>2115.6741778527526</v>
      </c>
      <c r="E67" s="5">
        <f t="shared" si="16"/>
        <v>2309.3652762712773</v>
      </c>
      <c r="F67" s="5">
        <f t="shared" si="17"/>
        <v>2414.9751264073702</v>
      </c>
      <c r="G67" s="5">
        <f t="shared" si="18"/>
        <v>2447.2046997930147</v>
      </c>
      <c r="H67" s="5">
        <f t="shared" si="19"/>
        <v>2527.738184050093</v>
      </c>
      <c r="I67" s="5">
        <f t="shared" si="20"/>
        <v>2387.5344305115641</v>
      </c>
      <c r="J67" s="5">
        <f t="shared" si="21"/>
        <v>2290.2806568479627</v>
      </c>
      <c r="K67" s="5">
        <f t="shared" si="22"/>
        <v>2230.5142019763225</v>
      </c>
    </row>
    <row r="68" spans="2:35" x14ac:dyDescent="0.35">
      <c r="B68" s="18"/>
      <c r="C68" s="2" t="s">
        <v>23</v>
      </c>
      <c r="D68" s="5">
        <f>AVERAGE(D59:G59)</f>
        <v>7383.6154590071883</v>
      </c>
      <c r="E68" s="5">
        <f t="shared" si="16"/>
        <v>6961.8379090145263</v>
      </c>
      <c r="F68" s="5">
        <f t="shared" si="17"/>
        <v>7130.7462668484932</v>
      </c>
      <c r="G68" s="5">
        <f t="shared" si="18"/>
        <v>7784.2170999779173</v>
      </c>
      <c r="H68" s="5">
        <f t="shared" si="19"/>
        <v>8098.0305022574712</v>
      </c>
      <c r="I68" s="5">
        <f t="shared" si="20"/>
        <v>7327.7596213101951</v>
      </c>
      <c r="J68" s="5">
        <f t="shared" si="21"/>
        <v>7417.6978670573408</v>
      </c>
      <c r="K68" s="5">
        <f t="shared" si="22"/>
        <v>7468.3497826237335</v>
      </c>
    </row>
    <row r="69" spans="2:35" x14ac:dyDescent="0.35">
      <c r="C69" s="2" t="s">
        <v>40</v>
      </c>
      <c r="D69" s="5">
        <f>SUM(D62:D68)</f>
        <v>27964.153767414489</v>
      </c>
      <c r="E69" s="5">
        <f t="shared" ref="E69:K69" si="23">SUM(E62:E68)</f>
        <v>28106.017332013071</v>
      </c>
      <c r="F69" s="5">
        <f t="shared" si="23"/>
        <v>28134.636506904986</v>
      </c>
      <c r="G69" s="5">
        <f t="shared" si="23"/>
        <v>28861.114239472459</v>
      </c>
      <c r="H69" s="5">
        <f t="shared" si="23"/>
        <v>29294.991506330862</v>
      </c>
      <c r="I69" s="5">
        <f t="shared" si="23"/>
        <v>27631.606967114254</v>
      </c>
      <c r="J69" s="5">
        <f t="shared" si="23"/>
        <v>28009.560328178562</v>
      </c>
      <c r="K69" s="5">
        <f t="shared" si="23"/>
        <v>27619.59635240514</v>
      </c>
    </row>
    <row r="72" spans="2:35" x14ac:dyDescent="0.35">
      <c r="C72" s="23" t="s">
        <v>25</v>
      </c>
    </row>
    <row r="73" spans="2:35" x14ac:dyDescent="0.35">
      <c r="C73" s="23" t="s">
        <v>18</v>
      </c>
      <c r="D73">
        <f>D15*D44</f>
        <v>4300.0555997782003</v>
      </c>
      <c r="E73">
        <f>E15*E44</f>
        <v>5445.3919520008258</v>
      </c>
      <c r="F73">
        <f>F15*F44</f>
        <v>4375.8562100663921</v>
      </c>
      <c r="G73">
        <f>G15*G44</f>
        <v>6109.5047781509338</v>
      </c>
      <c r="H73">
        <f>H15*H44</f>
        <v>4195.9797273337963</v>
      </c>
      <c r="I73">
        <f>I15*I44</f>
        <v>5457.7700411722881</v>
      </c>
      <c r="J73">
        <f>J15*J44</f>
        <v>5291.1265887742884</v>
      </c>
      <c r="K73">
        <f>K15*K44</f>
        <v>4939.4457631294927</v>
      </c>
      <c r="L73">
        <f>L15*L44</f>
        <v>3687.3089626026167</v>
      </c>
      <c r="M73">
        <f>M15*M44</f>
        <v>4726.96137734482</v>
      </c>
      <c r="N73">
        <f>N15*N44</f>
        <v>4558.3348298189894</v>
      </c>
      <c r="O73">
        <f>O15*O44</f>
        <v>4052.3865746819815</v>
      </c>
      <c r="P73">
        <f>P15*P44</f>
        <v>3431.6136131955054</v>
      </c>
      <c r="Q73">
        <f>Q15*Q44</f>
        <v>3854.8034441649506</v>
      </c>
      <c r="R73">
        <f>R15*R44</f>
        <v>4125.4647333254106</v>
      </c>
      <c r="S73">
        <f>S15*S44</f>
        <v>3916.698657545739</v>
      </c>
      <c r="T73">
        <f>T15*T44</f>
        <v>3630.4536842479529</v>
      </c>
      <c r="U73">
        <f>U15*U44</f>
        <v>4537.6065716250932</v>
      </c>
      <c r="V73">
        <f>V15*V44</f>
        <v>4570.9261616347021</v>
      </c>
      <c r="W73">
        <f>W15*W44</f>
        <v>3794.2944384717202</v>
      </c>
      <c r="X73">
        <f>X15*X44</f>
        <v>3827.6663129184376</v>
      </c>
      <c r="Y73">
        <f>Y15*Y44</f>
        <v>3923.2195774133443</v>
      </c>
      <c r="Z73">
        <f>Z15*Z44</f>
        <v>4244.8702306130772</v>
      </c>
      <c r="AA73">
        <f>AA15*AA44</f>
        <v>4274.6721551823657</v>
      </c>
      <c r="AB73">
        <f>AB15*AB44</f>
        <v>4296.5206698759121</v>
      </c>
      <c r="AC73">
        <f>AC15*AC44</f>
        <v>4338.7233959386476</v>
      </c>
      <c r="AD73">
        <f>AD15*AD44</f>
        <v>4291.7644539075382</v>
      </c>
      <c r="AE73">
        <f>AE15*AE44</f>
        <v>4312.58386471209</v>
      </c>
      <c r="AF73">
        <f>AF15*AF44</f>
        <v>4219.9320469486311</v>
      </c>
      <c r="AG73">
        <f>AG15*AG44</f>
        <v>4099.9032853339213</v>
      </c>
      <c r="AH73">
        <f>AH15*AH44</f>
        <v>4001.2112946743118</v>
      </c>
      <c r="AI73">
        <f>AI15*AI44</f>
        <v>3935.0247152612869</v>
      </c>
    </row>
    <row r="74" spans="2:35" x14ac:dyDescent="0.35">
      <c r="C74" s="23" t="s">
        <v>19</v>
      </c>
      <c r="D74">
        <f>D15*D45</f>
        <v>4323.3408252583386</v>
      </c>
      <c r="E74">
        <f>E15*E45</f>
        <v>4667.5145343218237</v>
      </c>
      <c r="F74">
        <f>F15*F45</f>
        <v>4905.2602085358294</v>
      </c>
      <c r="G74">
        <f>G15*G45</f>
        <v>5101.842178202809</v>
      </c>
      <c r="H74">
        <f>H15*H45</f>
        <v>5012.7854553031648</v>
      </c>
      <c r="I74">
        <f>I15*I45</f>
        <v>5073.0682826865441</v>
      </c>
      <c r="J74">
        <f>J15*J45</f>
        <v>4921.8678363885228</v>
      </c>
      <c r="K74">
        <f>K15*K45</f>
        <v>4963.617552927125</v>
      </c>
      <c r="L74">
        <f>L15*L45</f>
        <v>5209.3732534135333</v>
      </c>
      <c r="M74">
        <f>M15*M45</f>
        <v>5303.0776315214534</v>
      </c>
      <c r="N74">
        <f>N15*N45</f>
        <v>5242.9491371586728</v>
      </c>
      <c r="O74">
        <f>O15*O45</f>
        <v>5020.9060481256083</v>
      </c>
      <c r="P74">
        <f>P15*P45</f>
        <v>5049.767718362893</v>
      </c>
      <c r="Q74">
        <f>Q15*Q45</f>
        <v>5204.2993521964218</v>
      </c>
      <c r="R74">
        <f>R15*R45</f>
        <v>5352.9492003521646</v>
      </c>
      <c r="S74">
        <f>S15*S45</f>
        <v>5298.9627472012317</v>
      </c>
      <c r="T74">
        <f>T15*T45</f>
        <v>5275.6844474524869</v>
      </c>
      <c r="U74">
        <f>U15*U45</f>
        <v>5074.1603619308162</v>
      </c>
      <c r="V74">
        <f>V15*V45</f>
        <v>4921.2210772911567</v>
      </c>
      <c r="W74">
        <f>W15*W45</f>
        <v>4608.1168069081095</v>
      </c>
      <c r="X74">
        <f>X15*X45</f>
        <v>4605.8320045481105</v>
      </c>
      <c r="Y74">
        <f>Y15*Y45</f>
        <v>4275.023088732446</v>
      </c>
      <c r="Z74">
        <f>Z15*Z45</f>
        <v>4287.5036958919618</v>
      </c>
      <c r="AA74">
        <f>AA15*AA45</f>
        <v>4251.6036729167772</v>
      </c>
      <c r="AB74">
        <f>AB15*AB45</f>
        <v>4205.8007930515669</v>
      </c>
      <c r="AC74">
        <f>AC15*AC45</f>
        <v>4169.2963882510194</v>
      </c>
      <c r="AD74">
        <f>AD15*AD45</f>
        <v>4090.1095973873312</v>
      </c>
      <c r="AE74">
        <f>AE15*AE45</f>
        <v>4019.4904257886174</v>
      </c>
      <c r="AF74">
        <f>AF15*AF45</f>
        <v>3929.7702435373985</v>
      </c>
      <c r="AG74">
        <f>AG15*AG45</f>
        <v>3843.8300925788672</v>
      </c>
      <c r="AH74">
        <f>AH15*AH45</f>
        <v>3797.9326203016149</v>
      </c>
      <c r="AI74">
        <f>AI15*AI45</f>
        <v>3768.2379975759113</v>
      </c>
    </row>
    <row r="75" spans="2:35" x14ac:dyDescent="0.35">
      <c r="C75" s="23" t="s">
        <v>20</v>
      </c>
      <c r="D75">
        <f>D15*D46</f>
        <v>2345.0852127526769</v>
      </c>
      <c r="E75">
        <f t="shared" ref="E75:AI75" si="24">E15*E46</f>
        <v>2449.4595662879397</v>
      </c>
      <c r="F75">
        <f t="shared" si="24"/>
        <v>2383.3648565502986</v>
      </c>
      <c r="G75">
        <f t="shared" si="24"/>
        <v>2278.8054342751047</v>
      </c>
      <c r="H75">
        <f t="shared" si="24"/>
        <v>2135.9934193981244</v>
      </c>
      <c r="I75">
        <f t="shared" si="24"/>
        <v>2132.2460506069101</v>
      </c>
      <c r="J75">
        <f t="shared" si="24"/>
        <v>2019.2964061970874</v>
      </c>
      <c r="K75">
        <f t="shared" si="24"/>
        <v>1999.6428552676955</v>
      </c>
      <c r="L75">
        <f t="shared" si="24"/>
        <v>2040.9735341758224</v>
      </c>
      <c r="M75">
        <f t="shared" si="24"/>
        <v>2047.5978067698388</v>
      </c>
      <c r="N75">
        <f t="shared" si="24"/>
        <v>2097.817421197954</v>
      </c>
      <c r="O75">
        <f t="shared" si="24"/>
        <v>2038.8683016298505</v>
      </c>
      <c r="P75">
        <f t="shared" si="24"/>
        <v>2202.7415384880073</v>
      </c>
      <c r="Q75">
        <f t="shared" si="24"/>
        <v>2188.9601719025163</v>
      </c>
      <c r="R75">
        <f t="shared" si="24"/>
        <v>2239.6111075050576</v>
      </c>
      <c r="S75">
        <f t="shared" si="24"/>
        <v>2215.86622551647</v>
      </c>
      <c r="T75">
        <f t="shared" si="24"/>
        <v>2136.181849341453</v>
      </c>
      <c r="U75">
        <f t="shared" si="24"/>
        <v>2066.4208012830873</v>
      </c>
      <c r="V75">
        <f t="shared" si="24"/>
        <v>1940.8457319085605</v>
      </c>
      <c r="W75">
        <f t="shared" si="24"/>
        <v>1754.4181675995621</v>
      </c>
      <c r="X75">
        <f t="shared" si="24"/>
        <v>1881.7460733513374</v>
      </c>
      <c r="Y75">
        <f t="shared" si="24"/>
        <v>1713.8089873316349</v>
      </c>
      <c r="Z75">
        <f t="shared" si="24"/>
        <v>1770.3519706021407</v>
      </c>
      <c r="AA75">
        <f t="shared" si="24"/>
        <v>1789.0477393838803</v>
      </c>
      <c r="AB75">
        <f t="shared" si="24"/>
        <v>1815.171492065439</v>
      </c>
      <c r="AC75">
        <f t="shared" si="24"/>
        <v>1786.8926981266518</v>
      </c>
      <c r="AD75">
        <f t="shared" si="24"/>
        <v>1750.8476119762149</v>
      </c>
      <c r="AE75">
        <f t="shared" si="24"/>
        <v>1724.5687747162926</v>
      </c>
      <c r="AF75">
        <f t="shared" si="24"/>
        <v>1704.178973785647</v>
      </c>
      <c r="AG75">
        <f t="shared" si="24"/>
        <v>1682.405705671802</v>
      </c>
      <c r="AH75">
        <f t="shared" si="24"/>
        <v>1659.2278658929081</v>
      </c>
      <c r="AI75">
        <f t="shared" si="24"/>
        <v>1634.1903384258258</v>
      </c>
    </row>
    <row r="76" spans="2:35" x14ac:dyDescent="0.35">
      <c r="C76" s="23" t="s">
        <v>21</v>
      </c>
      <c r="D76">
        <f>D15*D47</f>
        <v>963.2811790656823</v>
      </c>
      <c r="E76">
        <f t="shared" ref="E76:AI76" si="25">E15*E47</f>
        <v>978.9560667888652</v>
      </c>
      <c r="F76">
        <f t="shared" si="25"/>
        <v>1022.6573973403566</v>
      </c>
      <c r="G76">
        <f t="shared" si="25"/>
        <v>1020.6399394269957</v>
      </c>
      <c r="H76">
        <f t="shared" si="25"/>
        <v>1032.4561150427835</v>
      </c>
      <c r="I76">
        <f t="shared" si="25"/>
        <v>1055.8101042242606</v>
      </c>
      <c r="J76">
        <f t="shared" si="25"/>
        <v>1057.1466909866333</v>
      </c>
      <c r="K76">
        <f t="shared" si="25"/>
        <v>1049.3977333148553</v>
      </c>
      <c r="L76">
        <f t="shared" si="25"/>
        <v>1034.785797757213</v>
      </c>
      <c r="M76">
        <f t="shared" si="25"/>
        <v>1037.7308651053745</v>
      </c>
      <c r="N76">
        <f t="shared" si="25"/>
        <v>1017.4511136358077</v>
      </c>
      <c r="O76">
        <f t="shared" si="25"/>
        <v>973.22723676007297</v>
      </c>
      <c r="P76">
        <f t="shared" si="25"/>
        <v>986.69480988454734</v>
      </c>
      <c r="Q76">
        <f t="shared" si="25"/>
        <v>999.61708138146741</v>
      </c>
      <c r="R76">
        <f t="shared" si="25"/>
        <v>1031.2255823148137</v>
      </c>
      <c r="S76">
        <f t="shared" si="25"/>
        <v>1075.0309830516539</v>
      </c>
      <c r="T76">
        <f t="shared" si="25"/>
        <v>1078.3092334026062</v>
      </c>
      <c r="U76">
        <f t="shared" si="25"/>
        <v>1035.7497544493867</v>
      </c>
      <c r="V76">
        <f t="shared" si="25"/>
        <v>1042.6947552634574</v>
      </c>
      <c r="W76">
        <f t="shared" si="25"/>
        <v>997.32949680413947</v>
      </c>
      <c r="X76">
        <f t="shared" si="25"/>
        <v>1017.0875002478025</v>
      </c>
      <c r="Y76">
        <f t="shared" si="25"/>
        <v>967.96717449967082</v>
      </c>
      <c r="Z76">
        <f t="shared" si="25"/>
        <v>980.96307637360303</v>
      </c>
      <c r="AA76">
        <f t="shared" si="25"/>
        <v>998.50894421366615</v>
      </c>
      <c r="AB76">
        <f t="shared" si="25"/>
        <v>1017.2400816600779</v>
      </c>
      <c r="AC76">
        <f t="shared" si="25"/>
        <v>1023.9802400541486</v>
      </c>
      <c r="AD76">
        <f t="shared" si="25"/>
        <v>1028.9570935185598</v>
      </c>
      <c r="AE76">
        <f t="shared" si="25"/>
        <v>1025.5763302610658</v>
      </c>
      <c r="AF76">
        <f t="shared" si="25"/>
        <v>1019.3361933785251</v>
      </c>
      <c r="AG76">
        <f t="shared" si="25"/>
        <v>1013.1350074818743</v>
      </c>
      <c r="AH76">
        <f t="shared" si="25"/>
        <v>1013.1451239877891</v>
      </c>
      <c r="AI76">
        <f t="shared" si="25"/>
        <v>1004.7564931821172</v>
      </c>
    </row>
    <row r="77" spans="2:35" x14ac:dyDescent="0.35">
      <c r="C77" s="23" t="s">
        <v>22</v>
      </c>
      <c r="D77">
        <f>D15*D48</f>
        <v>2675.9573214209472</v>
      </c>
      <c r="E77">
        <f t="shared" ref="E77:AI77" si="26">E15*E48</f>
        <v>2772.5767664027771</v>
      </c>
      <c r="F77">
        <f t="shared" si="26"/>
        <v>2820.2591158479599</v>
      </c>
      <c r="G77">
        <f t="shared" si="26"/>
        <v>2786.0367596409346</v>
      </c>
      <c r="H77">
        <f t="shared" si="26"/>
        <v>2828.2563022707832</v>
      </c>
      <c r="I77">
        <f t="shared" si="26"/>
        <v>2903.410204242105</v>
      </c>
      <c r="J77">
        <f t="shared" si="26"/>
        <v>2815.5118890486342</v>
      </c>
      <c r="K77">
        <f t="shared" si="26"/>
        <v>2825.7061642160816</v>
      </c>
      <c r="L77">
        <f t="shared" si="26"/>
        <v>2885.8547683283796</v>
      </c>
      <c r="M77">
        <f t="shared" si="26"/>
        <v>2932.5078220915861</v>
      </c>
      <c r="N77">
        <f t="shared" si="26"/>
        <v>2856.7069097631224</v>
      </c>
      <c r="O77">
        <f t="shared" si="26"/>
        <v>2802.7285230123307</v>
      </c>
      <c r="P77">
        <f t="shared" si="26"/>
        <v>2828.0526363235981</v>
      </c>
      <c r="Q77">
        <f t="shared" si="26"/>
        <v>2860.8602116527595</v>
      </c>
      <c r="R77">
        <f t="shared" si="26"/>
        <v>2916.9312006059054</v>
      </c>
      <c r="S77">
        <f t="shared" si="26"/>
        <v>2957.0730626539957</v>
      </c>
      <c r="T77">
        <f t="shared" si="26"/>
        <v>2977.2351541391672</v>
      </c>
      <c r="U77">
        <f t="shared" si="26"/>
        <v>2857.1715837532875</v>
      </c>
      <c r="V77">
        <f t="shared" si="26"/>
        <v>2735.2138909362034</v>
      </c>
      <c r="W77">
        <f t="shared" si="26"/>
        <v>2762.1386755622025</v>
      </c>
      <c r="X77">
        <f t="shared" si="26"/>
        <v>2724.5042822271339</v>
      </c>
      <c r="Y77">
        <f t="shared" si="26"/>
        <v>2515.261435365227</v>
      </c>
      <c r="Z77">
        <f t="shared" si="26"/>
        <v>2566.0778348826652</v>
      </c>
      <c r="AA77">
        <f t="shared" si="26"/>
        <v>2605.1975215387392</v>
      </c>
      <c r="AB77">
        <f t="shared" si="26"/>
        <v>2619.5508489502763</v>
      </c>
      <c r="AC77">
        <f t="shared" si="26"/>
        <v>2618.9532972863026</v>
      </c>
      <c r="AD77">
        <f t="shared" si="26"/>
        <v>2612.4960940208157</v>
      </c>
      <c r="AE77">
        <f t="shared" si="26"/>
        <v>2587.4861627422711</v>
      </c>
      <c r="AF77">
        <f t="shared" si="26"/>
        <v>2630.0165466798617</v>
      </c>
      <c r="AG77">
        <f t="shared" si="26"/>
        <v>2587.3678114656323</v>
      </c>
      <c r="AH77">
        <f t="shared" si="26"/>
        <v>2565.5804949991239</v>
      </c>
      <c r="AI77">
        <f t="shared" si="26"/>
        <v>2531.9638310880309</v>
      </c>
    </row>
    <row r="78" spans="2:35" x14ac:dyDescent="0.35">
      <c r="C78" s="23" t="s">
        <v>15</v>
      </c>
      <c r="D78">
        <f>D15*D49</f>
        <v>1723.8469924359042</v>
      </c>
      <c r="E78">
        <f t="shared" ref="E78:AI78" si="27">E15*E49</f>
        <v>1801.5780172074599</v>
      </c>
      <c r="F78">
        <f t="shared" si="27"/>
        <v>1813.2016810387511</v>
      </c>
      <c r="G78">
        <f t="shared" si="27"/>
        <v>1962.2857860117156</v>
      </c>
      <c r="H78">
        <f t="shared" si="27"/>
        <v>1938.2993589494838</v>
      </c>
      <c r="I78">
        <f t="shared" si="27"/>
        <v>1982.1826193567115</v>
      </c>
      <c r="J78">
        <f t="shared" si="27"/>
        <v>1960.4962574331989</v>
      </c>
      <c r="K78">
        <f t="shared" si="27"/>
        <v>1930.6430421587156</v>
      </c>
      <c r="L78">
        <f t="shared" si="27"/>
        <v>1985.1710977159926</v>
      </c>
      <c r="M78">
        <f t="shared" si="27"/>
        <v>2046.8287953276035</v>
      </c>
      <c r="N78">
        <f t="shared" si="27"/>
        <v>2006.9929284250723</v>
      </c>
      <c r="O78">
        <f t="shared" si="27"/>
        <v>1959.1441198448636</v>
      </c>
      <c r="P78">
        <f t="shared" si="27"/>
        <v>1922.0997526385413</v>
      </c>
      <c r="Q78">
        <f t="shared" si="27"/>
        <v>1965.0368410868837</v>
      </c>
      <c r="R78">
        <f t="shared" si="27"/>
        <v>2026.6223711195489</v>
      </c>
      <c r="S78">
        <f t="shared" si="27"/>
        <v>2064.4933736695466</v>
      </c>
      <c r="T78">
        <f t="shared" si="27"/>
        <v>2110.2152330375152</v>
      </c>
      <c r="U78">
        <f t="shared" si="27"/>
        <v>2031.722631219398</v>
      </c>
      <c r="V78">
        <f t="shared" si="27"/>
        <v>2034.0015716116186</v>
      </c>
      <c r="W78">
        <f t="shared" si="27"/>
        <v>1919.5383072843435</v>
      </c>
      <c r="X78">
        <f t="shared" si="27"/>
        <v>1937.0042596942928</v>
      </c>
      <c r="Y78">
        <f t="shared" si="27"/>
        <v>1824.0356983083238</v>
      </c>
      <c r="Z78">
        <f t="shared" si="27"/>
        <v>1808.1441722472812</v>
      </c>
      <c r="AA78">
        <f t="shared" si="27"/>
        <v>1791.2129221088987</v>
      </c>
      <c r="AB78">
        <f t="shared" si="27"/>
        <v>1774.7859156373011</v>
      </c>
      <c r="AC78">
        <f t="shared" si="27"/>
        <v>1747.3413412329203</v>
      </c>
      <c r="AD78">
        <f t="shared" si="27"/>
        <v>1714.0656133110238</v>
      </c>
      <c r="AE78">
        <f t="shared" si="27"/>
        <v>1689.1050692219474</v>
      </c>
      <c r="AF78">
        <f t="shared" si="27"/>
        <v>1663.1469786797106</v>
      </c>
      <c r="AG78">
        <f t="shared" si="27"/>
        <v>1642.4944796951725</v>
      </c>
      <c r="AH78">
        <f t="shared" si="27"/>
        <v>1629.9888923833121</v>
      </c>
      <c r="AI78">
        <f t="shared" si="27"/>
        <v>1615.9680966732371</v>
      </c>
    </row>
    <row r="79" spans="2:35" x14ac:dyDescent="0.35">
      <c r="C79" s="23" t="s">
        <v>23</v>
      </c>
      <c r="D79">
        <f>D15*D50</f>
        <v>6022.7148335885122</v>
      </c>
      <c r="E79">
        <f t="shared" ref="E79:AI79" si="28">E15*E50</f>
        <v>6306.1097888450395</v>
      </c>
      <c r="F79">
        <f t="shared" si="28"/>
        <v>6379.2671551094345</v>
      </c>
      <c r="G79">
        <f t="shared" si="28"/>
        <v>6771.3017300789215</v>
      </c>
      <c r="H79">
        <f t="shared" si="28"/>
        <v>6203.6645827074972</v>
      </c>
      <c r="I79">
        <f t="shared" si="28"/>
        <v>5915.3325975110929</v>
      </c>
      <c r="J79">
        <f t="shared" si="28"/>
        <v>5738.8755872970078</v>
      </c>
      <c r="K79">
        <f t="shared" si="28"/>
        <v>5693.6598175435902</v>
      </c>
      <c r="L79">
        <f t="shared" si="28"/>
        <v>6233.2775476870629</v>
      </c>
      <c r="M79">
        <f t="shared" si="28"/>
        <v>6067.7393737009652</v>
      </c>
      <c r="N79">
        <f t="shared" si="28"/>
        <v>5831.2189159289628</v>
      </c>
      <c r="O79">
        <f t="shared" si="28"/>
        <v>5490.3279521933082</v>
      </c>
      <c r="P79">
        <f t="shared" si="28"/>
        <v>5867.2908186335853</v>
      </c>
      <c r="Q79">
        <f t="shared" si="28"/>
        <v>6291.0470128872166</v>
      </c>
      <c r="R79">
        <f t="shared" si="28"/>
        <v>6538.9505931073045</v>
      </c>
      <c r="S79">
        <f t="shared" si="28"/>
        <v>6681.4776358837289</v>
      </c>
      <c r="T79">
        <f t="shared" si="28"/>
        <v>6780.8537665885215</v>
      </c>
      <c r="U79">
        <f t="shared" si="28"/>
        <v>6656.6248819415068</v>
      </c>
      <c r="V79">
        <f t="shared" si="28"/>
        <v>6420.2410746385667</v>
      </c>
      <c r="W79">
        <f t="shared" si="28"/>
        <v>6080.4643344211872</v>
      </c>
      <c r="X79">
        <f t="shared" si="28"/>
        <v>6150.1404450071905</v>
      </c>
      <c r="Y79">
        <f t="shared" si="28"/>
        <v>5647.6652536812335</v>
      </c>
      <c r="Z79">
        <f t="shared" si="28"/>
        <v>5421.1331521489965</v>
      </c>
      <c r="AA79">
        <f t="shared" si="28"/>
        <v>5376.130007113833</v>
      </c>
      <c r="AB79">
        <f t="shared" si="28"/>
        <v>5591.9660099633093</v>
      </c>
      <c r="AC79">
        <f t="shared" si="28"/>
        <v>5659.141775966923</v>
      </c>
      <c r="AD79">
        <f t="shared" si="28"/>
        <v>5594.0686302303347</v>
      </c>
      <c r="AE79">
        <f t="shared" si="28"/>
        <v>5581.7908636094826</v>
      </c>
      <c r="AF79">
        <f t="shared" si="28"/>
        <v>5529.6585071832333</v>
      </c>
      <c r="AG79">
        <f t="shared" si="28"/>
        <v>5490.5551123826408</v>
      </c>
      <c r="AH79">
        <f t="shared" si="28"/>
        <v>5499.1259360997119</v>
      </c>
      <c r="AI79">
        <f t="shared" si="28"/>
        <v>5416.4178456849568</v>
      </c>
    </row>
    <row r="80" spans="2:35" x14ac:dyDescent="0.35">
      <c r="C80" s="23"/>
    </row>
    <row r="81" spans="3:11" x14ac:dyDescent="0.35">
      <c r="C81" s="23" t="s">
        <v>26</v>
      </c>
      <c r="D81" s="15">
        <v>2016</v>
      </c>
      <c r="E81" s="15">
        <v>2017</v>
      </c>
      <c r="F81" s="15">
        <v>2018</v>
      </c>
      <c r="G81" s="15">
        <v>2019</v>
      </c>
      <c r="H81" s="15">
        <v>2020</v>
      </c>
      <c r="I81" s="15">
        <v>2021</v>
      </c>
      <c r="J81" s="15">
        <v>2022</v>
      </c>
      <c r="K81" s="15">
        <v>2023</v>
      </c>
    </row>
    <row r="82" spans="3:11" x14ac:dyDescent="0.35">
      <c r="C82" s="23" t="s">
        <v>18</v>
      </c>
      <c r="D82">
        <f>AVERAGE(D73:G73)</f>
        <v>5057.7021349990882</v>
      </c>
      <c r="E82">
        <f>AVERAGE(H73:K73)</f>
        <v>4971.0805301024666</v>
      </c>
      <c r="F82">
        <f>AVERAGE(L73:O73)</f>
        <v>4256.2479361121023</v>
      </c>
      <c r="G82">
        <f>AVERAGE(P73:S73)</f>
        <v>3832.1451120579018</v>
      </c>
      <c r="H82">
        <f>AVERAGE(T73:W73)</f>
        <v>4133.3202139948671</v>
      </c>
      <c r="I82">
        <f>AVERAGE(X73:AA73)</f>
        <v>4067.6070690318056</v>
      </c>
      <c r="J82">
        <f>AVERAGE(AB73:AE73)</f>
        <v>4309.8980961085472</v>
      </c>
      <c r="K82">
        <f>AVERAGE(AF73:AI73)</f>
        <v>4064.0178355545377</v>
      </c>
    </row>
    <row r="83" spans="3:11" x14ac:dyDescent="0.35">
      <c r="C83" s="23" t="s">
        <v>19</v>
      </c>
      <c r="D83">
        <f t="shared" ref="D83:D87" si="29">AVERAGE(D74:G74)</f>
        <v>4749.4894365796999</v>
      </c>
      <c r="E83">
        <f t="shared" ref="E83:E88" si="30">AVERAGE(H74:K74)</f>
        <v>4992.8347818263392</v>
      </c>
      <c r="F83">
        <f t="shared" ref="F83:F88" si="31">AVERAGE(L74:O74)</f>
        <v>5194.0765175548177</v>
      </c>
      <c r="G83">
        <f t="shared" ref="G83:G88" si="32">AVERAGE(P74:S74)</f>
        <v>5226.4947545281775</v>
      </c>
      <c r="H83">
        <f t="shared" ref="H83:H88" si="33">AVERAGE(T74:W74)</f>
        <v>4969.7956733956426</v>
      </c>
      <c r="I83">
        <f t="shared" ref="I83:I88" si="34">AVERAGE(X74:AA74)</f>
        <v>4354.9906155223234</v>
      </c>
      <c r="J83">
        <f t="shared" ref="J83:J88" si="35">AVERAGE(AB74:AE74)</f>
        <v>4121.174301119634</v>
      </c>
      <c r="K83">
        <f t="shared" ref="K83:K88" si="36">AVERAGE(AF74:AI74)</f>
        <v>3834.9427384984483</v>
      </c>
    </row>
    <row r="84" spans="3:11" x14ac:dyDescent="0.35">
      <c r="C84" s="23" t="s">
        <v>20</v>
      </c>
      <c r="D84">
        <f t="shared" si="29"/>
        <v>2364.1787674665047</v>
      </c>
      <c r="E84">
        <f t="shared" si="30"/>
        <v>2071.7946828674544</v>
      </c>
      <c r="F84">
        <f t="shared" si="31"/>
        <v>2056.3142659433665</v>
      </c>
      <c r="G84">
        <f t="shared" si="32"/>
        <v>2211.794760853013</v>
      </c>
      <c r="H84">
        <f t="shared" si="33"/>
        <v>1974.4666375331658</v>
      </c>
      <c r="I84">
        <f t="shared" si="34"/>
        <v>1788.7386926672482</v>
      </c>
      <c r="J84">
        <f t="shared" si="35"/>
        <v>1769.3701442211498</v>
      </c>
      <c r="K84">
        <f t="shared" si="36"/>
        <v>1670.0007209440457</v>
      </c>
    </row>
    <row r="85" spans="3:11" x14ac:dyDescent="0.35">
      <c r="C85" s="23" t="s">
        <v>21</v>
      </c>
      <c r="D85">
        <f t="shared" si="29"/>
        <v>996.38364565547488</v>
      </c>
      <c r="E85">
        <f t="shared" si="30"/>
        <v>1048.7026608921331</v>
      </c>
      <c r="F85">
        <f t="shared" si="31"/>
        <v>1015.7987533146171</v>
      </c>
      <c r="G85">
        <f t="shared" si="32"/>
        <v>1023.1421141581205</v>
      </c>
      <c r="H85">
        <f t="shared" si="33"/>
        <v>1038.5208099798974</v>
      </c>
      <c r="I85">
        <f t="shared" si="34"/>
        <v>991.13167383368568</v>
      </c>
      <c r="J85">
        <f t="shared" si="35"/>
        <v>1023.938436373463</v>
      </c>
      <c r="K85">
        <f t="shared" si="36"/>
        <v>1012.5932045075764</v>
      </c>
    </row>
    <row r="86" spans="3:11" x14ac:dyDescent="0.35">
      <c r="C86" s="23" t="s">
        <v>22</v>
      </c>
      <c r="D86">
        <f t="shared" si="29"/>
        <v>2763.7074908281547</v>
      </c>
      <c r="E86">
        <f t="shared" si="30"/>
        <v>2843.2211399444013</v>
      </c>
      <c r="F86">
        <f t="shared" si="31"/>
        <v>2869.4495057988547</v>
      </c>
      <c r="G86">
        <f t="shared" si="32"/>
        <v>2890.7292778090646</v>
      </c>
      <c r="H86">
        <f t="shared" si="33"/>
        <v>2832.939826097715</v>
      </c>
      <c r="I86">
        <f t="shared" si="34"/>
        <v>2602.7602685034417</v>
      </c>
      <c r="J86">
        <f t="shared" si="35"/>
        <v>2609.6216007499165</v>
      </c>
      <c r="K86">
        <f t="shared" si="36"/>
        <v>2578.7321710581623</v>
      </c>
    </row>
    <row r="87" spans="3:11" x14ac:dyDescent="0.35">
      <c r="C87" s="23" t="s">
        <v>15</v>
      </c>
      <c r="D87">
        <f t="shared" si="29"/>
        <v>1825.2281191734578</v>
      </c>
      <c r="E87">
        <f t="shared" si="30"/>
        <v>1952.9053194745275</v>
      </c>
      <c r="F87">
        <f t="shared" si="31"/>
        <v>1999.5342353283829</v>
      </c>
      <c r="G87">
        <f t="shared" si="32"/>
        <v>1994.5630846286301</v>
      </c>
      <c r="H87">
        <f t="shared" si="33"/>
        <v>2023.8694357882189</v>
      </c>
      <c r="I87">
        <f t="shared" si="34"/>
        <v>1840.0992630896992</v>
      </c>
      <c r="J87">
        <f t="shared" si="35"/>
        <v>1731.3244848507979</v>
      </c>
      <c r="K87">
        <f t="shared" si="36"/>
        <v>1637.899611857858</v>
      </c>
    </row>
    <row r="88" spans="3:11" x14ac:dyDescent="0.35">
      <c r="C88" s="23" t="s">
        <v>23</v>
      </c>
      <c r="D88">
        <f>AVERAGE(D79:G79)</f>
        <v>6369.8483769054774</v>
      </c>
      <c r="E88">
        <f t="shared" si="30"/>
        <v>5887.8831462647968</v>
      </c>
      <c r="F88">
        <f t="shared" si="31"/>
        <v>5905.6409473775748</v>
      </c>
      <c r="G88">
        <f t="shared" si="32"/>
        <v>6344.6915151279591</v>
      </c>
      <c r="H88">
        <f t="shared" si="33"/>
        <v>6484.5460143974451</v>
      </c>
      <c r="I88">
        <f t="shared" si="34"/>
        <v>5648.7672144878134</v>
      </c>
      <c r="J88">
        <f t="shared" si="35"/>
        <v>5606.7418199425128</v>
      </c>
      <c r="K88">
        <f t="shared" si="36"/>
        <v>5483.9393503376359</v>
      </c>
    </row>
    <row r="89" spans="3:11" x14ac:dyDescent="0.35">
      <c r="C89" s="23" t="s">
        <v>40</v>
      </c>
      <c r="D89">
        <f>SUM(D82:D88)</f>
        <v>24126.537971607857</v>
      </c>
      <c r="E89">
        <f t="shared" ref="E89:K89" si="37">SUM(E82:E88)</f>
        <v>23768.422261372121</v>
      </c>
      <c r="F89">
        <f t="shared" si="37"/>
        <v>23297.062161429716</v>
      </c>
      <c r="G89">
        <f t="shared" si="37"/>
        <v>23523.560619162869</v>
      </c>
      <c r="H89">
        <f t="shared" si="37"/>
        <v>23457.45861118695</v>
      </c>
      <c r="I89">
        <f t="shared" si="37"/>
        <v>21294.094797136018</v>
      </c>
      <c r="J89">
        <f>SUM(J82:J88)</f>
        <v>21172.068883366021</v>
      </c>
      <c r="K89">
        <f t="shared" si="37"/>
        <v>20282.125632758267</v>
      </c>
    </row>
    <row r="108" spans="3:11" x14ac:dyDescent="0.35">
      <c r="C108" s="2" t="s">
        <v>36</v>
      </c>
      <c r="D108" s="25">
        <v>2017</v>
      </c>
      <c r="E108">
        <v>2018</v>
      </c>
      <c r="F108">
        <v>2019</v>
      </c>
      <c r="G108">
        <v>2020</v>
      </c>
      <c r="H108">
        <v>2021</v>
      </c>
      <c r="I108">
        <v>2022</v>
      </c>
      <c r="J108">
        <v>2023</v>
      </c>
    </row>
    <row r="109" spans="3:11" x14ac:dyDescent="0.35">
      <c r="C109" s="2" t="s">
        <v>33</v>
      </c>
      <c r="D109" s="26">
        <f>E69/D69-1</f>
        <v>5.0730505123988134E-3</v>
      </c>
      <c r="E109" s="26">
        <f t="shared" ref="E109:J109" si="38">F69/E69-1</f>
        <v>1.0182579251212243E-3</v>
      </c>
      <c r="F109" s="26">
        <f t="shared" si="38"/>
        <v>2.5821472134149426E-2</v>
      </c>
      <c r="G109" s="26">
        <f t="shared" si="38"/>
        <v>1.503328191899822E-2</v>
      </c>
      <c r="H109" s="26">
        <f t="shared" si="38"/>
        <v>-5.6780509352840625E-2</v>
      </c>
      <c r="I109" s="26">
        <f t="shared" si="38"/>
        <v>1.3678298244258036E-2</v>
      </c>
      <c r="J109" s="26">
        <f>K69/J69-1</f>
        <v>-1.3922531135953098E-2</v>
      </c>
      <c r="K109" s="24"/>
    </row>
    <row r="110" spans="3:11" x14ac:dyDescent="0.35">
      <c r="C110" s="2" t="s">
        <v>37</v>
      </c>
      <c r="D110" s="26">
        <f>E40/D40-1</f>
        <v>-2.9331399744060072E-2</v>
      </c>
      <c r="E110" s="26">
        <f t="shared" ref="E110:J110" si="39">F40/E40-1</f>
        <v>-4.0142742320158908E-2</v>
      </c>
      <c r="F110" s="26">
        <f t="shared" si="39"/>
        <v>-2.7373925402522481E-2</v>
      </c>
      <c r="G110" s="26">
        <f t="shared" si="39"/>
        <v>-1.9024751047154509E-2</v>
      </c>
      <c r="H110" s="26">
        <f t="shared" si="39"/>
        <v>-5.0938593412548472E-2</v>
      </c>
      <c r="I110" s="26">
        <f t="shared" si="39"/>
        <v>2.4482031064523069E-2</v>
      </c>
      <c r="J110" s="26">
        <f>K40/J40-1</f>
        <v>-1.3922531135953209E-2</v>
      </c>
      <c r="K110" s="24"/>
    </row>
    <row r="111" spans="3:11" x14ac:dyDescent="0.35">
      <c r="C111" s="2" t="s">
        <v>38</v>
      </c>
      <c r="D111" s="26">
        <f>E89/D89-1</f>
        <v>-1.4843228259983521E-2</v>
      </c>
      <c r="E111" s="26">
        <f t="shared" ref="E111:J111" si="40">F89/E89-1</f>
        <v>-1.9831358377894848E-2</v>
      </c>
      <c r="F111" s="26">
        <f t="shared" si="40"/>
        <v>9.7221896977268685E-3</v>
      </c>
      <c r="G111" s="26">
        <f t="shared" si="40"/>
        <v>-2.8100341205178347E-3</v>
      </c>
      <c r="H111" s="26">
        <f t="shared" si="40"/>
        <v>-9.2224986939515086E-2</v>
      </c>
      <c r="I111" s="26">
        <f t="shared" si="40"/>
        <v>-5.730504862146546E-3</v>
      </c>
      <c r="J111" s="26">
        <f>K89/J89-1</f>
        <v>-4.2033835026247468E-2</v>
      </c>
      <c r="K111" s="24"/>
    </row>
    <row r="112" spans="3:11" x14ac:dyDescent="0.35">
      <c r="C112" s="2"/>
      <c r="D112" s="2"/>
      <c r="E112" s="24"/>
      <c r="F112" s="24"/>
      <c r="G112" s="24"/>
      <c r="H112" s="24"/>
      <c r="I112" s="24"/>
      <c r="J112" s="24"/>
      <c r="K112" s="24"/>
    </row>
    <row r="113" spans="3:11" x14ac:dyDescent="0.35">
      <c r="C113" s="2"/>
      <c r="D113" s="2"/>
      <c r="E113" s="24"/>
      <c r="F113" s="24"/>
      <c r="G113" s="24"/>
      <c r="H113" s="24"/>
      <c r="I113" s="24"/>
      <c r="J113" s="24"/>
      <c r="K113" s="24"/>
    </row>
    <row r="114" spans="3:11" x14ac:dyDescent="0.35">
      <c r="C114" s="2"/>
      <c r="D114" s="2"/>
      <c r="E114" s="24"/>
      <c r="F114" s="24"/>
      <c r="G114" s="24"/>
      <c r="H114" s="24"/>
      <c r="I114" s="24"/>
      <c r="J114" s="24"/>
      <c r="K114" s="24"/>
    </row>
    <row r="115" spans="3:11" x14ac:dyDescent="0.35">
      <c r="C115" s="2"/>
      <c r="D115" s="2"/>
      <c r="E115" s="24"/>
      <c r="F115" s="24"/>
      <c r="G115" s="24"/>
      <c r="H115" s="24"/>
      <c r="I115" s="24"/>
      <c r="J115" s="24"/>
      <c r="K115" s="24"/>
    </row>
  </sheetData>
  <mergeCells count="1">
    <mergeCell ref="B52:B6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8"/>
  <sheetViews>
    <sheetView topLeftCell="B7" zoomScale="70" zoomScaleNormal="70" workbookViewId="0">
      <selection activeCell="R31" sqref="R31"/>
    </sheetView>
  </sheetViews>
  <sheetFormatPr defaultRowHeight="14.5" x14ac:dyDescent="0.35"/>
  <cols>
    <col min="3" max="3" width="13.6328125" customWidth="1"/>
  </cols>
  <sheetData>
    <row r="1" spans="1:7" x14ac:dyDescent="0.35">
      <c r="A1" t="s">
        <v>32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s="19">
        <v>124.99481870858</v>
      </c>
    </row>
    <row r="2" spans="1:7" x14ac:dyDescent="0.35">
      <c r="A2" s="1">
        <v>42370</v>
      </c>
      <c r="B2" s="8">
        <v>23494.2582188919</v>
      </c>
      <c r="C2">
        <v>26004.405532044049</v>
      </c>
      <c r="D2" s="8">
        <f>C2-B2</f>
        <v>2510.1473131521489</v>
      </c>
      <c r="E2" s="20">
        <v>3650.1235677437598</v>
      </c>
      <c r="F2">
        <f>C2-E2</f>
        <v>22354.281964300288</v>
      </c>
      <c r="G2" s="19">
        <v>3650.1235677437598</v>
      </c>
    </row>
    <row r="3" spans="1:7" x14ac:dyDescent="0.35">
      <c r="A3" s="1">
        <v>42461</v>
      </c>
      <c r="B3" s="8">
        <v>25202.3480152191</v>
      </c>
      <c r="C3">
        <v>28196.705078307092</v>
      </c>
      <c r="D3" s="8">
        <f t="shared" ref="D3:D32" si="0">C3-B3</f>
        <v>2994.3570630879913</v>
      </c>
      <c r="E3" s="21">
        <v>3775.11838645234</v>
      </c>
      <c r="F3" s="16">
        <f>C3-E3</f>
        <v>24421.586691854751</v>
      </c>
    </row>
    <row r="4" spans="1:7" x14ac:dyDescent="0.35">
      <c r="A4" s="1">
        <v>42552</v>
      </c>
      <c r="B4" s="8">
        <v>24528.641938421901</v>
      </c>
      <c r="C4">
        <v>27599.979829649943</v>
      </c>
      <c r="D4" s="8">
        <f t="shared" si="0"/>
        <v>3071.3378912280423</v>
      </c>
      <c r="E4" s="20">
        <v>3900.1132051609202</v>
      </c>
      <c r="F4">
        <f t="shared" ref="F4:F33" si="1">C4-E4</f>
        <v>23699.866624489023</v>
      </c>
    </row>
    <row r="5" spans="1:7" x14ac:dyDescent="0.35">
      <c r="A5" s="1">
        <v>42644</v>
      </c>
      <c r="B5" s="8">
        <v>26485.6618541713</v>
      </c>
      <c r="C5">
        <v>30055.52462965696</v>
      </c>
      <c r="D5" s="8">
        <f t="shared" si="0"/>
        <v>3569.8627754856607</v>
      </c>
      <c r="E5" s="20">
        <v>4025.1080238694999</v>
      </c>
      <c r="F5" s="16">
        <f t="shared" si="1"/>
        <v>26030.416605787461</v>
      </c>
    </row>
    <row r="6" spans="1:7" x14ac:dyDescent="0.35">
      <c r="A6" s="1">
        <v>42736</v>
      </c>
      <c r="B6" s="8">
        <v>24127.939591858201</v>
      </c>
      <c r="C6">
        <v>27497.537803583724</v>
      </c>
      <c r="D6" s="8">
        <f t="shared" si="0"/>
        <v>3369.5982117255226</v>
      </c>
      <c r="E6" s="21">
        <v>4150.1028425780796</v>
      </c>
      <c r="F6">
        <f t="shared" si="1"/>
        <v>23347.434961005645</v>
      </c>
    </row>
    <row r="7" spans="1:7" x14ac:dyDescent="0.35">
      <c r="A7" s="1">
        <v>42826</v>
      </c>
      <c r="B7" s="8">
        <v>24878.379627037299</v>
      </c>
      <c r="C7">
        <v>28794.917561086626</v>
      </c>
      <c r="D7" s="8">
        <f t="shared" si="0"/>
        <v>3916.5379340493273</v>
      </c>
      <c r="E7" s="20">
        <v>4275.0976612866598</v>
      </c>
      <c r="F7" s="16">
        <f t="shared" si="1"/>
        <v>24519.819899799964</v>
      </c>
    </row>
    <row r="8" spans="1:7" x14ac:dyDescent="0.35">
      <c r="A8" s="1">
        <v>42917</v>
      </c>
      <c r="B8" s="8">
        <v>24054.460917394499</v>
      </c>
      <c r="C8">
        <v>28204.413736120583</v>
      </c>
      <c r="D8" s="8">
        <f t="shared" si="0"/>
        <v>4149.9528187260839</v>
      </c>
      <c r="E8" s="21">
        <v>4400.09247999524</v>
      </c>
      <c r="F8">
        <f t="shared" si="1"/>
        <v>23804.321256125342</v>
      </c>
    </row>
    <row r="9" spans="1:7" x14ac:dyDescent="0.35">
      <c r="A9" s="1">
        <v>43009</v>
      </c>
      <c r="B9" s="8">
        <v>23725.469329576899</v>
      </c>
      <c r="C9">
        <v>27927.200227261394</v>
      </c>
      <c r="D9" s="8">
        <f t="shared" si="0"/>
        <v>4201.7308976844943</v>
      </c>
      <c r="E9" s="20">
        <v>4525.0872987038201</v>
      </c>
      <c r="F9" s="16">
        <f t="shared" si="1"/>
        <v>23402.112928557573</v>
      </c>
    </row>
    <row r="10" spans="1:7" x14ac:dyDescent="0.35">
      <c r="A10" s="1">
        <v>43101</v>
      </c>
      <c r="B10" s="8">
        <v>23437.990429576799</v>
      </c>
      <c r="C10">
        <v>27726.827079093022</v>
      </c>
      <c r="D10" s="8">
        <f t="shared" si="0"/>
        <v>4288.8366495162227</v>
      </c>
      <c r="E10" s="20">
        <v>4650.0821174124003</v>
      </c>
      <c r="F10">
        <f t="shared" si="1"/>
        <v>23076.744961680623</v>
      </c>
    </row>
    <row r="11" spans="1:7" x14ac:dyDescent="0.35">
      <c r="A11" s="1">
        <v>43191</v>
      </c>
      <c r="B11" s="8">
        <v>23930.5103258411</v>
      </c>
      <c r="C11">
        <v>28937.520607982638</v>
      </c>
      <c r="D11" s="8">
        <f t="shared" si="0"/>
        <v>5007.0102821415385</v>
      </c>
      <c r="E11" s="21">
        <v>4775.0769361209796</v>
      </c>
      <c r="F11" s="16">
        <f t="shared" si="1"/>
        <v>24162.44367186166</v>
      </c>
    </row>
    <row r="12" spans="1:7" x14ac:dyDescent="0.35">
      <c r="A12" s="1">
        <v>43282</v>
      </c>
      <c r="B12" s="8">
        <v>23350.854365261599</v>
      </c>
      <c r="C12">
        <v>28511.543010758181</v>
      </c>
      <c r="D12" s="8">
        <f t="shared" si="0"/>
        <v>5160.6886454965825</v>
      </c>
      <c r="E12" s="20">
        <v>4900.0717548295597</v>
      </c>
      <c r="F12">
        <f t="shared" si="1"/>
        <v>23611.47125592862</v>
      </c>
    </row>
    <row r="13" spans="1:7" x14ac:dyDescent="0.35">
      <c r="A13" s="1">
        <v>43374</v>
      </c>
      <c r="B13" s="8">
        <v>22181.628872744499</v>
      </c>
      <c r="C13">
        <v>27362.655329786157</v>
      </c>
      <c r="D13" s="8">
        <f t="shared" si="0"/>
        <v>5181.0264570416584</v>
      </c>
      <c r="E13" s="21">
        <v>5025.0665735381399</v>
      </c>
      <c r="F13" s="16">
        <f t="shared" si="1"/>
        <v>22337.588756248017</v>
      </c>
    </row>
    <row r="14" spans="1:7" x14ac:dyDescent="0.35">
      <c r="A14" s="1">
        <v>43466</v>
      </c>
      <c r="B14" s="8">
        <v>22184.901250108898</v>
      </c>
      <c r="C14">
        <v>27438.322279773369</v>
      </c>
      <c r="D14" s="8">
        <f t="shared" si="0"/>
        <v>5253.4210296644706</v>
      </c>
      <c r="E14" s="20">
        <v>5150.0613922467201</v>
      </c>
      <c r="F14">
        <f t="shared" si="1"/>
        <v>22288.260887526649</v>
      </c>
    </row>
    <row r="15" spans="1:7" x14ac:dyDescent="0.35">
      <c r="A15" s="1">
        <v>43556</v>
      </c>
      <c r="B15" s="8">
        <v>22572.858844966198</v>
      </c>
      <c r="C15">
        <v>28639.680326227539</v>
      </c>
      <c r="D15" s="8">
        <f t="shared" si="0"/>
        <v>6066.8214812613405</v>
      </c>
      <c r="E15" s="20">
        <v>5275.0562109553002</v>
      </c>
      <c r="F15" s="16">
        <f t="shared" si="1"/>
        <v>23364.62411527224</v>
      </c>
    </row>
    <row r="16" spans="1:7" x14ac:dyDescent="0.35">
      <c r="A16" s="1">
        <v>43647</v>
      </c>
      <c r="B16" s="8">
        <v>22857.476196527299</v>
      </c>
      <c r="C16">
        <v>29631.805817994078</v>
      </c>
      <c r="D16" s="8">
        <f t="shared" si="0"/>
        <v>6774.3296214667789</v>
      </c>
      <c r="E16" s="21">
        <v>5400.0510296638804</v>
      </c>
      <c r="F16">
        <f t="shared" si="1"/>
        <v>24231.754788330196</v>
      </c>
    </row>
    <row r="17" spans="1:6" x14ac:dyDescent="0.35">
      <c r="A17" s="1">
        <v>43739</v>
      </c>
      <c r="B17" s="8">
        <v>22742.683096164601</v>
      </c>
      <c r="C17">
        <v>29734.648533894844</v>
      </c>
      <c r="D17" s="8">
        <f t="shared" si="0"/>
        <v>6991.9654377302431</v>
      </c>
      <c r="E17" s="20">
        <v>5525.0458483724597</v>
      </c>
      <c r="F17" s="16">
        <f t="shared" si="1"/>
        <v>24209.602685522383</v>
      </c>
    </row>
    <row r="18" spans="1:6" x14ac:dyDescent="0.35">
      <c r="A18" s="1">
        <v>43831</v>
      </c>
      <c r="B18" s="8">
        <v>22332.873049155402</v>
      </c>
      <c r="C18">
        <v>29638.97403529071</v>
      </c>
      <c r="D18" s="8">
        <f t="shared" si="0"/>
        <v>7306.1009861353086</v>
      </c>
      <c r="E18" s="21">
        <v>5650.0406670810398</v>
      </c>
      <c r="F18">
        <f t="shared" si="1"/>
        <v>23988.933368209669</v>
      </c>
    </row>
    <row r="19" spans="1:6" x14ac:dyDescent="0.35">
      <c r="A19" s="1">
        <v>43922</v>
      </c>
      <c r="B19" s="8">
        <v>22581.074810497499</v>
      </c>
      <c r="C19">
        <v>30034.492071992245</v>
      </c>
      <c r="D19" s="8">
        <f t="shared" si="0"/>
        <v>7453.4172614947456</v>
      </c>
      <c r="E19" s="20">
        <v>5775.03548578962</v>
      </c>
      <c r="F19" s="16">
        <f t="shared" si="1"/>
        <v>24259.456586202625</v>
      </c>
    </row>
    <row r="20" spans="1:6" x14ac:dyDescent="0.35">
      <c r="A20" s="1">
        <v>44013</v>
      </c>
      <c r="B20" s="8">
        <v>22344.528550453</v>
      </c>
      <c r="C20">
        <v>29565.174567782495</v>
      </c>
      <c r="D20" s="8">
        <f t="shared" si="0"/>
        <v>7220.6460173294945</v>
      </c>
      <c r="E20" s="20">
        <v>5900.0303044982002</v>
      </c>
      <c r="F20">
        <f t="shared" si="1"/>
        <v>23665.144263284295</v>
      </c>
    </row>
    <row r="21" spans="1:6" x14ac:dyDescent="0.35">
      <c r="A21" s="1">
        <v>44105</v>
      </c>
      <c r="B21" s="8">
        <v>21380.406056169999</v>
      </c>
      <c r="C21">
        <v>27941.325350258012</v>
      </c>
      <c r="D21" s="8">
        <f t="shared" si="0"/>
        <v>6560.919294088013</v>
      </c>
      <c r="E21" s="21">
        <v>6025.0251232067803</v>
      </c>
      <c r="F21" s="16">
        <f t="shared" si="1"/>
        <v>21916.30022705123</v>
      </c>
    </row>
    <row r="22" spans="1:6" x14ac:dyDescent="0.35">
      <c r="A22" s="1">
        <v>44197</v>
      </c>
      <c r="B22" s="8">
        <v>20868.0293575164</v>
      </c>
      <c r="C22">
        <v>28294.000819909677</v>
      </c>
      <c r="D22" s="8">
        <f t="shared" si="0"/>
        <v>7425.9714623932778</v>
      </c>
      <c r="E22" s="20">
        <v>6150.0199419153596</v>
      </c>
      <c r="F22">
        <f t="shared" si="1"/>
        <v>22143.98087799432</v>
      </c>
    </row>
    <row r="23" spans="1:6" x14ac:dyDescent="0.35">
      <c r="A23" s="1">
        <v>44287</v>
      </c>
      <c r="B23" s="9">
        <v>20878.458443042899</v>
      </c>
      <c r="C23">
        <v>27141.995975955771</v>
      </c>
      <c r="D23" s="8">
        <f t="shared" si="0"/>
        <v>6263.5375329128728</v>
      </c>
      <c r="E23" s="21">
        <v>6275.0147606239398</v>
      </c>
      <c r="F23" s="16">
        <f t="shared" si="1"/>
        <v>20866.981215331831</v>
      </c>
    </row>
    <row r="24" spans="1:6" x14ac:dyDescent="0.35">
      <c r="A24" s="1">
        <v>44378</v>
      </c>
      <c r="B24" s="9">
        <v>21137.733624686301</v>
      </c>
      <c r="C24">
        <v>27479.053712092191</v>
      </c>
      <c r="D24" s="8">
        <f t="shared" si="0"/>
        <v>6341.3200874058894</v>
      </c>
      <c r="E24" s="20">
        <v>6400.0095793325199</v>
      </c>
      <c r="F24">
        <f t="shared" si="1"/>
        <v>21079.044132759671</v>
      </c>
    </row>
    <row r="25" spans="1:6" x14ac:dyDescent="0.35">
      <c r="A25" s="1">
        <v>44470</v>
      </c>
      <c r="B25" s="9">
        <v>21239.521046537899</v>
      </c>
      <c r="C25">
        <v>27611.377360499268</v>
      </c>
      <c r="D25" s="8">
        <f t="shared" si="0"/>
        <v>6371.8563139613689</v>
      </c>
      <c r="E25" s="20">
        <v>6525.0043980411001</v>
      </c>
      <c r="F25" s="16">
        <f t="shared" si="1"/>
        <v>21086.372962458168</v>
      </c>
    </row>
    <row r="26" spans="1:6" x14ac:dyDescent="0.35">
      <c r="A26" s="1">
        <v>44562</v>
      </c>
      <c r="B26" s="9">
        <v>21516.180790733499</v>
      </c>
      <c r="C26">
        <v>27971.035027953545</v>
      </c>
      <c r="D26" s="8">
        <f t="shared" si="0"/>
        <v>6454.8542372200463</v>
      </c>
      <c r="E26" s="21">
        <v>6649.9992167496803</v>
      </c>
      <c r="F26">
        <f t="shared" si="1"/>
        <v>21321.035811203867</v>
      </c>
    </row>
    <row r="27" spans="1:6" x14ac:dyDescent="0.35">
      <c r="A27" s="1">
        <v>44652</v>
      </c>
      <c r="B27" s="9">
        <v>21630.2485940884</v>
      </c>
      <c r="C27">
        <v>28119.323172314922</v>
      </c>
      <c r="D27" s="8">
        <f t="shared" si="0"/>
        <v>6489.0745782265221</v>
      </c>
      <c r="E27" s="20">
        <v>6774.9940354582604</v>
      </c>
      <c r="F27" s="16">
        <f t="shared" si="1"/>
        <v>21344.329136856661</v>
      </c>
    </row>
    <row r="28" spans="1:6" x14ac:dyDescent="0.35">
      <c r="A28" s="1">
        <v>44743</v>
      </c>
      <c r="B28" s="9">
        <v>21524.844575783602</v>
      </c>
      <c r="C28">
        <v>27982.297948518681</v>
      </c>
      <c r="D28" s="8">
        <f t="shared" si="0"/>
        <v>6457.453372735079</v>
      </c>
      <c r="E28" s="21">
        <v>6899.9888541668397</v>
      </c>
      <c r="F28">
        <f t="shared" si="1"/>
        <v>21082.30909435184</v>
      </c>
    </row>
    <row r="29" spans="1:6" x14ac:dyDescent="0.35">
      <c r="A29" s="1">
        <v>44835</v>
      </c>
      <c r="B29" s="9">
        <v>21511.988587636301</v>
      </c>
      <c r="C29">
        <v>27965.585163927193</v>
      </c>
      <c r="D29" s="8">
        <f t="shared" si="0"/>
        <v>6453.5965762908927</v>
      </c>
      <c r="E29" s="20">
        <v>7024.9836728754199</v>
      </c>
      <c r="F29" s="16">
        <f t="shared" si="1"/>
        <v>20940.601491051773</v>
      </c>
    </row>
    <row r="30" spans="1:6" x14ac:dyDescent="0.35">
      <c r="A30" s="1">
        <v>44927</v>
      </c>
      <c r="B30" s="9">
        <v>21420.013832136199</v>
      </c>
      <c r="C30">
        <v>27846.017981777062</v>
      </c>
      <c r="D30" s="8">
        <f t="shared" si="0"/>
        <v>6426.004149640863</v>
      </c>
      <c r="E30" s="20">
        <v>7149.978491584</v>
      </c>
      <c r="F30">
        <f t="shared" si="1"/>
        <v>20696.039490193063</v>
      </c>
    </row>
    <row r="31" spans="1:6" x14ac:dyDescent="0.35">
      <c r="A31" s="1">
        <v>45017</v>
      </c>
      <c r="B31" s="9">
        <v>21257.434465309601</v>
      </c>
      <c r="C31">
        <v>27634.664804902481</v>
      </c>
      <c r="D31" s="8">
        <f t="shared" si="0"/>
        <v>6377.2303395928793</v>
      </c>
      <c r="E31" s="21">
        <v>7274.9733102925802</v>
      </c>
      <c r="F31" s="16">
        <f t="shared" si="1"/>
        <v>20359.691494609899</v>
      </c>
    </row>
    <row r="32" spans="1:6" x14ac:dyDescent="0.35">
      <c r="A32" s="1">
        <v>45108</v>
      </c>
      <c r="B32" s="9">
        <v>21204.754121030699</v>
      </c>
      <c r="C32">
        <v>27566.180357339916</v>
      </c>
      <c r="D32" s="8">
        <f t="shared" si="0"/>
        <v>6361.4262363092166</v>
      </c>
      <c r="E32" s="20">
        <v>7399.9681290011704</v>
      </c>
      <c r="F32">
        <f t="shared" si="1"/>
        <v>20166.212228338743</v>
      </c>
    </row>
    <row r="33" spans="1:33" x14ac:dyDescent="0.35">
      <c r="A33" s="1">
        <v>45200</v>
      </c>
      <c r="B33" s="9">
        <v>21101.170973539301</v>
      </c>
      <c r="C33">
        <v>27431.522265601096</v>
      </c>
      <c r="D33" s="8">
        <f>C33-B33</f>
        <v>6330.3512920617941</v>
      </c>
      <c r="E33" s="21">
        <v>7524.9629477097496</v>
      </c>
      <c r="F33" s="16">
        <f>C33-E33</f>
        <v>19906.559317891348</v>
      </c>
    </row>
    <row r="37" spans="1:33" x14ac:dyDescent="0.35">
      <c r="A37">
        <v>22354.281964300288</v>
      </c>
      <c r="B37">
        <v>22354.281964300288</v>
      </c>
      <c r="C37">
        <v>24421.586691854751</v>
      </c>
      <c r="D37">
        <v>23699.866624489023</v>
      </c>
      <c r="E37">
        <v>26030.416605787461</v>
      </c>
      <c r="F37">
        <v>23347.434961005645</v>
      </c>
      <c r="G37">
        <v>24519.819899799964</v>
      </c>
      <c r="H37">
        <v>23804.321256125342</v>
      </c>
      <c r="I37">
        <v>23402.112928557573</v>
      </c>
      <c r="J37">
        <v>23076.744961680623</v>
      </c>
      <c r="K37">
        <v>24162.44367186166</v>
      </c>
      <c r="L37">
        <v>23611.47125592862</v>
      </c>
      <c r="M37">
        <v>22337.588756248017</v>
      </c>
      <c r="N37">
        <v>22288.260887526649</v>
      </c>
      <c r="O37">
        <v>23364.62411527224</v>
      </c>
      <c r="P37">
        <v>24231.754788330196</v>
      </c>
      <c r="Q37">
        <v>24209.602685522383</v>
      </c>
      <c r="R37">
        <v>23988.933368209669</v>
      </c>
      <c r="S37">
        <v>24259.456586202625</v>
      </c>
      <c r="T37">
        <v>23665.144263284295</v>
      </c>
      <c r="U37">
        <v>21916.30022705123</v>
      </c>
      <c r="V37">
        <v>22143.98087799432</v>
      </c>
      <c r="W37">
        <v>20866.981215331831</v>
      </c>
      <c r="X37">
        <v>21079.044132759671</v>
      </c>
      <c r="Y37">
        <v>21086.372962458168</v>
      </c>
      <c r="Z37">
        <v>21321.035811203867</v>
      </c>
      <c r="AA37">
        <v>21344.329136856661</v>
      </c>
      <c r="AB37">
        <v>21082.30909435184</v>
      </c>
      <c r="AC37">
        <v>20940.601491051773</v>
      </c>
      <c r="AD37">
        <v>20696.039490193063</v>
      </c>
      <c r="AE37">
        <v>20359.691494609899</v>
      </c>
      <c r="AF37">
        <v>20166.212228338743</v>
      </c>
      <c r="AG37">
        <v>19906.559317891348</v>
      </c>
    </row>
    <row r="38" spans="1:33" x14ac:dyDescent="0.35">
      <c r="A38">
        <v>24421.586691854751</v>
      </c>
    </row>
    <row r="39" spans="1:33" x14ac:dyDescent="0.35">
      <c r="A39">
        <v>23699.866624489023</v>
      </c>
    </row>
    <row r="40" spans="1:33" x14ac:dyDescent="0.35">
      <c r="A40">
        <v>26030.416605787461</v>
      </c>
    </row>
    <row r="41" spans="1:33" x14ac:dyDescent="0.35">
      <c r="A41">
        <v>23347.434961005645</v>
      </c>
    </row>
    <row r="42" spans="1:33" x14ac:dyDescent="0.35">
      <c r="A42">
        <v>24519.819899799964</v>
      </c>
    </row>
    <row r="43" spans="1:33" x14ac:dyDescent="0.35">
      <c r="A43">
        <v>23804.321256125342</v>
      </c>
    </row>
    <row r="44" spans="1:33" x14ac:dyDescent="0.35">
      <c r="A44">
        <v>23402.112928557573</v>
      </c>
    </row>
    <row r="45" spans="1:33" x14ac:dyDescent="0.35">
      <c r="A45">
        <v>23076.744961680623</v>
      </c>
    </row>
    <row r="46" spans="1:33" x14ac:dyDescent="0.35">
      <c r="A46">
        <v>24162.44367186166</v>
      </c>
    </row>
    <row r="47" spans="1:33" x14ac:dyDescent="0.35">
      <c r="A47">
        <v>23611.47125592862</v>
      </c>
    </row>
    <row r="48" spans="1:33" x14ac:dyDescent="0.35">
      <c r="A48">
        <v>22337.588756248017</v>
      </c>
    </row>
    <row r="49" spans="1:1" x14ac:dyDescent="0.35">
      <c r="A49">
        <v>22288.260887526649</v>
      </c>
    </row>
    <row r="50" spans="1:1" x14ac:dyDescent="0.35">
      <c r="A50">
        <v>23364.62411527224</v>
      </c>
    </row>
    <row r="51" spans="1:1" x14ac:dyDescent="0.35">
      <c r="A51">
        <v>24231.754788330196</v>
      </c>
    </row>
    <row r="52" spans="1:1" x14ac:dyDescent="0.35">
      <c r="A52">
        <v>24209.602685522383</v>
      </c>
    </row>
    <row r="53" spans="1:1" x14ac:dyDescent="0.35">
      <c r="A53">
        <v>23988.933368209669</v>
      </c>
    </row>
    <row r="54" spans="1:1" x14ac:dyDescent="0.35">
      <c r="A54">
        <v>24259.456586202625</v>
      </c>
    </row>
    <row r="55" spans="1:1" x14ac:dyDescent="0.35">
      <c r="A55">
        <v>23665.144263284295</v>
      </c>
    </row>
    <row r="56" spans="1:1" x14ac:dyDescent="0.35">
      <c r="A56">
        <v>21916.30022705123</v>
      </c>
    </row>
    <row r="57" spans="1:1" x14ac:dyDescent="0.35">
      <c r="A57">
        <v>22143.98087799432</v>
      </c>
    </row>
    <row r="58" spans="1:1" x14ac:dyDescent="0.35">
      <c r="A58">
        <v>20866.981215331831</v>
      </c>
    </row>
    <row r="59" spans="1:1" x14ac:dyDescent="0.35">
      <c r="A59">
        <v>21079.044132759671</v>
      </c>
    </row>
    <row r="60" spans="1:1" x14ac:dyDescent="0.35">
      <c r="A60">
        <v>21086.372962458168</v>
      </c>
    </row>
    <row r="61" spans="1:1" x14ac:dyDescent="0.35">
      <c r="A61">
        <v>21321.035811203867</v>
      </c>
    </row>
    <row r="62" spans="1:1" x14ac:dyDescent="0.35">
      <c r="A62">
        <v>21344.329136856661</v>
      </c>
    </row>
    <row r="63" spans="1:1" x14ac:dyDescent="0.35">
      <c r="A63">
        <v>21082.30909435184</v>
      </c>
    </row>
    <row r="64" spans="1:1" x14ac:dyDescent="0.35">
      <c r="A64">
        <v>20940.601491051773</v>
      </c>
    </row>
    <row r="65" spans="1:1" x14ac:dyDescent="0.35">
      <c r="A65">
        <v>20696.039490193063</v>
      </c>
    </row>
    <row r="66" spans="1:1" x14ac:dyDescent="0.35">
      <c r="A66">
        <v>20359.691494609899</v>
      </c>
    </row>
    <row r="67" spans="1:1" x14ac:dyDescent="0.35">
      <c r="A67">
        <v>20166.212228338743</v>
      </c>
    </row>
    <row r="68" spans="1:1" x14ac:dyDescent="0.35">
      <c r="A68">
        <v>19906.559317891348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Chicago</vt:lpstr>
      <vt:lpstr>New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Xinyao Wang</dc:creator>
  <cp:lastModifiedBy>Xinyao Wang</cp:lastModifiedBy>
  <dcterms:created xsi:type="dcterms:W3CDTF">2015-06-05T18:17:20Z</dcterms:created>
  <dcterms:modified xsi:type="dcterms:W3CDTF">2021-08-06T18:31:22Z</dcterms:modified>
</cp:coreProperties>
</file>