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6420" windowWidth="18075" xWindow="720" yWindow="390"/>
  </bookViews>
  <sheets>
    <sheet name="出國按停留夜數" r:id="rId1" sheetId="3"/>
  </sheets>
  <calcPr calcId="152511"/>
</workbook>
</file>

<file path=xl/calcChain.xml><?xml version="1.0" encoding="utf-8"?>
<calcChain xmlns="http://schemas.openxmlformats.org/spreadsheetml/2006/main">
  <c i="3" l="1" r="D19"/>
  <c i="3" r="E19"/>
  <c i="3" r="F19"/>
  <c i="3" r="G19"/>
  <c i="3" r="H19"/>
  <c i="3" r="I19"/>
  <c i="3" r="J19"/>
  <c i="3" r="K19"/>
  <c i="3" r="L19"/>
  <c i="3" r="D23"/>
  <c i="3" r="E23"/>
  <c i="3" r="F23"/>
  <c i="3" r="G23"/>
  <c i="3" r="H23"/>
  <c i="3" r="I23"/>
  <c i="3" r="J23"/>
  <c i="3" r="K23"/>
  <c i="3" r="L23"/>
  <c i="3" r="D32"/>
  <c i="3" r="E32"/>
  <c i="3" r="F32"/>
  <c i="3" r="G32"/>
  <c i="3" r="H32"/>
  <c i="3" r="I32"/>
  <c i="3" r="J32"/>
  <c i="3" r="K32"/>
  <c i="3" r="L32"/>
  <c i="3" r="D37"/>
  <c i="3" r="E37"/>
  <c i="3" r="F37"/>
  <c i="3" r="G37"/>
  <c i="3" r="H37"/>
  <c i="3" r="I37"/>
  <c i="3" r="J37"/>
  <c i="3" r="K37"/>
  <c i="3" r="L37"/>
  <c i="3" r="D40"/>
  <c i="3" r="E40"/>
  <c i="3" r="F40"/>
  <c i="3" r="G40"/>
  <c i="3" r="H40"/>
  <c i="3" r="I40"/>
  <c i="3" r="J40"/>
  <c i="3" r="K40"/>
  <c i="3" r="L40"/>
  <c i="3" r="M40" s="1"/>
  <c i="3" r="D43"/>
  <c i="3" r="E43"/>
  <c i="3" r="F43"/>
  <c i="3" r="G43"/>
  <c i="3" r="H43"/>
  <c i="3" r="I43"/>
  <c i="3" r="J43"/>
  <c i="3" r="K43"/>
  <c i="3" r="L43"/>
  <c i="3" r="C23"/>
  <c i="3" r="C43"/>
  <c i="3" r="C40"/>
  <c i="3" r="C37"/>
  <c i="3" r="C32"/>
  <c i="3" r="C19"/>
  <c i="3" l="1" r="L44"/>
  <c i="3" r="J44"/>
  <c i="3" r="I44"/>
  <c i="3" r="H44"/>
  <c i="3" r="G44"/>
  <c i="3" r="F44"/>
  <c i="3" r="E44"/>
  <c i="3" r="D44"/>
  <c i="3" r="C44"/>
  <c i="3" r="M43"/>
  <c i="3" r="M42"/>
  <c i="3" r="M41"/>
  <c i="3" r="M39"/>
  <c i="3" r="M38"/>
  <c i="3" r="M37"/>
  <c i="3" r="M36"/>
  <c i="3" r="M35"/>
  <c i="3" r="M34"/>
  <c i="3" r="M33"/>
  <c i="3" r="M32"/>
  <c i="3" r="M31"/>
  <c i="3" r="M30"/>
  <c i="3" r="M29"/>
  <c i="3" r="M28"/>
  <c i="3" r="M27"/>
  <c i="3" r="M26"/>
  <c i="3" r="M25"/>
  <c i="3" r="M24"/>
  <c i="3" r="M23"/>
  <c i="3" r="M22"/>
  <c i="3" r="M21"/>
  <c i="3" r="M20"/>
  <c i="3" r="M19"/>
  <c i="3" r="M18"/>
  <c i="3" r="M17"/>
  <c i="3" r="M16"/>
  <c i="3" r="M15"/>
  <c i="3" r="M14"/>
  <c i="3" r="M13"/>
  <c i="3" r="M12"/>
  <c i="3" r="M11"/>
  <c i="3" r="M10"/>
  <c i="3" r="M9"/>
  <c i="3" r="M8"/>
  <c i="3" r="M7"/>
  <c i="3" r="M6"/>
  <c i="3" r="M5"/>
  <c i="3" r="M4"/>
  <c i="3" r="M3"/>
</calcChain>
</file>

<file path=xl/sharedStrings.xml><?xml version="1.0" encoding="utf-8"?>
<sst xmlns="http://schemas.openxmlformats.org/spreadsheetml/2006/main" count="102" uniqueCount="61">
  <si>
    <t>亞洲地區</t>
  </si>
  <si>
    <t>香港 Hong Kong</t>
  </si>
  <si>
    <t>澳門 Macao</t>
  </si>
  <si>
    <t>大陸 Mainland China</t>
  </si>
  <si>
    <t>日本 Japan</t>
  </si>
  <si>
    <t>韓國 Korea,Republic of</t>
  </si>
  <si>
    <t>新加坡 Singapore</t>
  </si>
  <si>
    <t>馬來西亞 Malaysia</t>
  </si>
  <si>
    <t>泰國 Thailand</t>
  </si>
  <si>
    <t>菲律賓 Philippines</t>
  </si>
  <si>
    <t>印尼 Indonesia</t>
  </si>
  <si>
    <t>汶淶 Brunei</t>
  </si>
  <si>
    <t>越南 Vietnam</t>
  </si>
  <si>
    <t>緬甸 Myanmar</t>
  </si>
  <si>
    <t>柬埔寨 Cambodia</t>
  </si>
  <si>
    <t>阿拉伯聯合大公國 United Arab Emirates</t>
  </si>
  <si>
    <t>土耳其 Turkey</t>
  </si>
  <si>
    <t>亞洲其他地區 Others</t>
  </si>
  <si>
    <t>亞洲合計 Total</t>
  </si>
  <si>
    <t>美洲地區</t>
  </si>
  <si>
    <t>美國 United States of America</t>
  </si>
  <si>
    <t>加拿大 Canada</t>
  </si>
  <si>
    <t>美洲其他地區 Others</t>
  </si>
  <si>
    <t>歐洲地區</t>
  </si>
  <si>
    <t>法國 France</t>
  </si>
  <si>
    <t>德國 Germany</t>
  </si>
  <si>
    <t>義大利 Italy</t>
  </si>
  <si>
    <t>荷蘭 Netherlands</t>
  </si>
  <si>
    <t>瑞士 Switzerland</t>
  </si>
  <si>
    <t>英國 United Kingdom</t>
  </si>
  <si>
    <t>奧地利 Austria</t>
  </si>
  <si>
    <t>歐洲其他地區 Others</t>
  </si>
  <si>
    <t>歐洲合計 Total</t>
  </si>
  <si>
    <t>大洋洲</t>
  </si>
  <si>
    <t>澳大利亞 Australia</t>
  </si>
  <si>
    <t>紐西蘭 New Zealand</t>
  </si>
  <si>
    <t>帛琉 Palau</t>
  </si>
  <si>
    <t>大洋洲其他地區 Others</t>
  </si>
  <si>
    <t>大洋洲合計 Total</t>
  </si>
  <si>
    <t>南非 S.Africa</t>
  </si>
  <si>
    <t>非洲合計 Total</t>
  </si>
  <si>
    <t>其他 Others</t>
  </si>
  <si>
    <t>總計 Grand Total</t>
  </si>
  <si>
    <t>美洲合計 Totals</t>
  </si>
  <si>
    <t>非洲</t>
  </si>
  <si>
    <r>
      <t xml:space="preserve">首站抵達地
</t>
    </r>
    <r>
      <rPr>
        <sz val="10"/>
        <rFont val="Times New Roman"/>
        <family val="1"/>
      </rPr>
      <t>First Destination</t>
    </r>
    <phoneticPr fontId="1" type="noConversion"/>
  </si>
  <si>
    <t>百分比 %</t>
  </si>
  <si>
    <t>1夜
(人次)
1 Night
(Persons)</t>
  </si>
  <si>
    <t>2夜
(人次)
2 Nights
(Persons)</t>
  </si>
  <si>
    <t>3夜
(人次)
3 Nights
(Persons)</t>
  </si>
  <si>
    <t>4夜
(人次)
4 Nights
(Persons)</t>
  </si>
  <si>
    <t>5至7夜
(人次)
5-7 Nights
(Persons)</t>
  </si>
  <si>
    <t>8至15夜
(人次)
8-15 Nights
(Persons)</t>
  </si>
  <si>
    <t>16至30夜
(人次)
16-30 Nights
(Persons)</t>
  </si>
  <si>
    <t>31至60夜
(人次)
31-60 Nights
(Persons)</t>
  </si>
  <si>
    <t>停留夜數合計
Total Visitor
Nights</t>
  </si>
  <si>
    <t>人數合計
(人次)
Total Visitors
(Persons)</t>
    <phoneticPr fontId="1" type="noConversion"/>
  </si>
  <si>
    <t>平均停留夜數
Average
Length of Stay</t>
  </si>
  <si>
    <t>非洲其他地區 Others</t>
  </si>
  <si>
    <t>表2-5  111年1月中華民國國民出國人次－按停留夜數分
Table 2-5 Outbound Departures of Nationals of the Republic of
China by Length of Stay, January,2022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</si>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</sst>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8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0"/>
      <name val="新細明體"/>
      <family val="1"/>
      <charset val="136"/>
    </font>
    <font>
      <sz val="10"/>
      <color theme="1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sz val="10"/>
      <name val="Times New Roman"/>
      <family val="1"/>
    </font>
    <font>
      <sz val="9"/>
      <color theme="1"/>
      <name val="新細明體"/>
      <family val="1"/>
      <charset val="136"/>
      <scheme val="minor"/>
    </font>
    <font>
      <sz val="15"/>
      <name val="標楷體"/>
      <family val="4"/>
      <charset val="136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22">
    <xf borderId="0" fillId="0" fontId="0" numFmtId="0" xfId="0">
      <alignment vertical="center"/>
    </xf>
    <xf applyAlignment="1" borderId="0" fillId="0" fontId="0" numFmtId="0" xfId="0"/>
    <xf applyAlignment="1" applyBorder="1" applyFont="1" borderId="5" fillId="0" fontId="3" numFmtId="0" xfId="0">
      <alignment textRotation="255" vertical="center"/>
    </xf>
    <xf applyAlignment="1" applyBorder="1" applyFont="1" borderId="6" fillId="0" fontId="3" numFmtId="0" xfId="0">
      <alignment textRotation="255" vertical="center"/>
    </xf>
    <xf applyAlignment="1" applyBorder="1" applyFont="1" borderId="1" fillId="0" fontId="5" numFmtId="0" xfId="0">
      <alignment horizontal="center" vertical="center" wrapText="1"/>
    </xf>
    <xf applyFont="1" borderId="0" fillId="0" fontId="6" numFmtId="0" xfId="0">
      <alignment vertical="center"/>
    </xf>
    <xf applyAlignment="1" applyBorder="1" applyFont="1" borderId="7" fillId="0" fontId="3" numFmtId="0" xfId="0"/>
    <xf applyAlignment="1" applyBorder="1" applyFont="1" borderId="1" fillId="0" fontId="2" numFmtId="0" xfId="0">
      <alignment horizontal="center" vertical="center" wrapText="1"/>
    </xf>
    <xf applyFont="1" borderId="0" fillId="0" fontId="3" numFmtId="0" xfId="0">
      <alignment vertical="center"/>
    </xf>
    <xf applyAlignment="1" applyBorder="1" applyFont="1" borderId="2" fillId="0" fontId="2" numFmtId="0" xfId="0">
      <alignment vertical="center" wrapText="1"/>
    </xf>
    <xf applyAlignment="1" applyBorder="1" applyFont="1" borderId="2" fillId="0" fontId="2" numFmtId="0" xfId="0">
      <alignment horizontal="left" vertical="center" wrapText="1"/>
    </xf>
    <xf applyAlignment="1" borderId="0" fillId="0" fontId="0" numFmtId="0" xfId="0">
      <alignment wrapText="1"/>
    </xf>
    <xf applyAlignment="1" applyBorder="1" applyFont="1" applyNumberFormat="1" borderId="1" fillId="0" fontId="2" numFmtId="176" xfId="0">
      <alignment vertical="center"/>
    </xf>
    <xf applyAlignment="1" applyBorder="1" applyFont="1" borderId="2" fillId="0" fontId="2" numFmtId="0" xfId="0">
      <alignment horizontal="left" vertical="center"/>
    </xf>
    <xf applyAlignment="1" applyBorder="1" applyFont="1" applyNumberFormat="1" borderId="1" fillId="0" fontId="2" numFmtId="177" xfId="0">
      <alignment horizontal="right" vertical="center"/>
    </xf>
    <xf applyAlignment="1" applyBorder="1" applyFont="1" applyNumberFormat="1" borderId="1" fillId="0" fontId="2" numFmtId="177" xfId="0">
      <alignment vertical="center"/>
    </xf>
    <xf applyAlignment="1" applyBorder="1" applyFont="1" borderId="5" fillId="0" fontId="3" numFmtId="0" xfId="0">
      <alignment textRotation="255" vertical="center"/>
    </xf>
    <xf applyAlignment="1" applyBorder="1" applyFont="1" borderId="6" fillId="0" fontId="3" numFmtId="0" xfId="0">
      <alignment textRotation="255" vertical="center"/>
    </xf>
    <xf applyAlignment="1" applyBorder="1" applyFont="1" borderId="4" fillId="0" fontId="3" numFmtId="0" xfId="0">
      <alignment textRotation="255" vertical="center"/>
    </xf>
    <xf applyAlignment="1" applyBorder="1" applyFont="1" borderId="1" fillId="0" fontId="2" numFmtId="0" xfId="0">
      <alignment horizontal="center" vertical="center" wrapText="1"/>
    </xf>
    <xf applyAlignment="1" applyBorder="1" applyFont="1" borderId="3" fillId="0" fontId="7" numFmtId="0" xfId="0">
      <alignment horizontal="center" vertical="center" wrapText="1"/>
    </xf>
    <xf applyAlignment="1" applyBorder="1" applyFont="1" borderId="4" fillId="0" fontId="2" numFmtId="0" xfId="0">
      <alignment textRotation="255"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12</xdr:col>
      <xdr:colOff>57150</xdr:colOff>
      <xdr:row>0</xdr:row>
      <xdr:rowOff>419100</xdr:rowOff>
    </xdr:from>
    <xdr:to>
      <xdr:col>12</xdr:col>
      <xdr:colOff>800100</xdr:colOff>
      <xdr:row>0</xdr:row>
      <xdr:rowOff>781050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9353550" y="419100"/>
          <a:ext cx="742950" cy="3619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O44"/>
  <sheetViews>
    <sheetView tabSelected="1" workbookViewId="0">
      <pane activePane="bottomLeft" state="frozen" topLeftCell="A33" ySplit="2"/>
      <selection activeCell="A45" pane="bottomLeft" sqref="A45:XFD51"/>
    </sheetView>
  </sheetViews>
  <sheetFormatPr defaultRowHeight="16.5" x14ac:dyDescent="0.25"/>
  <cols>
    <col min="1" max="1" customWidth="true" style="1" width="2.125" collapsed="false"/>
    <col min="2" max="2" customWidth="true" style="11" width="31.75" collapsed="false"/>
    <col min="3" max="3" customWidth="true" style="1" width="7.5" collapsed="false"/>
    <col min="4" max="4" customWidth="true" style="1" width="8.375" collapsed="false"/>
    <col min="5" max="6" bestFit="true" customWidth="true" style="1" width="7.875" collapsed="false"/>
    <col min="7" max="7" bestFit="true" customWidth="true" style="1" width="8.375" collapsed="false"/>
    <col min="8" max="8" customWidth="true" style="1" width="8.625" collapsed="false"/>
    <col min="9" max="10" customWidth="true" style="1" width="9.375" collapsed="false"/>
    <col min="11" max="11" customWidth="true" style="1" width="10.75" collapsed="false"/>
    <col min="12" max="12" customWidth="true" style="1" width="10.0" collapsed="false"/>
    <col min="13" max="13" customWidth="true" style="1" width="12.25" collapsed="false"/>
  </cols>
  <sheetData>
    <row customHeight="1" ht="66" r="1" spans="1:14" x14ac:dyDescent="0.25">
      <c r="A1" s="20" t="s">
        <v>59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</row>
    <row customFormat="1" customHeight="1" ht="69.95" r="2" s="8" spans="1:14" x14ac:dyDescent="0.25">
      <c r="A2" s="19" t="s">
        <v>45</v>
      </c>
      <c r="B2" s="19"/>
      <c r="C2" s="4" t="s">
        <v>47</v>
      </c>
      <c r="D2" s="4" t="s">
        <v>48</v>
      </c>
      <c r="E2" s="4" t="s">
        <v>49</v>
      </c>
      <c r="F2" s="4" t="s">
        <v>50</v>
      </c>
      <c r="G2" s="4" t="s">
        <v>51</v>
      </c>
      <c r="H2" s="4" t="s">
        <v>52</v>
      </c>
      <c r="I2" s="4" t="s">
        <v>53</v>
      </c>
      <c r="J2" s="4" t="s">
        <v>54</v>
      </c>
      <c r="K2" s="7" t="s">
        <v>55</v>
      </c>
      <c r="L2" s="7" t="s">
        <v>56</v>
      </c>
      <c r="M2" s="7" t="s">
        <v>57</v>
      </c>
    </row>
    <row customFormat="1" ht="14.25" r="3" s="5" spans="1:14" x14ac:dyDescent="0.25">
      <c r="A3" s="21" t="s">
        <v>0</v>
      </c>
      <c r="B3" s="9" t="s">
        <v>1</v>
      </c>
      <c r="C3" s="12" t="n">
        <v>0.0</v>
      </c>
      <c r="D3" s="12" t="n">
        <v>0.0</v>
      </c>
      <c r="E3" s="12" t="n">
        <v>0.0</v>
      </c>
      <c r="F3" s="12" t="n">
        <v>0.0</v>
      </c>
      <c r="G3" s="12" t="n">
        <v>0.0</v>
      </c>
      <c r="H3" s="12" t="n">
        <v>1.0</v>
      </c>
      <c r="I3" s="12" t="n">
        <v>75.0</v>
      </c>
      <c r="J3" s="12" t="n">
        <v>164.0</v>
      </c>
      <c r="K3" s="12" t="n">
        <v>9458.0</v>
      </c>
      <c r="L3" s="12" t="n">
        <v>240.0</v>
      </c>
      <c r="M3" s="14" t="n">
        <f>IF(L3=0,"-",K3/L3)</f>
        <v>39.40833333333333</v>
      </c>
      <c r="N3" s="5" t="s">
        <v>60</v>
      </c>
    </row>
    <row customFormat="1" ht="14.25" r="4" s="5" spans="1:14" x14ac:dyDescent="0.25">
      <c r="A4" s="16"/>
      <c r="B4" s="9" t="s">
        <v>2</v>
      </c>
      <c r="C4" s="12" t="n">
        <v>0.0</v>
      </c>
      <c r="D4" s="12" t="n">
        <v>0.0</v>
      </c>
      <c r="E4" s="12" t="n">
        <v>0.0</v>
      </c>
      <c r="F4" s="12" t="n">
        <v>0.0</v>
      </c>
      <c r="G4" s="12" t="n">
        <v>0.0</v>
      </c>
      <c r="H4" s="12" t="n">
        <v>0.0</v>
      </c>
      <c r="I4" s="12" t="n">
        <v>8.0</v>
      </c>
      <c r="J4" s="12" t="n">
        <v>78.0</v>
      </c>
      <c r="K4" s="12" t="n">
        <v>3897.0</v>
      </c>
      <c r="L4" s="12" t="n">
        <v>86.0</v>
      </c>
      <c r="M4" s="14" t="n">
        <f ref="M4:M43" si="0" t="shared">IF(L4=0,"-",K4/L4)</f>
        <v>45.31395348837209</v>
      </c>
      <c r="N4" s="5" t="s">
        <v>60</v>
      </c>
    </row>
    <row customFormat="1" ht="14.25" r="5" s="5" spans="1:14" x14ac:dyDescent="0.25">
      <c r="A5" s="16"/>
      <c r="B5" s="9" t="s">
        <v>3</v>
      </c>
      <c r="C5" s="12" t="n">
        <v>2.0</v>
      </c>
      <c r="D5" s="12" t="n">
        <v>24.0</v>
      </c>
      <c r="E5" s="12" t="n">
        <v>0.0</v>
      </c>
      <c r="F5" s="12" t="n">
        <v>0.0</v>
      </c>
      <c r="G5" s="12" t="n">
        <v>0.0</v>
      </c>
      <c r="H5" s="12" t="n">
        <v>3.0</v>
      </c>
      <c r="I5" s="12" t="n">
        <v>73.0</v>
      </c>
      <c r="J5" s="12" t="n">
        <v>744.0</v>
      </c>
      <c r="K5" s="12" t="n">
        <v>38100.0</v>
      </c>
      <c r="L5" s="12" t="n">
        <v>846.0</v>
      </c>
      <c r="M5" s="14" t="n">
        <f si="0" t="shared"/>
        <v>45.0354609929078</v>
      </c>
      <c r="N5" s="5" t="s">
        <v>60</v>
      </c>
    </row>
    <row customFormat="1" ht="14.25" r="6" s="5" spans="1:14" x14ac:dyDescent="0.25">
      <c r="A6" s="16"/>
      <c r="B6" s="9" t="s">
        <v>4</v>
      </c>
      <c r="C6" s="12" t="n">
        <v>1.0</v>
      </c>
      <c r="D6" s="12" t="n">
        <v>3.0</v>
      </c>
      <c r="E6" s="12" t="n">
        <v>1.0</v>
      </c>
      <c r="F6" s="12" t="n">
        <v>0.0</v>
      </c>
      <c r="G6" s="12" t="n">
        <v>1.0</v>
      </c>
      <c r="H6" s="12" t="n">
        <v>9.0</v>
      </c>
      <c r="I6" s="12" t="n">
        <v>26.0</v>
      </c>
      <c r="J6" s="12" t="n">
        <v>49.0</v>
      </c>
      <c r="K6" s="12" t="n">
        <v>2918.0</v>
      </c>
      <c r="L6" s="12" t="n">
        <v>90.0</v>
      </c>
      <c r="M6" s="14" t="n">
        <f si="0" t="shared"/>
        <v>32.422222222222224</v>
      </c>
      <c r="N6" s="5" t="s">
        <v>60</v>
      </c>
    </row>
    <row customFormat="1" ht="14.25" r="7" s="5" spans="1:14" x14ac:dyDescent="0.25">
      <c r="A7" s="16"/>
      <c r="B7" s="9" t="s">
        <v>5</v>
      </c>
      <c r="C7" s="12" t="n">
        <v>0.0</v>
      </c>
      <c r="D7" s="12" t="n">
        <v>1.0</v>
      </c>
      <c r="E7" s="12" t="n">
        <v>0.0</v>
      </c>
      <c r="F7" s="12" t="n">
        <v>0.0</v>
      </c>
      <c r="G7" s="12" t="n">
        <v>0.0</v>
      </c>
      <c r="H7" s="12" t="n">
        <v>14.0</v>
      </c>
      <c r="I7" s="12" t="n">
        <v>21.0</v>
      </c>
      <c r="J7" s="12" t="n">
        <v>32.0</v>
      </c>
      <c r="K7" s="12" t="n">
        <v>2085.0</v>
      </c>
      <c r="L7" s="12" t="n">
        <v>68.0</v>
      </c>
      <c r="M7" s="14" t="n">
        <f si="0" t="shared"/>
        <v>30.66176470588235</v>
      </c>
      <c r="N7" s="5" t="s">
        <v>60</v>
      </c>
    </row>
    <row customFormat="1" ht="14.25" r="8" s="5" spans="1:14" x14ac:dyDescent="0.25">
      <c r="A8" s="16"/>
      <c r="B8" s="9" t="s">
        <v>6</v>
      </c>
      <c r="C8" s="12" t="n">
        <v>4.0</v>
      </c>
      <c r="D8" s="12" t="n">
        <v>0.0</v>
      </c>
      <c r="E8" s="12" t="n">
        <v>1.0</v>
      </c>
      <c r="F8" s="12" t="n">
        <v>7.0</v>
      </c>
      <c r="G8" s="12" t="n">
        <v>13.0</v>
      </c>
      <c r="H8" s="12" t="n">
        <v>46.0</v>
      </c>
      <c r="I8" s="12" t="n">
        <v>57.0</v>
      </c>
      <c r="J8" s="12" t="n">
        <v>62.0</v>
      </c>
      <c r="K8" s="12" t="n">
        <v>4734.0</v>
      </c>
      <c r="L8" s="12" t="n">
        <v>190.0</v>
      </c>
      <c r="M8" s="14" t="n">
        <f si="0" t="shared"/>
        <v>24.91578947368421</v>
      </c>
      <c r="N8" s="5" t="s">
        <v>60</v>
      </c>
    </row>
    <row customFormat="1" ht="14.25" r="9" s="5" spans="1:14" x14ac:dyDescent="0.25">
      <c r="A9" s="16"/>
      <c r="B9" s="9" t="s">
        <v>7</v>
      </c>
      <c r="C9" s="12" t="n">
        <v>0.0</v>
      </c>
      <c r="D9" s="12" t="n">
        <v>1.0</v>
      </c>
      <c r="E9" s="12" t="n">
        <v>0.0</v>
      </c>
      <c r="F9" s="12" t="n">
        <v>0.0</v>
      </c>
      <c r="G9" s="12" t="n">
        <v>1.0</v>
      </c>
      <c r="H9" s="12" t="n">
        <v>8.0</v>
      </c>
      <c r="I9" s="12" t="n">
        <v>13.0</v>
      </c>
      <c r="J9" s="12" t="n">
        <v>12.0</v>
      </c>
      <c r="K9" s="12" t="n">
        <v>966.0</v>
      </c>
      <c r="L9" s="12" t="n">
        <v>35.0</v>
      </c>
      <c r="M9" s="14" t="n">
        <f si="0" t="shared"/>
        <v>27.6</v>
      </c>
      <c r="N9" s="5" t="s">
        <v>60</v>
      </c>
    </row>
    <row customFormat="1" ht="14.25" r="10" s="5" spans="1:14" x14ac:dyDescent="0.25">
      <c r="A10" s="16"/>
      <c r="B10" s="9" t="s">
        <v>8</v>
      </c>
      <c r="C10" s="12" t="n">
        <v>1.0</v>
      </c>
      <c r="D10" s="12" t="n">
        <v>0.0</v>
      </c>
      <c r="E10" s="12" t="n">
        <v>0.0</v>
      </c>
      <c r="F10" s="12" t="n">
        <v>0.0</v>
      </c>
      <c r="G10" s="12" t="n">
        <v>5.0</v>
      </c>
      <c r="H10" s="12" t="n">
        <v>29.0</v>
      </c>
      <c r="I10" s="12" t="n">
        <v>54.0</v>
      </c>
      <c r="J10" s="12" t="n">
        <v>71.0</v>
      </c>
      <c r="K10" s="12" t="n">
        <v>4875.0</v>
      </c>
      <c r="L10" s="12" t="n">
        <v>160.0</v>
      </c>
      <c r="M10" s="14" t="n">
        <f si="0" t="shared"/>
        <v>30.46875</v>
      </c>
      <c r="N10" s="5" t="s">
        <v>60</v>
      </c>
    </row>
    <row customFormat="1" ht="14.25" r="11" s="5" spans="1:14" x14ac:dyDescent="0.25">
      <c r="A11" s="16"/>
      <c r="B11" s="9" t="s">
        <v>9</v>
      </c>
      <c r="C11" s="12" t="n">
        <v>0.0</v>
      </c>
      <c r="D11" s="12" t="n">
        <v>0.0</v>
      </c>
      <c r="E11" s="12" t="n">
        <v>0.0</v>
      </c>
      <c r="F11" s="12" t="n">
        <v>0.0</v>
      </c>
      <c r="G11" s="12" t="n">
        <v>1.0</v>
      </c>
      <c r="H11" s="12" t="n">
        <v>3.0</v>
      </c>
      <c r="I11" s="12" t="n">
        <v>7.0</v>
      </c>
      <c r="J11" s="12" t="n">
        <v>23.0</v>
      </c>
      <c r="K11" s="12" t="n">
        <v>1263.0</v>
      </c>
      <c r="L11" s="12" t="n">
        <v>34.0</v>
      </c>
      <c r="M11" s="14" t="n">
        <f si="0" t="shared"/>
        <v>37.14705882352941</v>
      </c>
      <c r="N11" s="5" t="s">
        <v>60</v>
      </c>
    </row>
    <row customFormat="1" ht="14.25" r="12" s="5" spans="1:14" x14ac:dyDescent="0.25">
      <c r="A12" s="16"/>
      <c r="B12" s="9" t="s">
        <v>10</v>
      </c>
      <c r="C12" s="12" t="n">
        <v>0.0</v>
      </c>
      <c r="D12" s="12" t="n">
        <v>0.0</v>
      </c>
      <c r="E12" s="12" t="n">
        <v>0.0</v>
      </c>
      <c r="F12" s="12" t="n">
        <v>0.0</v>
      </c>
      <c r="G12" s="12" t="n">
        <v>0.0</v>
      </c>
      <c r="H12" s="12" t="n">
        <v>3.0</v>
      </c>
      <c r="I12" s="12" t="n">
        <v>17.0</v>
      </c>
      <c r="J12" s="12" t="n">
        <v>49.0</v>
      </c>
      <c r="K12" s="12" t="n">
        <v>2567.0</v>
      </c>
      <c r="L12" s="12" t="n">
        <v>69.0</v>
      </c>
      <c r="M12" s="14" t="n">
        <f si="0" t="shared"/>
        <v>37.20289855072464</v>
      </c>
      <c r="N12" s="5" t="s">
        <v>60</v>
      </c>
    </row>
    <row customFormat="1" ht="14.25" r="13" s="5" spans="1:14" x14ac:dyDescent="0.25">
      <c r="A13" s="16"/>
      <c r="B13" s="9" t="s">
        <v>11</v>
      </c>
      <c r="C13" s="12" t="n">
        <v>0.0</v>
      </c>
      <c r="D13" s="12" t="n">
        <v>0.0</v>
      </c>
      <c r="E13" s="12" t="n">
        <v>0.0</v>
      </c>
      <c r="F13" s="12" t="n">
        <v>0.0</v>
      </c>
      <c r="G13" s="12" t="n">
        <v>0.0</v>
      </c>
      <c r="H13" s="12" t="n">
        <v>0.0</v>
      </c>
      <c r="I13" s="12" t="n">
        <v>3.0</v>
      </c>
      <c r="J13" s="12" t="n">
        <v>0.0</v>
      </c>
      <c r="K13" s="12" t="n">
        <v>66.0</v>
      </c>
      <c r="L13" s="12" t="n">
        <v>3.0</v>
      </c>
      <c r="M13" s="14" t="n">
        <f si="0" t="shared"/>
        <v>22.0</v>
      </c>
      <c r="N13" s="5" t="s">
        <v>60</v>
      </c>
    </row>
    <row customFormat="1" ht="14.25" r="14" s="5" spans="1:14" x14ac:dyDescent="0.25">
      <c r="A14" s="16"/>
      <c r="B14" s="9" t="s">
        <v>12</v>
      </c>
      <c r="C14" s="12" t="n">
        <v>0.0</v>
      </c>
      <c r="D14" s="12" t="n">
        <v>0.0</v>
      </c>
      <c r="E14" s="12" t="n">
        <v>1.0</v>
      </c>
      <c r="F14" s="12" t="n">
        <v>1.0</v>
      </c>
      <c r="G14" s="12" t="n">
        <v>4.0</v>
      </c>
      <c r="H14" s="12" t="n">
        <v>11.0</v>
      </c>
      <c r="I14" s="12" t="n">
        <v>39.0</v>
      </c>
      <c r="J14" s="12" t="n">
        <v>103.0</v>
      </c>
      <c r="K14" s="12" t="n">
        <v>5669.0</v>
      </c>
      <c r="L14" s="12" t="n">
        <v>159.0</v>
      </c>
      <c r="M14" s="14" t="n">
        <f si="0" t="shared"/>
        <v>35.65408805031446</v>
      </c>
      <c r="N14" s="5" t="s">
        <v>60</v>
      </c>
    </row>
    <row customFormat="1" ht="14.25" r="15" s="5" spans="1:14" x14ac:dyDescent="0.25">
      <c r="A15" s="16"/>
      <c r="B15" s="9" t="s">
        <v>13</v>
      </c>
      <c r="C15" s="12" t="n">
        <v>0.0</v>
      </c>
      <c r="D15" s="12" t="n">
        <v>0.0</v>
      </c>
      <c r="E15" s="12" t="n">
        <v>0.0</v>
      </c>
      <c r="F15" s="12" t="n">
        <v>0.0</v>
      </c>
      <c r="G15" s="12" t="n">
        <v>0.0</v>
      </c>
      <c r="H15" s="12" t="n">
        <v>0.0</v>
      </c>
      <c r="I15" s="12" t="n">
        <v>2.0</v>
      </c>
      <c r="J15" s="12" t="n">
        <v>1.0</v>
      </c>
      <c r="K15" s="12" t="n">
        <v>83.0</v>
      </c>
      <c r="L15" s="12" t="n">
        <v>3.0</v>
      </c>
      <c r="M15" s="14" t="n">
        <f si="0" t="shared"/>
        <v>27.666666666666668</v>
      </c>
      <c r="N15" s="5" t="s">
        <v>60</v>
      </c>
    </row>
    <row customFormat="1" ht="14.25" r="16" s="5" spans="1:14" x14ac:dyDescent="0.25">
      <c r="A16" s="16"/>
      <c r="B16" s="9" t="s">
        <v>14</v>
      </c>
      <c r="C16" s="12" t="n">
        <v>0.0</v>
      </c>
      <c r="D16" s="12" t="n">
        <v>0.0</v>
      </c>
      <c r="E16" s="12" t="n">
        <v>0.0</v>
      </c>
      <c r="F16" s="12" t="n">
        <v>4.0</v>
      </c>
      <c r="G16" s="12" t="n">
        <v>11.0</v>
      </c>
      <c r="H16" s="12" t="n">
        <v>4.0</v>
      </c>
      <c r="I16" s="12" t="n">
        <v>40.0</v>
      </c>
      <c r="J16" s="12" t="n">
        <v>47.0</v>
      </c>
      <c r="K16" s="12" t="n">
        <v>3318.0</v>
      </c>
      <c r="L16" s="12" t="n">
        <v>106.0</v>
      </c>
      <c r="M16" s="14" t="n">
        <f si="0" t="shared"/>
        <v>31.30188679245283</v>
      </c>
      <c r="N16" s="5" t="s">
        <v>60</v>
      </c>
    </row>
    <row customFormat="1" ht="14.25" r="17" s="5" spans="1:14" x14ac:dyDescent="0.25">
      <c r="A17" s="16"/>
      <c r="B17" s="9" t="s">
        <v>15</v>
      </c>
      <c r="C17" s="12" t="n">
        <v>0.0</v>
      </c>
      <c r="D17" s="12" t="n">
        <v>0.0</v>
      </c>
      <c r="E17" s="12" t="n">
        <v>0.0</v>
      </c>
      <c r="F17" s="12" t="n">
        <v>0.0</v>
      </c>
      <c r="G17" s="12" t="n">
        <v>14.0</v>
      </c>
      <c r="H17" s="12" t="n">
        <v>18.0</v>
      </c>
      <c r="I17" s="12" t="n">
        <v>25.0</v>
      </c>
      <c r="J17" s="12" t="n">
        <v>54.0</v>
      </c>
      <c r="K17" s="12" t="n">
        <v>3562.0</v>
      </c>
      <c r="L17" s="12" t="n">
        <v>111.0</v>
      </c>
      <c r="M17" s="14" t="n">
        <f si="0" t="shared"/>
        <v>32.090090090090094</v>
      </c>
      <c r="N17" s="5" t="s">
        <v>60</v>
      </c>
    </row>
    <row customFormat="1" ht="14.25" r="18" s="5" spans="1:14" x14ac:dyDescent="0.25">
      <c r="A18" s="16"/>
      <c r="B18" s="9" t="s">
        <v>16</v>
      </c>
      <c r="C18" s="12" t="n">
        <v>0.0</v>
      </c>
      <c r="D18" s="12" t="n">
        <v>0.0</v>
      </c>
      <c r="E18" s="12" t="n">
        <v>0.0</v>
      </c>
      <c r="F18" s="12" t="n">
        <v>0.0</v>
      </c>
      <c r="G18" s="12" t="n">
        <v>0.0</v>
      </c>
      <c r="H18" s="12" t="n">
        <v>6.0</v>
      </c>
      <c r="I18" s="12" t="n">
        <v>13.0</v>
      </c>
      <c r="J18" s="12" t="n">
        <v>16.0</v>
      </c>
      <c r="K18" s="12" t="n">
        <v>1055.0</v>
      </c>
      <c r="L18" s="12" t="n">
        <v>35.0</v>
      </c>
      <c r="M18" s="14" t="n">
        <f si="0" t="shared"/>
        <v>30.142857142857142</v>
      </c>
      <c r="N18" s="5" t="s">
        <v>60</v>
      </c>
    </row>
    <row customFormat="1" ht="14.25" r="19" s="5" spans="1:14" x14ac:dyDescent="0.25">
      <c r="A19" s="16"/>
      <c r="B19" s="9" t="s">
        <v>17</v>
      </c>
      <c r="C19" s="12" t="n">
        <f>C20-C3-C4-C5-C6-C7-C8-C9-C10-C11-C12-C13-C14-C15-C16-C17-C18</f>
        <v>0.0</v>
      </c>
      <c r="D19" s="12" t="n">
        <f ref="D19:L19" si="1" t="shared">D20-D3-D4-D5-D6-D7-D8-D9-D10-D11-D12-D13-D14-D15-D16-D17-D18</f>
        <v>0.0</v>
      </c>
      <c r="E19" s="12" t="n">
        <f si="1" t="shared"/>
        <v>0.0</v>
      </c>
      <c r="F19" s="12" t="n">
        <f si="1" t="shared"/>
        <v>0.0</v>
      </c>
      <c r="G19" s="12" t="n">
        <f si="1" t="shared"/>
        <v>0.0</v>
      </c>
      <c r="H19" s="12" t="n">
        <f si="1" t="shared"/>
        <v>8.0</v>
      </c>
      <c r="I19" s="12" t="n">
        <f si="1" t="shared"/>
        <v>17.0</v>
      </c>
      <c r="J19" s="12" t="n">
        <f si="1" t="shared"/>
        <v>21.0</v>
      </c>
      <c r="K19" s="12" t="n">
        <f si="1" t="shared"/>
        <v>1462.0</v>
      </c>
      <c r="L19" s="12" t="n">
        <f si="1" t="shared"/>
        <v>46.0</v>
      </c>
      <c r="M19" s="14" t="n">
        <f si="0" t="shared"/>
        <v>31.782608695652176</v>
      </c>
      <c r="N19" s="5" t="s">
        <v>60</v>
      </c>
    </row>
    <row customFormat="1" ht="14.25" r="20" s="5" spans="1:14" x14ac:dyDescent="0.25">
      <c r="A20" s="16"/>
      <c r="B20" s="9" t="s">
        <v>18</v>
      </c>
      <c r="C20" s="12" t="n">
        <v>8.0</v>
      </c>
      <c r="D20" s="12" t="n">
        <v>29.0</v>
      </c>
      <c r="E20" s="12" t="n">
        <v>3.0</v>
      </c>
      <c r="F20" s="12" t="n">
        <v>12.0</v>
      </c>
      <c r="G20" s="12" t="n">
        <v>50.0</v>
      </c>
      <c r="H20" s="12" t="n">
        <v>163.0</v>
      </c>
      <c r="I20" s="12" t="n">
        <v>490.0</v>
      </c>
      <c r="J20" s="12" t="n">
        <v>1526.0</v>
      </c>
      <c r="K20" s="12" t="n">
        <v>86078.0</v>
      </c>
      <c r="L20" s="12" t="n">
        <v>2281.0</v>
      </c>
      <c r="M20" s="14" t="n">
        <f si="0" t="shared"/>
        <v>37.73695747479176</v>
      </c>
      <c r="N20" s="5" t="s">
        <v>60</v>
      </c>
    </row>
    <row customFormat="1" ht="14.25" r="21" s="5" spans="1:14" x14ac:dyDescent="0.25">
      <c r="A21" s="16" t="s">
        <v>19</v>
      </c>
      <c r="B21" s="9" t="s">
        <v>20</v>
      </c>
      <c r="C21" s="12" t="n">
        <v>10.0</v>
      </c>
      <c r="D21" s="12" t="n">
        <v>28.0</v>
      </c>
      <c r="E21" s="12" t="n">
        <v>16.0</v>
      </c>
      <c r="F21" s="12" t="n">
        <v>20.0</v>
      </c>
      <c r="G21" s="12" t="n">
        <v>135.0</v>
      </c>
      <c r="H21" s="12" t="n">
        <v>325.0</v>
      </c>
      <c r="I21" s="12" t="n">
        <v>611.0</v>
      </c>
      <c r="J21" s="12" t="n">
        <v>735.0</v>
      </c>
      <c r="K21" s="12" t="n">
        <v>50296.0</v>
      </c>
      <c r="L21" s="12" t="n">
        <v>1880.0</v>
      </c>
      <c r="M21" s="14" t="n">
        <f si="0" t="shared"/>
        <v>26.7531914893617</v>
      </c>
      <c r="N21" s="5" t="s">
        <v>60</v>
      </c>
    </row>
    <row customFormat="1" ht="14.25" r="22" s="5" spans="1:14" x14ac:dyDescent="0.25">
      <c r="A22" s="16"/>
      <c r="B22" s="9" t="s">
        <v>21</v>
      </c>
      <c r="C22" s="12" t="n">
        <v>0.0</v>
      </c>
      <c r="D22" s="12" t="n">
        <v>0.0</v>
      </c>
      <c r="E22" s="12" t="n">
        <v>0.0</v>
      </c>
      <c r="F22" s="12" t="n">
        <v>1.0</v>
      </c>
      <c r="G22" s="12" t="n">
        <v>2.0</v>
      </c>
      <c r="H22" s="12" t="n">
        <v>23.0</v>
      </c>
      <c r="I22" s="12" t="n">
        <v>57.0</v>
      </c>
      <c r="J22" s="12" t="n">
        <v>88.0</v>
      </c>
      <c r="K22" s="12" t="n">
        <v>5239.0</v>
      </c>
      <c r="L22" s="12" t="n">
        <v>171.0</v>
      </c>
      <c r="M22" s="14" t="n">
        <f si="0" t="shared"/>
        <v>30.637426900584796</v>
      </c>
      <c r="N22" s="5" t="s">
        <v>60</v>
      </c>
    </row>
    <row customFormat="1" ht="14.25" r="23" s="5" spans="1:14" x14ac:dyDescent="0.25">
      <c r="A23" s="16"/>
      <c r="B23" s="9" t="s">
        <v>22</v>
      </c>
      <c r="C23" s="12" t="n">
        <f>C24-C21-C22</f>
        <v>0.0</v>
      </c>
      <c r="D23" s="12" t="n">
        <f ref="D23:L23" si="2" t="shared">D24-D21-D22</f>
        <v>0.0</v>
      </c>
      <c r="E23" s="12" t="n">
        <f si="2" t="shared"/>
        <v>0.0</v>
      </c>
      <c r="F23" s="12" t="n">
        <f si="2" t="shared"/>
        <v>0.0</v>
      </c>
      <c r="G23" s="12" t="n">
        <f si="2" t="shared"/>
        <v>0.0</v>
      </c>
      <c r="H23" s="12" t="n">
        <f si="2" t="shared"/>
        <v>0.0</v>
      </c>
      <c r="I23" s="12" t="n">
        <f si="2" t="shared"/>
        <v>1.0</v>
      </c>
      <c r="J23" s="12" t="n">
        <f si="2" t="shared"/>
        <v>6.0</v>
      </c>
      <c r="K23" s="12" t="n">
        <f si="2" t="shared"/>
        <v>311.0</v>
      </c>
      <c r="L23" s="12" t="n">
        <f si="2" t="shared"/>
        <v>7.0</v>
      </c>
      <c r="M23" s="14" t="n">
        <f si="0" t="shared"/>
        <v>44.42857142857143</v>
      </c>
      <c r="N23" s="5" t="s">
        <v>60</v>
      </c>
    </row>
    <row customFormat="1" ht="14.25" r="24" s="5" spans="1:14" x14ac:dyDescent="0.25">
      <c r="A24" s="16"/>
      <c r="B24" s="9" t="s">
        <v>43</v>
      </c>
      <c r="C24" s="12" t="n">
        <v>10.0</v>
      </c>
      <c r="D24" s="12" t="n">
        <v>28.0</v>
      </c>
      <c r="E24" s="12" t="n">
        <v>16.0</v>
      </c>
      <c r="F24" s="12" t="n">
        <v>21.0</v>
      </c>
      <c r="G24" s="12" t="n">
        <v>137.0</v>
      </c>
      <c r="H24" s="12" t="n">
        <v>348.0</v>
      </c>
      <c r="I24" s="12" t="n">
        <v>669.0</v>
      </c>
      <c r="J24" s="12" t="n">
        <v>829.0</v>
      </c>
      <c r="K24" s="12" t="n">
        <v>55846.0</v>
      </c>
      <c r="L24" s="12" t="n">
        <v>2058.0</v>
      </c>
      <c r="M24" s="14" t="n">
        <f si="0" t="shared"/>
        <v>27.13605442176871</v>
      </c>
      <c r="N24" s="5" t="s">
        <v>60</v>
      </c>
    </row>
    <row customFormat="1" ht="14.25" r="25" s="5" spans="1:14" x14ac:dyDescent="0.25">
      <c r="A25" s="16" t="s">
        <v>23</v>
      </c>
      <c r="B25" s="9" t="s">
        <v>24</v>
      </c>
      <c r="C25" s="12" t="n">
        <v>0.0</v>
      </c>
      <c r="D25" s="12" t="n">
        <v>1.0</v>
      </c>
      <c r="E25" s="12" t="n">
        <v>0.0</v>
      </c>
      <c r="F25" s="12" t="n">
        <v>0.0</v>
      </c>
      <c r="G25" s="12" t="n">
        <v>0.0</v>
      </c>
      <c r="H25" s="12" t="n">
        <v>13.0</v>
      </c>
      <c r="I25" s="12" t="n">
        <v>39.0</v>
      </c>
      <c r="J25" s="12" t="n">
        <v>40.0</v>
      </c>
      <c r="K25" s="12" t="n">
        <v>2814.0</v>
      </c>
      <c r="L25" s="12" t="n">
        <v>93.0</v>
      </c>
      <c r="M25" s="14" t="n">
        <f si="0" t="shared"/>
        <v>30.258064516129032</v>
      </c>
      <c r="N25" s="5" t="s">
        <v>60</v>
      </c>
    </row>
    <row customFormat="1" ht="14.25" r="26" s="5" spans="1:14" x14ac:dyDescent="0.25">
      <c r="A26" s="16"/>
      <c r="B26" s="9" t="s">
        <v>25</v>
      </c>
      <c r="C26" s="12" t="n">
        <v>0.0</v>
      </c>
      <c r="D26" s="12" t="n">
        <v>1.0</v>
      </c>
      <c r="E26" s="12" t="n">
        <v>0.0</v>
      </c>
      <c r="F26" s="12" t="n">
        <v>1.0</v>
      </c>
      <c r="G26" s="12" t="n">
        <v>2.0</v>
      </c>
      <c r="H26" s="12" t="n">
        <v>11.0</v>
      </c>
      <c r="I26" s="12" t="n">
        <v>28.0</v>
      </c>
      <c r="J26" s="12" t="n">
        <v>42.0</v>
      </c>
      <c r="K26" s="12" t="n">
        <v>2564.0</v>
      </c>
      <c r="L26" s="12" t="n">
        <v>85.0</v>
      </c>
      <c r="M26" s="14" t="n">
        <f si="0" t="shared"/>
        <v>30.16470588235294</v>
      </c>
      <c r="N26" s="5" t="s">
        <v>60</v>
      </c>
    </row>
    <row customFormat="1" ht="14.25" r="27" s="5" spans="1:14" x14ac:dyDescent="0.25">
      <c r="A27" s="16"/>
      <c r="B27" s="9" t="s">
        <v>26</v>
      </c>
      <c r="C27" s="12" t="n">
        <v>0.0</v>
      </c>
      <c r="D27" s="12" t="n">
        <v>0.0</v>
      </c>
      <c r="E27" s="12" t="n">
        <v>0.0</v>
      </c>
      <c r="F27" s="12" t="n">
        <v>0.0</v>
      </c>
      <c r="G27" s="12" t="n">
        <v>0.0</v>
      </c>
      <c r="H27" s="12" t="n">
        <v>5.0</v>
      </c>
      <c r="I27" s="12" t="n">
        <v>6.0</v>
      </c>
      <c r="J27" s="12" t="n">
        <v>20.0</v>
      </c>
      <c r="K27" s="12" t="n">
        <v>1054.0</v>
      </c>
      <c r="L27" s="12" t="n">
        <v>31.0</v>
      </c>
      <c r="M27" s="14" t="n">
        <f si="0" t="shared"/>
        <v>34.0</v>
      </c>
      <c r="N27" s="5" t="s">
        <v>60</v>
      </c>
    </row>
    <row customFormat="1" ht="14.25" r="28" s="5" spans="1:14" x14ac:dyDescent="0.25">
      <c r="A28" s="16"/>
      <c r="B28" s="9" t="s">
        <v>27</v>
      </c>
      <c r="C28" s="12" t="n">
        <v>0.0</v>
      </c>
      <c r="D28" s="12" t="n">
        <v>0.0</v>
      </c>
      <c r="E28" s="12" t="n">
        <v>0.0</v>
      </c>
      <c r="F28" s="12" t="n">
        <v>0.0</v>
      </c>
      <c r="G28" s="12" t="n">
        <v>0.0</v>
      </c>
      <c r="H28" s="12" t="n">
        <v>4.0</v>
      </c>
      <c r="I28" s="12" t="n">
        <v>14.0</v>
      </c>
      <c r="J28" s="12" t="n">
        <v>14.0</v>
      </c>
      <c r="K28" s="12" t="n">
        <v>1030.0</v>
      </c>
      <c r="L28" s="12" t="n">
        <v>32.0</v>
      </c>
      <c r="M28" s="14" t="n">
        <f si="0" t="shared"/>
        <v>32.1875</v>
      </c>
      <c r="N28" s="5" t="s">
        <v>60</v>
      </c>
    </row>
    <row customFormat="1" ht="14.25" r="29" s="5" spans="1:14" x14ac:dyDescent="0.25">
      <c r="A29" s="16"/>
      <c r="B29" s="9" t="s">
        <v>28</v>
      </c>
      <c r="C29" s="12" t="n">
        <v>0.0</v>
      </c>
      <c r="D29" s="12" t="n">
        <v>0.0</v>
      </c>
      <c r="E29" s="12" t="n">
        <v>0.0</v>
      </c>
      <c r="F29" s="12" t="n">
        <v>0.0</v>
      </c>
      <c r="G29" s="12" t="n">
        <v>1.0</v>
      </c>
      <c r="H29" s="12" t="n">
        <v>8.0</v>
      </c>
      <c r="I29" s="12" t="n">
        <v>6.0</v>
      </c>
      <c r="J29" s="12" t="n">
        <v>6.0</v>
      </c>
      <c r="K29" s="12" t="n">
        <v>473.0</v>
      </c>
      <c r="L29" s="12" t="n">
        <v>21.0</v>
      </c>
      <c r="M29" s="14" t="n">
        <f si="0" t="shared"/>
        <v>22.523809523809526</v>
      </c>
      <c r="N29" s="5" t="s">
        <v>60</v>
      </c>
    </row>
    <row customFormat="1" ht="14.25" r="30" s="5" spans="1:14" x14ac:dyDescent="0.25">
      <c r="A30" s="16"/>
      <c r="B30" s="9" t="s">
        <v>29</v>
      </c>
      <c r="C30" s="12" t="n">
        <v>0.0</v>
      </c>
      <c r="D30" s="12" t="n">
        <v>0.0</v>
      </c>
      <c r="E30" s="12" t="n">
        <v>0.0</v>
      </c>
      <c r="F30" s="12" t="n">
        <v>0.0</v>
      </c>
      <c r="G30" s="12" t="n">
        <v>1.0</v>
      </c>
      <c r="H30" s="12" t="n">
        <v>11.0</v>
      </c>
      <c r="I30" s="12" t="n">
        <v>54.0</v>
      </c>
      <c r="J30" s="12" t="n">
        <v>45.0</v>
      </c>
      <c r="K30" s="12" t="n">
        <v>3183.0</v>
      </c>
      <c r="L30" s="12" t="n">
        <v>111.0</v>
      </c>
      <c r="M30" s="14" t="n">
        <f si="0" t="shared"/>
        <v>28.675675675675677</v>
      </c>
      <c r="N30" s="5" t="s">
        <v>60</v>
      </c>
    </row>
    <row customFormat="1" ht="14.25" r="31" s="5" spans="1:14" x14ac:dyDescent="0.25">
      <c r="A31" s="16"/>
      <c r="B31" s="9" t="s">
        <v>30</v>
      </c>
      <c r="C31" s="12" t="n">
        <v>0.0</v>
      </c>
      <c r="D31" s="12" t="n">
        <v>0.0</v>
      </c>
      <c r="E31" s="12" t="n">
        <v>0.0</v>
      </c>
      <c r="F31" s="12" t="n">
        <v>0.0</v>
      </c>
      <c r="G31" s="12" t="n">
        <v>0.0</v>
      </c>
      <c r="H31" s="12" t="n">
        <v>1.0</v>
      </c>
      <c r="I31" s="12" t="n">
        <v>2.0</v>
      </c>
      <c r="J31" s="12" t="n">
        <v>2.0</v>
      </c>
      <c r="K31" s="12" t="n">
        <v>128.0</v>
      </c>
      <c r="L31" s="12" t="n">
        <v>5.0</v>
      </c>
      <c r="M31" s="14" t="n">
        <f si="0" t="shared"/>
        <v>25.6</v>
      </c>
      <c r="N31" s="5" t="s">
        <v>60</v>
      </c>
    </row>
    <row customFormat="1" ht="14.25" r="32" s="5" spans="1:14" x14ac:dyDescent="0.25">
      <c r="A32" s="16"/>
      <c r="B32" s="9" t="s">
        <v>31</v>
      </c>
      <c r="C32" s="12" t="n">
        <f>C33-C25-C26-C27-C28-C29-C30-C31</f>
        <v>0.0</v>
      </c>
      <c r="D32" s="12" t="n">
        <f ref="D32:L32" si="3" t="shared">D33-D25-D26-D27-D28-D29-D30-D31</f>
        <v>0.0</v>
      </c>
      <c r="E32" s="12" t="n">
        <f si="3" t="shared"/>
        <v>1.0</v>
      </c>
      <c r="F32" s="12" t="n">
        <f si="3" t="shared"/>
        <v>0.0</v>
      </c>
      <c r="G32" s="12" t="n">
        <f si="3" t="shared"/>
        <v>4.0</v>
      </c>
      <c r="H32" s="12" t="n">
        <f si="3" t="shared"/>
        <v>19.0</v>
      </c>
      <c r="I32" s="12" t="n">
        <f si="3" t="shared"/>
        <v>38.0</v>
      </c>
      <c r="J32" s="12" t="n">
        <f si="3" t="shared"/>
        <v>53.0</v>
      </c>
      <c r="K32" s="12" t="n">
        <f si="3" t="shared"/>
        <v>3527.0</v>
      </c>
      <c r="L32" s="12" t="n">
        <f si="3" t="shared"/>
        <v>115.0</v>
      </c>
      <c r="M32" s="14" t="n">
        <f si="0" t="shared"/>
        <v>30.669565217391305</v>
      </c>
      <c r="N32" s="5" t="s">
        <v>60</v>
      </c>
    </row>
    <row customFormat="1" ht="14.25" r="33" s="5" spans="1:14" x14ac:dyDescent="0.25">
      <c r="A33" s="16"/>
      <c r="B33" s="9" t="s">
        <v>32</v>
      </c>
      <c r="C33" s="12" t="n">
        <v>0.0</v>
      </c>
      <c r="D33" s="12" t="n">
        <v>2.0</v>
      </c>
      <c r="E33" s="12" t="n">
        <v>1.0</v>
      </c>
      <c r="F33" s="12" t="n">
        <v>1.0</v>
      </c>
      <c r="G33" s="12" t="n">
        <v>8.0</v>
      </c>
      <c r="H33" s="12" t="n">
        <v>72.0</v>
      </c>
      <c r="I33" s="12" t="n">
        <v>187.0</v>
      </c>
      <c r="J33" s="12" t="n">
        <v>222.0</v>
      </c>
      <c r="K33" s="12" t="n">
        <v>14773.0</v>
      </c>
      <c r="L33" s="12" t="n">
        <v>493.0</v>
      </c>
      <c r="M33" s="14" t="n">
        <f si="0" t="shared"/>
        <v>29.96551724137931</v>
      </c>
      <c r="N33" s="5" t="s">
        <v>60</v>
      </c>
    </row>
    <row customFormat="1" ht="14.25" r="34" s="5" spans="1:14" x14ac:dyDescent="0.25">
      <c r="A34" s="16" t="s">
        <v>33</v>
      </c>
      <c r="B34" s="9" t="s">
        <v>34</v>
      </c>
      <c r="C34" s="12" t="n">
        <v>0.0</v>
      </c>
      <c r="D34" s="12" t="n">
        <v>1.0</v>
      </c>
      <c r="E34" s="12" t="n">
        <v>0.0</v>
      </c>
      <c r="F34" s="12" t="n">
        <v>2.0</v>
      </c>
      <c r="G34" s="12" t="n">
        <v>1.0</v>
      </c>
      <c r="H34" s="12" t="n">
        <v>1.0</v>
      </c>
      <c r="I34" s="12" t="n">
        <v>10.0</v>
      </c>
      <c r="J34" s="12" t="n">
        <v>19.0</v>
      </c>
      <c r="K34" s="12" t="n">
        <v>1105.0</v>
      </c>
      <c r="L34" s="12" t="n">
        <v>34.0</v>
      </c>
      <c r="M34" s="14" t="n">
        <f si="0" t="shared"/>
        <v>32.5</v>
      </c>
      <c r="N34" s="5" t="s">
        <v>60</v>
      </c>
    </row>
    <row customFormat="1" ht="14.25" r="35" s="5" spans="1:14" x14ac:dyDescent="0.25">
      <c r="A35" s="16"/>
      <c r="B35" s="9" t="s">
        <v>35</v>
      </c>
      <c r="C35" s="12" t="n">
        <v>0.0</v>
      </c>
      <c r="D35" s="12" t="n">
        <v>0.0</v>
      </c>
      <c r="E35" s="12" t="n">
        <v>0.0</v>
      </c>
      <c r="F35" s="12" t="n">
        <v>0.0</v>
      </c>
      <c r="G35" s="12" t="n">
        <v>0.0</v>
      </c>
      <c r="H35" s="12" t="n">
        <v>0.0</v>
      </c>
      <c r="I35" s="12" t="n">
        <v>0.0</v>
      </c>
      <c r="J35" s="12" t="n">
        <v>3.0</v>
      </c>
      <c r="K35" s="12" t="n">
        <v>146.0</v>
      </c>
      <c r="L35" s="12" t="n">
        <v>3.0</v>
      </c>
      <c r="M35" s="14" t="n">
        <f si="0" t="shared"/>
        <v>48.666666666666664</v>
      </c>
      <c r="N35" s="5" t="s">
        <v>60</v>
      </c>
    </row>
    <row customFormat="1" ht="14.25" r="36" s="5" spans="1:14" x14ac:dyDescent="0.25">
      <c r="A36" s="16"/>
      <c r="B36" s="10" t="s">
        <v>36</v>
      </c>
      <c r="C36" s="12" t="n">
        <v>0.0</v>
      </c>
      <c r="D36" s="12" t="n">
        <v>0.0</v>
      </c>
      <c r="E36" s="12" t="n">
        <v>6.0</v>
      </c>
      <c r="F36" s="12" t="n">
        <v>23.0</v>
      </c>
      <c r="G36" s="12" t="n">
        <v>1.0</v>
      </c>
      <c r="H36" s="12" t="n">
        <v>0.0</v>
      </c>
      <c r="I36" s="12" t="n">
        <v>0.0</v>
      </c>
      <c r="J36" s="12" t="n">
        <v>3.0</v>
      </c>
      <c r="K36" s="12" t="n">
        <v>254.0</v>
      </c>
      <c r="L36" s="12" t="n">
        <v>33.0</v>
      </c>
      <c r="M36" s="14" t="n">
        <f si="0" t="shared"/>
        <v>7.696969696969697</v>
      </c>
      <c r="N36" s="5" t="s">
        <v>60</v>
      </c>
    </row>
    <row customFormat="1" ht="14.25" r="37" s="5" spans="1:14" x14ac:dyDescent="0.25">
      <c r="A37" s="16"/>
      <c r="B37" s="9" t="s">
        <v>37</v>
      </c>
      <c r="C37" s="12" t="n">
        <f>C38-C34-C35-C36</f>
        <v>0.0</v>
      </c>
      <c r="D37" s="12" t="n">
        <f ref="D37:L37" si="4" t="shared">D38-D34-D35-D36</f>
        <v>0.0</v>
      </c>
      <c r="E37" s="12" t="n">
        <f si="4" t="shared"/>
        <v>0.0</v>
      </c>
      <c r="F37" s="12" t="n">
        <f si="4" t="shared"/>
        <v>0.0</v>
      </c>
      <c r="G37" s="12" t="n">
        <f si="4" t="shared"/>
        <v>0.0</v>
      </c>
      <c r="H37" s="12" t="n">
        <f si="4" t="shared"/>
        <v>0.0</v>
      </c>
      <c r="I37" s="12" t="n">
        <f si="4" t="shared"/>
        <v>1.0</v>
      </c>
      <c r="J37" s="12" t="n">
        <f si="4" t="shared"/>
        <v>0.0</v>
      </c>
      <c r="K37" s="12" t="n">
        <f si="4" t="shared"/>
        <v>24.0</v>
      </c>
      <c r="L37" s="12" t="n">
        <f si="4" t="shared"/>
        <v>1.0</v>
      </c>
      <c r="M37" s="14" t="n">
        <f si="0" t="shared"/>
        <v>24.0</v>
      </c>
      <c r="N37" s="5" t="s">
        <v>60</v>
      </c>
    </row>
    <row customFormat="1" ht="14.25" r="38" s="5" spans="1:14" x14ac:dyDescent="0.25">
      <c r="A38" s="17"/>
      <c r="B38" s="10" t="s">
        <v>38</v>
      </c>
      <c r="C38" s="12" t="n">
        <v>0.0</v>
      </c>
      <c r="D38" s="12" t="n">
        <v>1.0</v>
      </c>
      <c r="E38" s="12" t="n">
        <v>6.0</v>
      </c>
      <c r="F38" s="12" t="n">
        <v>25.0</v>
      </c>
      <c r="G38" s="12" t="n">
        <v>2.0</v>
      </c>
      <c r="H38" s="12" t="n">
        <v>1.0</v>
      </c>
      <c r="I38" s="12" t="n">
        <v>11.0</v>
      </c>
      <c r="J38" s="12" t="n">
        <v>25.0</v>
      </c>
      <c r="K38" s="12" t="n">
        <v>1529.0</v>
      </c>
      <c r="L38" s="12" t="n">
        <v>71.0</v>
      </c>
      <c r="M38" s="14" t="n">
        <f si="0" t="shared"/>
        <v>21.535211267605632</v>
      </c>
      <c r="N38" s="5" t="s">
        <v>60</v>
      </c>
    </row>
    <row customFormat="1" ht="14.25" r="39" s="5" spans="1:14" x14ac:dyDescent="0.25">
      <c r="A39" s="18" t="s">
        <v>44</v>
      </c>
      <c r="B39" s="10" t="s">
        <v>39</v>
      </c>
      <c r="C39" s="12" t="n">
        <v>0.0</v>
      </c>
      <c r="D39" s="12" t="n">
        <v>0.0</v>
      </c>
      <c r="E39" s="12" t="n">
        <v>0.0</v>
      </c>
      <c r="F39" s="12" t="n">
        <v>0.0</v>
      </c>
      <c r="G39" s="12" t="n">
        <v>0.0</v>
      </c>
      <c r="H39" s="12" t="n">
        <v>1.0</v>
      </c>
      <c r="I39" s="12" t="n">
        <v>0.0</v>
      </c>
      <c r="J39" s="12" t="n">
        <v>4.0</v>
      </c>
      <c r="K39" s="12" t="n">
        <v>221.0</v>
      </c>
      <c r="L39" s="12" t="n">
        <v>5.0</v>
      </c>
      <c r="M39" s="14" t="n">
        <f si="0" t="shared"/>
        <v>44.2</v>
      </c>
      <c r="N39" s="5" t="s">
        <v>60</v>
      </c>
    </row>
    <row customFormat="1" ht="14.25" r="40" s="5" spans="1:14" x14ac:dyDescent="0.25">
      <c r="A40" s="16"/>
      <c r="B40" s="13" t="s">
        <v>58</v>
      </c>
      <c r="C40" s="12" t="n">
        <f>C41-C39</f>
        <v>0.0</v>
      </c>
      <c r="D40" s="12" t="n">
        <f ref="D40:L40" si="5" t="shared">D41-D39</f>
        <v>0.0</v>
      </c>
      <c r="E40" s="12" t="n">
        <f si="5" t="shared"/>
        <v>0.0</v>
      </c>
      <c r="F40" s="12" t="n">
        <f si="5" t="shared"/>
        <v>0.0</v>
      </c>
      <c r="G40" s="12" t="n">
        <f si="5" t="shared"/>
        <v>0.0</v>
      </c>
      <c r="H40" s="12" t="n">
        <f si="5" t="shared"/>
        <v>3.0</v>
      </c>
      <c r="I40" s="12" t="n">
        <f si="5" t="shared"/>
        <v>11.0</v>
      </c>
      <c r="J40" s="12" t="n">
        <f si="5" t="shared"/>
        <v>4.0</v>
      </c>
      <c r="K40" s="12" t="n">
        <f si="5" t="shared"/>
        <v>460.0</v>
      </c>
      <c r="L40" s="12" t="n">
        <f si="5" t="shared"/>
        <v>18.0</v>
      </c>
      <c r="M40" s="14" t="n">
        <f si="0" t="shared"/>
        <v>25.555555555555557</v>
      </c>
      <c r="N40" s="5" t="s">
        <v>60</v>
      </c>
    </row>
    <row customFormat="1" ht="14.25" r="41" s="5" spans="1:14" x14ac:dyDescent="0.25">
      <c r="A41" s="17"/>
      <c r="B41" s="9" t="s">
        <v>40</v>
      </c>
      <c r="C41" s="12" t="n">
        <v>0.0</v>
      </c>
      <c r="D41" s="12" t="n">
        <v>0.0</v>
      </c>
      <c r="E41" s="12" t="n">
        <v>0.0</v>
      </c>
      <c r="F41" s="12" t="n">
        <v>0.0</v>
      </c>
      <c r="G41" s="12" t="n">
        <v>0.0</v>
      </c>
      <c r="H41" s="12" t="n">
        <v>4.0</v>
      </c>
      <c r="I41" s="12" t="n">
        <v>11.0</v>
      </c>
      <c r="J41" s="12" t="n">
        <v>8.0</v>
      </c>
      <c r="K41" s="12" t="n">
        <v>681.0</v>
      </c>
      <c r="L41" s="12" t="n">
        <v>23.0</v>
      </c>
      <c r="M41" s="14" t="n">
        <f si="0" t="shared"/>
        <v>29.608695652173914</v>
      </c>
      <c r="N41" s="5" t="s">
        <v>60</v>
      </c>
    </row>
    <row customFormat="1" ht="14.25" r="42" s="5" spans="1:14" x14ac:dyDescent="0.25">
      <c r="A42" s="2"/>
      <c r="B42" s="9" t="s">
        <v>41</v>
      </c>
      <c r="C42" s="12" t="n">
        <v>0.0</v>
      </c>
      <c r="D42" s="12" t="n">
        <v>0.0</v>
      </c>
      <c r="E42" s="12" t="n">
        <v>0.0</v>
      </c>
      <c r="F42" s="12" t="n">
        <v>0.0</v>
      </c>
      <c r="G42" s="12" t="n">
        <v>0.0</v>
      </c>
      <c r="H42" s="12" t="n">
        <v>0.0</v>
      </c>
      <c r="I42" s="12" t="n">
        <v>1.0</v>
      </c>
      <c r="J42" s="12" t="n">
        <v>3.0</v>
      </c>
      <c r="K42" s="12" t="n">
        <v>153.0</v>
      </c>
      <c r="L42" s="12" t="n">
        <v>4.0</v>
      </c>
      <c r="M42" s="14" t="n">
        <f si="0" t="shared"/>
        <v>38.25</v>
      </c>
      <c r="N42" s="5" t="s">
        <v>60</v>
      </c>
    </row>
    <row customFormat="1" ht="14.25" r="43" s="5" spans="1:14" x14ac:dyDescent="0.25">
      <c r="A43" s="3"/>
      <c r="B43" s="9" t="s">
        <v>42</v>
      </c>
      <c r="C43" s="12" t="n">
        <f>C20+C24+C33+C38+C41+C42</f>
        <v>18.0</v>
      </c>
      <c r="D43" s="12" t="n">
        <f ref="D43:L43" si="6" t="shared">D20+D24+D33+D38+D41+D42</f>
        <v>60.0</v>
      </c>
      <c r="E43" s="12" t="n">
        <f si="6" t="shared"/>
        <v>26.0</v>
      </c>
      <c r="F43" s="12" t="n">
        <f si="6" t="shared"/>
        <v>59.0</v>
      </c>
      <c r="G43" s="12" t="n">
        <f si="6" t="shared"/>
        <v>197.0</v>
      </c>
      <c r="H43" s="12" t="n">
        <f si="6" t="shared"/>
        <v>588.0</v>
      </c>
      <c r="I43" s="12" t="n">
        <f si="6" t="shared"/>
        <v>1369.0</v>
      </c>
      <c r="J43" s="12" t="n">
        <f si="6" t="shared"/>
        <v>2613.0</v>
      </c>
      <c r="K43" s="12" t="n">
        <f si="6" t="shared"/>
        <v>159060.0</v>
      </c>
      <c r="L43" s="12" t="n">
        <f si="6" t="shared"/>
        <v>4930.0</v>
      </c>
      <c r="M43" s="14" t="n">
        <f si="0" t="shared"/>
        <v>32.26369168356998</v>
      </c>
      <c r="N43" s="5" t="s">
        <v>60</v>
      </c>
    </row>
    <row r="44" spans="1:14" x14ac:dyDescent="0.25">
      <c r="A44" s="6"/>
      <c r="B44" s="10" t="s">
        <v>46</v>
      </c>
      <c r="C44" s="15" t="n">
        <f ref="C44:L44" si="7" t="shared">C43/$L$43*100</f>
        <v>0.36511156186612576</v>
      </c>
      <c r="D44" s="15" t="n">
        <f si="7" t="shared"/>
        <v>1.2170385395537524</v>
      </c>
      <c r="E44" s="15" t="n">
        <f si="7" t="shared"/>
        <v>0.5273833671399595</v>
      </c>
      <c r="F44" s="15" t="n">
        <f si="7" t="shared"/>
        <v>1.1967545638945234</v>
      </c>
      <c r="G44" s="15" t="n">
        <f si="7" t="shared"/>
        <v>3.995943204868154</v>
      </c>
      <c r="H44" s="15" t="n">
        <f si="7" t="shared"/>
        <v>11.926977687626774</v>
      </c>
      <c r="I44" s="15" t="n">
        <f si="7" t="shared"/>
        <v>27.768762677484787</v>
      </c>
      <c r="J44" s="15" t="n">
        <f si="7" t="shared"/>
        <v>53.00202839756592</v>
      </c>
      <c r="K44" s="15"/>
      <c r="L44" s="15" t="n">
        <f si="7" t="shared"/>
        <v>100.0</v>
      </c>
      <c r="M44" s="14"/>
      <c r="N44" s="5" t="s">
        <v>60</v>
      </c>
    </row>
  </sheetData>
  <mergeCells count="7">
    <mergeCell ref="A34:A38"/>
    <mergeCell ref="A39:A41"/>
    <mergeCell ref="A2:B2"/>
    <mergeCell ref="A1:M1"/>
    <mergeCell ref="A3:A20"/>
    <mergeCell ref="A21:A24"/>
    <mergeCell ref="A25:A33"/>
  </mergeCells>
  <phoneticPr fontId="4" type="noConversion"/>
  <printOptions horizontalCentered="1"/>
  <pageMargins bottom="0.43307086614173229" footer="0.31496062992125984" header="0.31496062992125984" left="0.31496062992125984" right="0.31496062992125984" top="0.39370078740157483"/>
  <pageSetup orientation="portrait" paperSize="8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出國按停留夜數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2018-08-16T05:50:32Z</dcterms:created>
  <dc:creator>demi</dc:creator>
  <cp:lastModifiedBy>EndSound</cp:lastModifiedBy>
  <cp:lastPrinted>2018-08-27T02:34:04Z</cp:lastPrinted>
  <dcterms:modified xsi:type="dcterms:W3CDTF">2018-08-31T08:07:18Z</dcterms:modified>
</cp:coreProperties>
</file>