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<sst xmlns="http://schemas.openxmlformats.org/spreadsheetml/2006/main" count="118" uniqueCount="73">
  <si>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</si>
  <si>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</si>
  <si>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</si>
  <si>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</si>
  <si>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</si>
  <si>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</si>
  <si>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</si>
  <si>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</si>
  <si>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</si>
  <si>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</si>
  <si>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</si>
  <si>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</si>
  <si>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</si>
  <si>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</si>
  <si>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</si>
  <si>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</si>
  <si>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</si>
  <si>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</si>
  <si>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</si>
  <si>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</si>
  <si>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</si>
  <si>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</si>
  <si>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</si>
  <si>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</si>
  <si>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</si>
  <si>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</si>
  <si>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</si>
  <si>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</si>
  <si>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</si>
  <si>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</si>
  <si>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</si>
  <si>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</si>
  <si>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</si>
  <si>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</si>
  <si>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</si>
  <si>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</si>
  <si>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</si>
  <si>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</si>
  <si>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</si>
  <si>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</si>
  <si>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</si>
  <si>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</si>
  <si>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</si>
  <si>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</si>
  <si>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</si>
  <si>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</si>
  <si>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</si>
  <si>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</si>
  <si>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</si>
  <si>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</si>
  <si>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</si>
  <si>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</si>
  <si>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</si>
  <si>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</si>
  <si>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</si>
  <si>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</si>
  <si>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</si>
  <si>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</si>
  <si>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</si>
  <si>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</si>
  <si>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</si>
  <si>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</si>
  <si>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</si>
  <si>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</si>
  <si>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</si>
  <si>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</si>
  <si>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</si>
  <si>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</si>
  <si>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</si>
  <si>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</si>
  <si>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</si>
  <si>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100年12月來臺旅客人次～按停留夜數分
Table 1-8  Visitor Arrivals  by Length of Stay,
December,2011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</si>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</sst>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2590.0</v>
      </c>
      <c r="E3" s="4" t="n">
        <v>11619.0</v>
      </c>
      <c r="F3" s="4" t="n">
        <v>37508.0</v>
      </c>
      <c r="G3" s="4" t="n">
        <v>19702.0</v>
      </c>
      <c r="H3" s="4" t="n">
        <v>12294.0</v>
      </c>
      <c r="I3" s="4" t="n">
        <v>2024.0</v>
      </c>
      <c r="J3" s="4" t="n">
        <v>585.0</v>
      </c>
      <c r="K3" s="4" t="n">
        <v>268.0</v>
      </c>
      <c r="L3" s="4" t="n">
        <v>225.0</v>
      </c>
      <c r="M3" s="4" t="n">
        <v>426.0</v>
      </c>
      <c r="N3" s="11" t="n">
        <f>SUM(D3:M3)</f>
        <v>87241.0</v>
      </c>
      <c r="O3" s="4" t="n">
        <v>431205.0</v>
      </c>
      <c r="P3" s="4" t="n">
        <v>350492.0</v>
      </c>
      <c r="Q3" s="11" t="n">
        <f>SUM(D3:L3)</f>
        <v>86815.0</v>
      </c>
      <c r="R3" s="6" t="n">
        <f ref="R3:R48" si="0" t="shared">IF(P3&lt;&gt;0,P3/SUM(D3:L3),0)</f>
        <v>4.037228589529459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3522.0</v>
      </c>
      <c r="E4" s="5" t="n">
        <v>2709.0</v>
      </c>
      <c r="F4" s="5" t="n">
        <v>5311.0</v>
      </c>
      <c r="G4" s="5" t="n">
        <v>14158.0</v>
      </c>
      <c r="H4" s="5" t="n">
        <v>141868.0</v>
      </c>
      <c r="I4" s="5" t="n">
        <v>8992.0</v>
      </c>
      <c r="J4" s="5" t="n">
        <v>1853.0</v>
      </c>
      <c r="K4" s="5" t="n">
        <v>2314.0</v>
      </c>
      <c r="L4" s="5" t="n">
        <v>1410.0</v>
      </c>
      <c r="M4" s="5" t="n">
        <v>3057.0</v>
      </c>
      <c r="N4" s="11" t="n">
        <f ref="N4:N14" si="1" t="shared">SUM(D4:M4)</f>
        <v>185194.0</v>
      </c>
      <c r="O4" s="5" t="n">
        <v>2449629.0</v>
      </c>
      <c r="P4" s="5" t="n">
        <v>1368777.0</v>
      </c>
      <c r="Q4" s="11" t="n">
        <f ref="Q4:Q48" si="2" t="shared">SUM(D4:L4)</f>
        <v>182137.0</v>
      </c>
      <c r="R4" s="6" t="n">
        <f si="0" t="shared"/>
        <v>7.515095779550558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6140.0</v>
      </c>
      <c r="E5" s="5" t="n">
        <v>32613.0</v>
      </c>
      <c r="F5" s="5" t="n">
        <v>41796.0</v>
      </c>
      <c r="G5" s="5" t="n">
        <v>17980.0</v>
      </c>
      <c r="H5" s="5" t="n">
        <v>7923.0</v>
      </c>
      <c r="I5" s="5" t="n">
        <v>4207.0</v>
      </c>
      <c r="J5" s="5" t="n">
        <v>2324.0</v>
      </c>
      <c r="K5" s="5" t="n">
        <v>1701.0</v>
      </c>
      <c r="L5" s="5" t="n">
        <v>1218.0</v>
      </c>
      <c r="M5" s="5" t="n">
        <v>1642.0</v>
      </c>
      <c r="N5" s="11" t="n">
        <f si="1" t="shared"/>
        <v>117544.0</v>
      </c>
      <c r="O5" s="5" t="n">
        <v>868704.0</v>
      </c>
      <c r="P5" s="5" t="n">
        <v>576956.0</v>
      </c>
      <c r="Q5" s="11" t="n">
        <f si="2" t="shared"/>
        <v>115902.0</v>
      </c>
      <c r="R5" s="6" t="n">
        <f si="0" t="shared"/>
        <v>4.977964142120067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1484.0</v>
      </c>
      <c r="E6" s="5" t="n">
        <v>3920.0</v>
      </c>
      <c r="F6" s="5" t="n">
        <v>8873.0</v>
      </c>
      <c r="G6" s="5" t="n">
        <v>1993.0</v>
      </c>
      <c r="H6" s="5" t="n">
        <v>1466.0</v>
      </c>
      <c r="I6" s="5" t="n">
        <v>607.0</v>
      </c>
      <c r="J6" s="5" t="n">
        <v>472.0</v>
      </c>
      <c r="K6" s="5" t="n">
        <v>188.0</v>
      </c>
      <c r="L6" s="5" t="n">
        <v>97.0</v>
      </c>
      <c r="M6" s="5" t="n">
        <v>365.0</v>
      </c>
      <c r="N6" s="11" t="n">
        <f si="1" t="shared"/>
        <v>19465.0</v>
      </c>
      <c r="O6" s="5" t="n">
        <v>150172.0</v>
      </c>
      <c r="P6" s="5" t="n">
        <v>85411.0</v>
      </c>
      <c r="Q6" s="11" t="n">
        <f si="2" t="shared"/>
        <v>19100.0</v>
      </c>
      <c r="R6" s="6" t="n">
        <f si="0" t="shared"/>
        <v>4.471780104712042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133.0</v>
      </c>
      <c r="E7" s="5" t="n">
        <v>219.0</v>
      </c>
      <c r="F7" s="5" t="n">
        <v>227.0</v>
      </c>
      <c r="G7" s="5" t="n">
        <v>194.0</v>
      </c>
      <c r="H7" s="5" t="n">
        <v>293.0</v>
      </c>
      <c r="I7" s="5" t="n">
        <v>176.0</v>
      </c>
      <c r="J7" s="5" t="n">
        <v>133.0</v>
      </c>
      <c r="K7" s="5" t="n">
        <v>99.0</v>
      </c>
      <c r="L7" s="5" t="n">
        <v>38.0</v>
      </c>
      <c r="M7" s="5" t="n">
        <v>154.0</v>
      </c>
      <c r="N7" s="11" t="n">
        <f si="1" t="shared"/>
        <v>1666.0</v>
      </c>
      <c r="O7" s="5" t="n">
        <v>57215.0</v>
      </c>
      <c r="P7" s="5" t="n">
        <v>16141.0</v>
      </c>
      <c r="Q7" s="11" t="n">
        <f si="2" t="shared"/>
        <v>1512.0</v>
      </c>
      <c r="R7" s="6" t="n">
        <f si="0" t="shared"/>
        <v>10.67526455026455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62.0</v>
      </c>
      <c r="E8" s="5" t="n">
        <v>187.0</v>
      </c>
      <c r="F8" s="5" t="n">
        <v>166.0</v>
      </c>
      <c r="G8" s="5" t="n">
        <v>133.0</v>
      </c>
      <c r="H8" s="5" t="n">
        <v>227.0</v>
      </c>
      <c r="I8" s="5" t="n">
        <v>108.0</v>
      </c>
      <c r="J8" s="5" t="n">
        <v>53.0</v>
      </c>
      <c r="K8" s="5" t="n">
        <v>30.0</v>
      </c>
      <c r="L8" s="5" t="n">
        <v>57.0</v>
      </c>
      <c r="M8" s="5" t="n">
        <v>29.0</v>
      </c>
      <c r="N8" s="11" t="n">
        <f si="1" t="shared"/>
        <v>1052.0</v>
      </c>
      <c r="O8" s="5" t="n">
        <v>15954.0</v>
      </c>
      <c r="P8" s="5" t="n">
        <v>10987.0</v>
      </c>
      <c r="Q8" s="11" t="n">
        <f si="2" t="shared"/>
        <v>1023.0</v>
      </c>
      <c r="R8" s="6" t="n">
        <f si="0" t="shared"/>
        <v>10.73998044965787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824.0</v>
      </c>
      <c r="E9" s="5" t="n">
        <v>810.0</v>
      </c>
      <c r="F9" s="5" t="n">
        <v>1297.0</v>
      </c>
      <c r="G9" s="5" t="n">
        <v>2605.0</v>
      </c>
      <c r="H9" s="5" t="n">
        <v>29874.0</v>
      </c>
      <c r="I9" s="5" t="n">
        <v>6480.0</v>
      </c>
      <c r="J9" s="5" t="n">
        <v>2023.0</v>
      </c>
      <c r="K9" s="5" t="n">
        <v>242.0</v>
      </c>
      <c r="L9" s="5" t="n">
        <v>125.0</v>
      </c>
      <c r="M9" s="5" t="n">
        <v>406.0</v>
      </c>
      <c r="N9" s="11" t="n">
        <f si="1" t="shared"/>
        <v>44686.0</v>
      </c>
      <c r="O9" s="5" t="n">
        <v>432394.0</v>
      </c>
      <c r="P9" s="5" t="n">
        <v>331935.0</v>
      </c>
      <c r="Q9" s="11" t="n">
        <f si="2" t="shared"/>
        <v>44280.0</v>
      </c>
      <c r="R9" s="6" t="n">
        <f si="0" t="shared"/>
        <v>7.4962737127371275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837.0</v>
      </c>
      <c r="E10" s="5" t="n">
        <v>1649.0</v>
      </c>
      <c r="F10" s="5" t="n">
        <v>2933.0</v>
      </c>
      <c r="G10" s="5" t="n">
        <v>5172.0</v>
      </c>
      <c r="H10" s="5" t="n">
        <v>35001.0</v>
      </c>
      <c r="I10" s="5" t="n">
        <v>10536.0</v>
      </c>
      <c r="J10" s="5" t="n">
        <v>1857.0</v>
      </c>
      <c r="K10" s="5" t="n">
        <v>191.0</v>
      </c>
      <c r="L10" s="5" t="n">
        <v>64.0</v>
      </c>
      <c r="M10" s="5" t="n">
        <v>181.0</v>
      </c>
      <c r="N10" s="11" t="n">
        <f si="1" t="shared"/>
        <v>58421.0</v>
      </c>
      <c r="O10" s="5" t="n">
        <v>458367.0</v>
      </c>
      <c r="P10" s="5" t="n">
        <v>406021.0</v>
      </c>
      <c r="Q10" s="11" t="n">
        <f si="2" t="shared"/>
        <v>58240.0</v>
      </c>
      <c r="R10" s="6" t="n">
        <f si="0" t="shared"/>
        <v>6.971514423076923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496.0</v>
      </c>
      <c r="E11" s="5" t="n">
        <v>503.0</v>
      </c>
      <c r="F11" s="5" t="n">
        <v>742.0</v>
      </c>
      <c r="G11" s="5" t="n">
        <v>643.0</v>
      </c>
      <c r="H11" s="5" t="n">
        <v>1687.0</v>
      </c>
      <c r="I11" s="5" t="n">
        <v>963.0</v>
      </c>
      <c r="J11" s="5" t="n">
        <v>563.0</v>
      </c>
      <c r="K11" s="5" t="n">
        <v>398.0</v>
      </c>
      <c r="L11" s="5" t="n">
        <v>167.0</v>
      </c>
      <c r="M11" s="5" t="n">
        <v>5044.0</v>
      </c>
      <c r="N11" s="11" t="n">
        <f si="1" t="shared"/>
        <v>11206.0</v>
      </c>
      <c r="O11" s="5" t="n">
        <v>4431161.0</v>
      </c>
      <c r="P11" s="5" t="n">
        <v>69690.0</v>
      </c>
      <c r="Q11" s="11" t="n">
        <f si="2" t="shared"/>
        <v>6162.0</v>
      </c>
      <c r="R11" s="6" t="n">
        <f si="0" t="shared"/>
        <v>11.309639727361246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418.0</v>
      </c>
      <c r="E12" s="5" t="n">
        <v>619.0</v>
      </c>
      <c r="F12" s="5" t="n">
        <v>709.0</v>
      </c>
      <c r="G12" s="5" t="n">
        <v>853.0</v>
      </c>
      <c r="H12" s="5" t="n">
        <v>1208.0</v>
      </c>
      <c r="I12" s="5" t="n">
        <v>470.0</v>
      </c>
      <c r="J12" s="5" t="n">
        <v>501.0</v>
      </c>
      <c r="K12" s="5" t="n">
        <v>268.0</v>
      </c>
      <c r="L12" s="5" t="n">
        <v>176.0</v>
      </c>
      <c r="M12" s="5" t="n">
        <v>3891.0</v>
      </c>
      <c r="N12" s="11" t="n">
        <f si="1" t="shared"/>
        <v>9113.0</v>
      </c>
      <c r="O12" s="5" t="n">
        <v>2309022.0</v>
      </c>
      <c r="P12" s="5" t="n">
        <v>55621.0</v>
      </c>
      <c r="Q12" s="11" t="n">
        <f si="2" t="shared"/>
        <v>5222.0</v>
      </c>
      <c r="R12" s="6" t="n">
        <f si="0" t="shared"/>
        <v>10.651283033320567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311.0</v>
      </c>
      <c r="E13" s="5" t="n">
        <v>409.0</v>
      </c>
      <c r="F13" s="5" t="n">
        <v>1350.0</v>
      </c>
      <c r="G13" s="5" t="n">
        <v>1100.0</v>
      </c>
      <c r="H13" s="5" t="n">
        <v>662.0</v>
      </c>
      <c r="I13" s="5" t="n">
        <v>336.0</v>
      </c>
      <c r="J13" s="5" t="n">
        <v>221.0</v>
      </c>
      <c r="K13" s="5" t="n">
        <v>179.0</v>
      </c>
      <c r="L13" s="5" t="n">
        <v>138.0</v>
      </c>
      <c r="M13" s="5" t="n">
        <v>3141.0</v>
      </c>
      <c r="N13" s="11" t="n">
        <f si="1" t="shared"/>
        <v>7847.0</v>
      </c>
      <c r="O13" s="5" t="n">
        <v>1855137.0</v>
      </c>
      <c r="P13" s="5" t="n">
        <v>40864.0</v>
      </c>
      <c r="Q13" s="11" t="n">
        <f si="2" t="shared"/>
        <v>4706.0</v>
      </c>
      <c r="R13" s="6" t="n">
        <f si="0" t="shared"/>
        <v>8.683382915427114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118.0</v>
      </c>
      <c r="E14" s="5" t="n">
        <v>80.0</v>
      </c>
      <c r="F14" s="5" t="n">
        <v>227.0</v>
      </c>
      <c r="G14" s="5" t="n">
        <v>323.0</v>
      </c>
      <c r="H14" s="5" t="n">
        <v>498.0</v>
      </c>
      <c r="I14" s="5" t="n">
        <v>287.0</v>
      </c>
      <c r="J14" s="5" t="n">
        <v>362.0</v>
      </c>
      <c r="K14" s="5" t="n">
        <v>383.0</v>
      </c>
      <c r="L14" s="5" t="n">
        <v>153.0</v>
      </c>
      <c r="M14" s="5" t="n">
        <v>3030.0</v>
      </c>
      <c r="N14" s="11" t="n">
        <f si="1" t="shared"/>
        <v>5461.0</v>
      </c>
      <c r="O14" s="5" t="n">
        <v>2216827.0</v>
      </c>
      <c r="P14" s="5" t="n">
        <v>48445.0</v>
      </c>
      <c r="Q14" s="11" t="n">
        <f si="2" t="shared"/>
        <v>2431.0</v>
      </c>
      <c r="R14" s="6" t="n">
        <f si="0" t="shared"/>
        <v>19.92801316330728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34.0</v>
      </c>
      <c r="E15" s="5" t="n">
        <f ref="E15:M15" si="3" t="shared">E16-E9-E10-E11-E12-E13-E14</f>
        <v>18.0</v>
      </c>
      <c r="F15" s="5" t="n">
        <f si="3" t="shared"/>
        <v>43.0</v>
      </c>
      <c r="G15" s="5" t="n">
        <f si="3" t="shared"/>
        <v>25.0</v>
      </c>
      <c r="H15" s="5" t="n">
        <f si="3" t="shared"/>
        <v>166.0</v>
      </c>
      <c r="I15" s="5" t="n">
        <f si="3" t="shared"/>
        <v>108.0</v>
      </c>
      <c r="J15" s="5" t="n">
        <f si="3" t="shared"/>
        <v>47.0</v>
      </c>
      <c r="K15" s="5" t="n">
        <f si="3" t="shared"/>
        <v>58.0</v>
      </c>
      <c r="L15" s="5" t="n">
        <f si="3" t="shared"/>
        <v>15.0</v>
      </c>
      <c r="M15" s="5" t="n">
        <f si="3" t="shared"/>
        <v>153.0</v>
      </c>
      <c r="N15" s="5" t="n">
        <f ref="N15" si="4" t="shared">N16-N9-N10-N11-N12-N13-N14</f>
        <v>667.0</v>
      </c>
      <c r="O15" s="5" t="n">
        <f>O16-O9-O10-O11-O12-O13-O14</f>
        <v>59695.0</v>
      </c>
      <c r="P15" s="5" t="n">
        <f>P16-P9-P10-P11-P12-P13-P14</f>
        <v>7606.0</v>
      </c>
      <c r="Q15" s="11" t="n">
        <f si="2" t="shared"/>
        <v>514.0</v>
      </c>
      <c r="R15" s="6" t="n">
        <f si="0" t="shared"/>
        <v>14.797665369649806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3038.0</v>
      </c>
      <c r="E16" s="5" t="n">
        <v>4088.0</v>
      </c>
      <c r="F16" s="5" t="n">
        <v>7301.0</v>
      </c>
      <c r="G16" s="5" t="n">
        <v>10721.0</v>
      </c>
      <c r="H16" s="5" t="n">
        <v>69096.0</v>
      </c>
      <c r="I16" s="5" t="n">
        <v>19180.0</v>
      </c>
      <c r="J16" s="5" t="n">
        <v>5574.0</v>
      </c>
      <c r="K16" s="5" t="n">
        <v>1719.0</v>
      </c>
      <c r="L16" s="5" t="n">
        <v>838.0</v>
      </c>
      <c r="M16" s="5" t="n">
        <v>15846.0</v>
      </c>
      <c r="N16" s="11" t="n">
        <f ref="N16:N48" si="5" t="shared">SUM(D16:M16)</f>
        <v>137401.0</v>
      </c>
      <c r="O16" s="5" t="n">
        <v>1.1762603E7</v>
      </c>
      <c r="P16" s="5" t="n">
        <v>960182.0</v>
      </c>
      <c r="Q16" s="11" t="n">
        <f si="2" t="shared"/>
        <v>121555.0</v>
      </c>
      <c r="R16" s="6" t="n">
        <f si="0" t="shared"/>
        <v>7.899156760314261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12.0</v>
      </c>
      <c r="E17" s="5" t="n">
        <f ref="E17:M17" si="6" t="shared">E18-E16-E3-E4-E5-E6-E7-E8</f>
        <v>49.0</v>
      </c>
      <c r="F17" s="5" t="n">
        <f si="6" t="shared"/>
        <v>78.0</v>
      </c>
      <c r="G17" s="5" t="n">
        <f si="6" t="shared"/>
        <v>71.0</v>
      </c>
      <c r="H17" s="5" t="n">
        <f si="6" t="shared"/>
        <v>153.0</v>
      </c>
      <c r="I17" s="5" t="n">
        <f si="6" t="shared"/>
        <v>238.0</v>
      </c>
      <c r="J17" s="5" t="n">
        <f si="6" t="shared"/>
        <v>134.0</v>
      </c>
      <c r="K17" s="5" t="n">
        <f si="6" t="shared"/>
        <v>105.0</v>
      </c>
      <c r="L17" s="5" t="n">
        <f si="6" t="shared"/>
        <v>38.0</v>
      </c>
      <c r="M17" s="5" t="n">
        <f si="6" t="shared"/>
        <v>2146.0</v>
      </c>
      <c r="N17" s="11" t="n">
        <f si="5" t="shared"/>
        <v>3024.0</v>
      </c>
      <c r="O17" s="5" t="n">
        <f>O18-O16-O3-O4-O5-O6-O7-O8</f>
        <v>952266.0</v>
      </c>
      <c r="P17" s="5" t="n">
        <f>P18-P16-P3-P4-P5-P6-P7-P8</f>
        <v>15212.0</v>
      </c>
      <c r="Q17" s="11" t="n">
        <f si="2" t="shared"/>
        <v>878.0</v>
      </c>
      <c r="R17" s="6" t="n">
        <f si="0" t="shared"/>
        <v>17.325740318906607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16981.0</v>
      </c>
      <c r="E18" s="5" t="n">
        <v>55404.0</v>
      </c>
      <c r="F18" s="5" t="n">
        <v>101260.0</v>
      </c>
      <c r="G18" s="5" t="n">
        <v>64952.0</v>
      </c>
      <c r="H18" s="5" t="n">
        <v>233320.0</v>
      </c>
      <c r="I18" s="5" t="n">
        <v>35532.0</v>
      </c>
      <c r="J18" s="5" t="n">
        <v>11128.0</v>
      </c>
      <c r="K18" s="5" t="n">
        <v>6424.0</v>
      </c>
      <c r="L18" s="5" t="n">
        <v>3921.0</v>
      </c>
      <c r="M18" s="5" t="n">
        <v>23665.0</v>
      </c>
      <c r="N18" s="11" t="n">
        <f si="5" t="shared"/>
        <v>552587.0</v>
      </c>
      <c r="O18" s="5" t="n">
        <v>1.6687748E7</v>
      </c>
      <c r="P18" s="5" t="n">
        <v>3384158.0</v>
      </c>
      <c r="Q18" s="11" t="n">
        <f si="2" t="shared"/>
        <v>528922.0</v>
      </c>
      <c r="R18" s="6" t="n">
        <f si="0" t="shared"/>
        <v>6.3982175065510605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263.0</v>
      </c>
      <c r="E19" s="5" t="n">
        <v>734.0</v>
      </c>
      <c r="F19" s="5" t="n">
        <v>1517.0</v>
      </c>
      <c r="G19" s="5" t="n">
        <v>923.0</v>
      </c>
      <c r="H19" s="5" t="n">
        <v>1081.0</v>
      </c>
      <c r="I19" s="5" t="n">
        <v>888.0</v>
      </c>
      <c r="J19" s="5" t="n">
        <v>489.0</v>
      </c>
      <c r="K19" s="5" t="n">
        <v>227.0</v>
      </c>
      <c r="L19" s="5" t="n">
        <v>146.0</v>
      </c>
      <c r="M19" s="5" t="n">
        <v>262.0</v>
      </c>
      <c r="N19" s="11" t="n">
        <f si="5" t="shared"/>
        <v>6530.0</v>
      </c>
      <c r="O19" s="5" t="n">
        <v>121268.0</v>
      </c>
      <c r="P19" s="5" t="n">
        <v>57630.0</v>
      </c>
      <c r="Q19" s="11" t="n">
        <f si="2" t="shared"/>
        <v>6268.0</v>
      </c>
      <c r="R19" s="6" t="n">
        <f si="0" t="shared"/>
        <v>9.194320357370772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2856.0</v>
      </c>
      <c r="E20" s="5" t="n">
        <v>3044.0</v>
      </c>
      <c r="F20" s="5" t="n">
        <v>3791.0</v>
      </c>
      <c r="G20" s="5" t="n">
        <v>3121.0</v>
      </c>
      <c r="H20" s="5" t="n">
        <v>6268.0</v>
      </c>
      <c r="I20" s="5" t="n">
        <v>7529.0</v>
      </c>
      <c r="J20" s="5" t="n">
        <v>3857.0</v>
      </c>
      <c r="K20" s="5" t="n">
        <v>1140.0</v>
      </c>
      <c r="L20" s="5" t="n">
        <v>446.0</v>
      </c>
      <c r="M20" s="5" t="n">
        <v>1496.0</v>
      </c>
      <c r="N20" s="11" t="n">
        <f si="5" t="shared"/>
        <v>33548.0</v>
      </c>
      <c r="O20" s="5" t="n">
        <v>620821.0</v>
      </c>
      <c r="P20" s="5" t="n">
        <v>319858.0</v>
      </c>
      <c r="Q20" s="11" t="n">
        <f si="2" t="shared"/>
        <v>32052.0</v>
      </c>
      <c r="R20" s="6" t="n">
        <f si="0" t="shared"/>
        <v>9.979346062648197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8.0</v>
      </c>
      <c r="E21" s="5" t="n">
        <v>11.0</v>
      </c>
      <c r="F21" s="5" t="n">
        <v>11.0</v>
      </c>
      <c r="G21" s="5" t="n">
        <v>7.0</v>
      </c>
      <c r="H21" s="5" t="n">
        <v>17.0</v>
      </c>
      <c r="I21" s="5" t="n">
        <v>15.0</v>
      </c>
      <c r="J21" s="5" t="n">
        <v>8.0</v>
      </c>
      <c r="K21" s="5" t="n">
        <v>5.0</v>
      </c>
      <c r="L21" s="5" t="n">
        <v>9.0</v>
      </c>
      <c r="M21" s="5" t="n">
        <v>21.0</v>
      </c>
      <c r="N21" s="11" t="n">
        <f si="5" t="shared"/>
        <v>112.0</v>
      </c>
      <c r="O21" s="5" t="n">
        <v>4597.0</v>
      </c>
      <c r="P21" s="5" t="n">
        <v>1424.0</v>
      </c>
      <c r="Q21" s="11" t="n">
        <f si="2" t="shared"/>
        <v>91.0</v>
      </c>
      <c r="R21" s="6" t="n">
        <f si="0" t="shared"/>
        <v>15.648351648351648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7.0</v>
      </c>
      <c r="E22" s="5" t="n">
        <v>22.0</v>
      </c>
      <c r="F22" s="5" t="n">
        <v>24.0</v>
      </c>
      <c r="G22" s="5" t="n">
        <v>36.0</v>
      </c>
      <c r="H22" s="5" t="n">
        <v>50.0</v>
      </c>
      <c r="I22" s="5" t="n">
        <v>41.0</v>
      </c>
      <c r="J22" s="5" t="n">
        <v>17.0</v>
      </c>
      <c r="K22" s="5" t="n">
        <v>15.0</v>
      </c>
      <c r="L22" s="5" t="n">
        <v>4.0</v>
      </c>
      <c r="M22" s="5" t="n">
        <v>29.0</v>
      </c>
      <c r="N22" s="11" t="n">
        <f si="5" t="shared"/>
        <v>245.0</v>
      </c>
      <c r="O22" s="5" t="n">
        <v>8382.0</v>
      </c>
      <c r="P22" s="5" t="n">
        <v>2397.0</v>
      </c>
      <c r="Q22" s="11" t="n">
        <f si="2" t="shared"/>
        <v>216.0</v>
      </c>
      <c r="R22" s="6" t="n">
        <f si="0" t="shared"/>
        <v>11.097222222222221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2.0</v>
      </c>
      <c r="F23" s="5" t="n">
        <v>7.0</v>
      </c>
      <c r="G23" s="5" t="n">
        <v>6.0</v>
      </c>
      <c r="H23" s="5" t="n">
        <v>9.0</v>
      </c>
      <c r="I23" s="5" t="n">
        <v>12.0</v>
      </c>
      <c r="J23" s="5" t="n">
        <v>3.0</v>
      </c>
      <c r="K23" s="5" t="n">
        <v>5.0</v>
      </c>
      <c r="L23" s="5" t="n">
        <v>0.0</v>
      </c>
      <c r="M23" s="5" t="n">
        <v>7.0</v>
      </c>
      <c r="N23" s="11" t="n">
        <f si="5" t="shared"/>
        <v>51.0</v>
      </c>
      <c r="O23" s="5" t="n">
        <v>1952.0</v>
      </c>
      <c r="P23" s="5" t="n">
        <v>477.0</v>
      </c>
      <c r="Q23" s="11" t="n">
        <f si="2" t="shared"/>
        <v>44.0</v>
      </c>
      <c r="R23" s="6" t="n">
        <f si="0" t="shared"/>
        <v>10.840909090909092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18.0</v>
      </c>
      <c r="E24" s="5" t="n">
        <f ref="E24:M24" si="7" t="shared">E25-E19-E20-E21-E22-E23</f>
        <v>20.0</v>
      </c>
      <c r="F24" s="5" t="n">
        <f si="7" t="shared"/>
        <v>34.0</v>
      </c>
      <c r="G24" s="5" t="n">
        <f si="7" t="shared"/>
        <v>26.0</v>
      </c>
      <c r="H24" s="5" t="n">
        <f si="7" t="shared"/>
        <v>76.0</v>
      </c>
      <c r="I24" s="5" t="n">
        <f si="7" t="shared"/>
        <v>64.0</v>
      </c>
      <c r="J24" s="5" t="n">
        <f si="7" t="shared"/>
        <v>52.0</v>
      </c>
      <c r="K24" s="5" t="n">
        <f si="7" t="shared"/>
        <v>32.0</v>
      </c>
      <c r="L24" s="5" t="n">
        <f si="7" t="shared"/>
        <v>20.0</v>
      </c>
      <c r="M24" s="5" t="n">
        <f si="7" t="shared"/>
        <v>74.0</v>
      </c>
      <c r="N24" s="11" t="n">
        <f si="5" t="shared"/>
        <v>416.0</v>
      </c>
      <c r="O24" s="5" t="n">
        <f>O25-O19-O20-O21-O22-O23</f>
        <v>26871.0</v>
      </c>
      <c r="P24" s="5" t="n">
        <f>P25-P19-P20-P21-P22-P23</f>
        <v>5649.0</v>
      </c>
      <c r="Q24" s="11" t="n">
        <f si="2" t="shared"/>
        <v>342.0</v>
      </c>
      <c r="R24" s="6" t="n">
        <f si="0" t="shared"/>
        <v>16.517543859649123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3152.0</v>
      </c>
      <c r="E25" s="5" t="n">
        <v>3833.0</v>
      </c>
      <c r="F25" s="5" t="n">
        <v>5384.0</v>
      </c>
      <c r="G25" s="5" t="n">
        <v>4119.0</v>
      </c>
      <c r="H25" s="5" t="n">
        <v>7501.0</v>
      </c>
      <c r="I25" s="5" t="n">
        <v>8549.0</v>
      </c>
      <c r="J25" s="5" t="n">
        <v>4426.0</v>
      </c>
      <c r="K25" s="5" t="n">
        <v>1424.0</v>
      </c>
      <c r="L25" s="5" t="n">
        <v>625.0</v>
      </c>
      <c r="M25" s="5" t="n">
        <v>1889.0</v>
      </c>
      <c r="N25" s="11" t="n">
        <f si="5" t="shared"/>
        <v>40902.0</v>
      </c>
      <c r="O25" s="5" t="n">
        <v>783891.0</v>
      </c>
      <c r="P25" s="5" t="n">
        <v>387435.0</v>
      </c>
      <c r="Q25" s="11" t="n">
        <f si="2" t="shared"/>
        <v>39013.0</v>
      </c>
      <c r="R25" s="6" t="n">
        <f si="0" t="shared"/>
        <v>9.930920462409967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39.0</v>
      </c>
      <c r="E26" s="5" t="n">
        <v>45.0</v>
      </c>
      <c r="F26" s="5" t="n">
        <v>41.0</v>
      </c>
      <c r="G26" s="5" t="n">
        <v>26.0</v>
      </c>
      <c r="H26" s="5" t="n">
        <v>44.0</v>
      </c>
      <c r="I26" s="5" t="n">
        <v>52.0</v>
      </c>
      <c r="J26" s="5" t="n">
        <v>24.0</v>
      </c>
      <c r="K26" s="5" t="n">
        <v>17.0</v>
      </c>
      <c r="L26" s="5" t="n">
        <v>6.0</v>
      </c>
      <c r="M26" s="5" t="n">
        <v>10.0</v>
      </c>
      <c r="N26" s="11" t="n">
        <f si="5" t="shared"/>
        <v>304.0</v>
      </c>
      <c r="O26" s="5" t="n">
        <v>4210.0</v>
      </c>
      <c r="P26" s="5" t="n">
        <v>2939.0</v>
      </c>
      <c r="Q26" s="11" t="n">
        <f si="2" t="shared"/>
        <v>294.0</v>
      </c>
      <c r="R26" s="6" t="n">
        <f si="0" t="shared"/>
        <v>9.996598639455783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193.0</v>
      </c>
      <c r="E27" s="5" t="n">
        <v>255.0</v>
      </c>
      <c r="F27" s="5" t="n">
        <v>316.0</v>
      </c>
      <c r="G27" s="5" t="n">
        <v>191.0</v>
      </c>
      <c r="H27" s="5" t="n">
        <v>427.0</v>
      </c>
      <c r="I27" s="5" t="n">
        <v>436.0</v>
      </c>
      <c r="J27" s="5" t="n">
        <v>198.0</v>
      </c>
      <c r="K27" s="5" t="n">
        <v>130.0</v>
      </c>
      <c r="L27" s="5" t="n">
        <v>103.0</v>
      </c>
      <c r="M27" s="5" t="n">
        <v>194.0</v>
      </c>
      <c r="N27" s="11" t="n">
        <f si="5" t="shared"/>
        <v>2443.0</v>
      </c>
      <c r="O27" s="5" t="n">
        <v>56205.0</v>
      </c>
      <c r="P27" s="5" t="n">
        <v>27579.0</v>
      </c>
      <c r="Q27" s="11" t="n">
        <f si="2" t="shared"/>
        <v>2249.0</v>
      </c>
      <c r="R27" s="6" t="n">
        <f si="0" t="shared"/>
        <v>12.262783459315251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293.0</v>
      </c>
      <c r="E28" s="5" t="n">
        <v>456.0</v>
      </c>
      <c r="F28" s="5" t="n">
        <v>467.0</v>
      </c>
      <c r="G28" s="5" t="n">
        <v>371.0</v>
      </c>
      <c r="H28" s="5" t="n">
        <v>580.0</v>
      </c>
      <c r="I28" s="5" t="n">
        <v>502.0</v>
      </c>
      <c r="J28" s="5" t="n">
        <v>329.0</v>
      </c>
      <c r="K28" s="5" t="n">
        <v>179.0</v>
      </c>
      <c r="L28" s="5" t="n">
        <v>89.0</v>
      </c>
      <c r="M28" s="5" t="n">
        <v>130.0</v>
      </c>
      <c r="N28" s="11" t="n">
        <f si="5" t="shared"/>
        <v>3396.0</v>
      </c>
      <c r="O28" s="5" t="n">
        <v>57699.0</v>
      </c>
      <c r="P28" s="5" t="n">
        <v>34101.0</v>
      </c>
      <c r="Q28" s="11" t="n">
        <f si="2" t="shared"/>
        <v>3266.0</v>
      </c>
      <c r="R28" s="6" t="n">
        <f si="0" t="shared"/>
        <v>10.441212492345377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113.0</v>
      </c>
      <c r="E29" s="5" t="n">
        <v>134.0</v>
      </c>
      <c r="F29" s="5" t="n">
        <v>182.0</v>
      </c>
      <c r="G29" s="5" t="n">
        <v>93.0</v>
      </c>
      <c r="H29" s="5" t="n">
        <v>163.0</v>
      </c>
      <c r="I29" s="5" t="n">
        <v>113.0</v>
      </c>
      <c r="J29" s="5" t="n">
        <v>68.0</v>
      </c>
      <c r="K29" s="5" t="n">
        <v>43.0</v>
      </c>
      <c r="L29" s="5" t="n">
        <v>37.0</v>
      </c>
      <c r="M29" s="5" t="n">
        <v>25.0</v>
      </c>
      <c r="N29" s="11" t="n">
        <f si="5" t="shared"/>
        <v>971.0</v>
      </c>
      <c r="O29" s="5" t="n">
        <v>13066.0</v>
      </c>
      <c r="P29" s="5" t="n">
        <v>9433.0</v>
      </c>
      <c r="Q29" s="11" t="n">
        <f si="2" t="shared"/>
        <v>946.0</v>
      </c>
      <c r="R29" s="6" t="n">
        <f si="0" t="shared"/>
        <v>9.971458773784356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91.0</v>
      </c>
      <c r="E30" s="5" t="n">
        <v>105.0</v>
      </c>
      <c r="F30" s="5" t="n">
        <v>162.0</v>
      </c>
      <c r="G30" s="5" t="n">
        <v>114.0</v>
      </c>
      <c r="H30" s="5" t="n">
        <v>166.0</v>
      </c>
      <c r="I30" s="5" t="n">
        <v>173.0</v>
      </c>
      <c r="J30" s="5" t="n">
        <v>90.0</v>
      </c>
      <c r="K30" s="5" t="n">
        <v>46.0</v>
      </c>
      <c r="L30" s="5" t="n">
        <v>50.0</v>
      </c>
      <c r="M30" s="5" t="n">
        <v>41.0</v>
      </c>
      <c r="N30" s="11" t="n">
        <f si="5" t="shared"/>
        <v>1038.0</v>
      </c>
      <c r="O30" s="5" t="n">
        <v>16931.0</v>
      </c>
      <c r="P30" s="5" t="n">
        <v>11835.0</v>
      </c>
      <c r="Q30" s="11" t="n">
        <f si="2" t="shared"/>
        <v>997.0</v>
      </c>
      <c r="R30" s="6" t="n">
        <f si="0" t="shared"/>
        <v>11.87061183550652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44.0</v>
      </c>
      <c r="E31" s="5" t="n">
        <v>63.0</v>
      </c>
      <c r="F31" s="5" t="n">
        <v>60.0</v>
      </c>
      <c r="G31" s="5" t="n">
        <v>63.0</v>
      </c>
      <c r="H31" s="5" t="n">
        <v>95.0</v>
      </c>
      <c r="I31" s="5" t="n">
        <v>96.0</v>
      </c>
      <c r="J31" s="5" t="n">
        <v>51.0</v>
      </c>
      <c r="K31" s="5" t="n">
        <v>23.0</v>
      </c>
      <c r="L31" s="5" t="n">
        <v>12.0</v>
      </c>
      <c r="M31" s="5" t="n">
        <v>30.0</v>
      </c>
      <c r="N31" s="11" t="n">
        <f si="5" t="shared"/>
        <v>537.0</v>
      </c>
      <c r="O31" s="5" t="n">
        <v>13457.0</v>
      </c>
      <c r="P31" s="5" t="n">
        <v>5234.0</v>
      </c>
      <c r="Q31" s="11" t="n">
        <f si="2" t="shared"/>
        <v>507.0</v>
      </c>
      <c r="R31" s="6" t="n">
        <f si="0" t="shared"/>
        <v>10.323471400394478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57.0</v>
      </c>
      <c r="E32" s="5" t="n">
        <v>52.0</v>
      </c>
      <c r="F32" s="5" t="n">
        <v>55.0</v>
      </c>
      <c r="G32" s="5" t="n">
        <v>36.0</v>
      </c>
      <c r="H32" s="5" t="n">
        <v>152.0</v>
      </c>
      <c r="I32" s="5" t="n">
        <v>75.0</v>
      </c>
      <c r="J32" s="5" t="n">
        <v>38.0</v>
      </c>
      <c r="K32" s="5" t="n">
        <v>31.0</v>
      </c>
      <c r="L32" s="5" t="n">
        <v>24.0</v>
      </c>
      <c r="M32" s="5" t="n">
        <v>27.0</v>
      </c>
      <c r="N32" s="11" t="n">
        <f si="5" t="shared"/>
        <v>547.0</v>
      </c>
      <c r="O32" s="5" t="n">
        <v>11690.0</v>
      </c>
      <c r="P32" s="5" t="n">
        <v>6211.0</v>
      </c>
      <c r="Q32" s="11" t="n">
        <f si="2" t="shared"/>
        <v>520.0</v>
      </c>
      <c r="R32" s="6" t="n">
        <f si="0" t="shared"/>
        <v>11.944230769230769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269.0</v>
      </c>
      <c r="E33" s="5" t="n">
        <v>492.0</v>
      </c>
      <c r="F33" s="5" t="n">
        <v>667.0</v>
      </c>
      <c r="G33" s="5" t="n">
        <v>408.0</v>
      </c>
      <c r="H33" s="5" t="n">
        <v>525.0</v>
      </c>
      <c r="I33" s="5" t="n">
        <v>353.0</v>
      </c>
      <c r="J33" s="5" t="n">
        <v>204.0</v>
      </c>
      <c r="K33" s="5" t="n">
        <v>123.0</v>
      </c>
      <c r="L33" s="5" t="n">
        <v>111.0</v>
      </c>
      <c r="M33" s="5" t="n">
        <v>195.0</v>
      </c>
      <c r="N33" s="11" t="n">
        <f si="5" t="shared"/>
        <v>3347.0</v>
      </c>
      <c r="O33" s="5" t="n">
        <v>70563.0</v>
      </c>
      <c r="P33" s="5" t="n">
        <v>29964.0</v>
      </c>
      <c r="Q33" s="11" t="n">
        <f si="2" t="shared"/>
        <v>3152.0</v>
      </c>
      <c r="R33" s="6" t="n">
        <f si="0" t="shared"/>
        <v>9.506345177664974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53.0</v>
      </c>
      <c r="E34" s="5" t="n">
        <v>48.0</v>
      </c>
      <c r="F34" s="5" t="n">
        <v>50.0</v>
      </c>
      <c r="G34" s="5" t="n">
        <v>34.0</v>
      </c>
      <c r="H34" s="5" t="n">
        <v>66.0</v>
      </c>
      <c r="I34" s="5" t="n">
        <v>50.0</v>
      </c>
      <c r="J34" s="5" t="n">
        <v>33.0</v>
      </c>
      <c r="K34" s="5" t="n">
        <v>25.0</v>
      </c>
      <c r="L34" s="5" t="n">
        <v>19.0</v>
      </c>
      <c r="M34" s="5" t="n">
        <v>21.0</v>
      </c>
      <c r="N34" s="11" t="n">
        <f si="5" t="shared"/>
        <v>399.0</v>
      </c>
      <c r="O34" s="5" t="n">
        <v>7286.0</v>
      </c>
      <c r="P34" s="5" t="n">
        <v>4545.0</v>
      </c>
      <c r="Q34" s="11" t="n">
        <f si="2" t="shared"/>
        <v>378.0</v>
      </c>
      <c r="R34" s="6" t="n">
        <f si="0" t="shared"/>
        <v>12.023809523809524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17.0</v>
      </c>
      <c r="E35" s="5" t="n">
        <v>11.0</v>
      </c>
      <c r="F35" s="5" t="n">
        <v>17.0</v>
      </c>
      <c r="G35" s="5" t="n">
        <v>8.0</v>
      </c>
      <c r="H35" s="5" t="n">
        <v>7.0</v>
      </c>
      <c r="I35" s="5" t="n">
        <v>7.0</v>
      </c>
      <c r="J35" s="5" t="n">
        <v>4.0</v>
      </c>
      <c r="K35" s="5" t="n">
        <v>1.0</v>
      </c>
      <c r="L35" s="5" t="n">
        <v>0.0</v>
      </c>
      <c r="M35" s="5" t="n">
        <v>2.0</v>
      </c>
      <c r="N35" s="11" t="n">
        <f si="5" t="shared"/>
        <v>74.0</v>
      </c>
      <c r="O35" s="5" t="n">
        <v>637.0</v>
      </c>
      <c r="P35" s="5" t="n">
        <v>349.0</v>
      </c>
      <c r="Q35" s="11" t="n">
        <f si="2" t="shared"/>
        <v>72.0</v>
      </c>
      <c r="R35" s="6" t="n">
        <f si="0" t="shared"/>
        <v>4.847222222222222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30.0</v>
      </c>
      <c r="E36" s="5" t="n">
        <v>96.0</v>
      </c>
      <c r="F36" s="5" t="n">
        <v>78.0</v>
      </c>
      <c r="G36" s="5" t="n">
        <v>38.0</v>
      </c>
      <c r="H36" s="5" t="n">
        <v>87.0</v>
      </c>
      <c r="I36" s="5" t="n">
        <v>73.0</v>
      </c>
      <c r="J36" s="5" t="n">
        <v>43.0</v>
      </c>
      <c r="K36" s="5" t="n">
        <v>23.0</v>
      </c>
      <c r="L36" s="5" t="n">
        <v>21.0</v>
      </c>
      <c r="M36" s="5" t="n">
        <v>52.0</v>
      </c>
      <c r="N36" s="11" t="n">
        <f si="5" t="shared"/>
        <v>541.0</v>
      </c>
      <c r="O36" s="5" t="n">
        <v>12348.0</v>
      </c>
      <c r="P36" s="5" t="n">
        <v>5404.0</v>
      </c>
      <c r="Q36" s="11" t="n">
        <f si="2" t="shared"/>
        <v>489.0</v>
      </c>
      <c r="R36" s="6" t="n">
        <f si="0" t="shared"/>
        <v>11.051124744376278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26.0</v>
      </c>
      <c r="E37" s="5" t="n">
        <v>33.0</v>
      </c>
      <c r="F37" s="5" t="n">
        <v>57.0</v>
      </c>
      <c r="G37" s="5" t="n">
        <v>48.0</v>
      </c>
      <c r="H37" s="5" t="n">
        <v>125.0</v>
      </c>
      <c r="I37" s="5" t="n">
        <v>145.0</v>
      </c>
      <c r="J37" s="5" t="n">
        <v>60.0</v>
      </c>
      <c r="K37" s="5" t="n">
        <v>20.0</v>
      </c>
      <c r="L37" s="5" t="n">
        <v>31.0</v>
      </c>
      <c r="M37" s="5" t="n">
        <v>46.0</v>
      </c>
      <c r="N37" s="11" t="n">
        <f si="5" t="shared"/>
        <v>591.0</v>
      </c>
      <c r="O37" s="5" t="n">
        <v>14692.0</v>
      </c>
      <c r="P37" s="5" t="n">
        <v>7261.0</v>
      </c>
      <c r="Q37" s="11" t="n">
        <f si="2" t="shared"/>
        <v>545.0</v>
      </c>
      <c r="R37" s="6" t="n">
        <f si="0" t="shared"/>
        <v>13.322935779816513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189.0</v>
      </c>
      <c r="E38" s="5" t="n">
        <f ref="E38:M38" si="8" t="shared">E39-E26-E27-E28-E29-E30-E31-E32-E33-E34-E35-E36-E37</f>
        <v>262.0</v>
      </c>
      <c r="F38" s="5" t="n">
        <f si="8" t="shared"/>
        <v>428.0</v>
      </c>
      <c r="G38" s="5" t="n">
        <f si="8" t="shared"/>
        <v>352.0</v>
      </c>
      <c r="H38" s="5" t="n">
        <f si="8" t="shared"/>
        <v>459.0</v>
      </c>
      <c r="I38" s="5" t="n">
        <f si="8" t="shared"/>
        <v>267.0</v>
      </c>
      <c r="J38" s="5" t="n">
        <f si="8" t="shared"/>
        <v>128.0</v>
      </c>
      <c r="K38" s="5" t="n">
        <f si="8" t="shared"/>
        <v>81.0</v>
      </c>
      <c r="L38" s="5" t="n">
        <f si="8" t="shared"/>
        <v>91.0</v>
      </c>
      <c r="M38" s="5" t="n">
        <f si="8" t="shared"/>
        <v>117.0</v>
      </c>
      <c r="N38" s="11" t="n">
        <f si="5" t="shared"/>
        <v>2374.0</v>
      </c>
      <c r="O38" s="5" t="n">
        <f>O39-O26-O27-O28-O29-O30-O31-O32-O33-O34-O35-O36-O37</f>
        <v>40019.0</v>
      </c>
      <c r="P38" s="5" t="n">
        <f>P39-P26-P27-P28-P29-P30-P31-P32-P33-P34-P35-P36-P37</f>
        <v>22510.0</v>
      </c>
      <c r="Q38" s="11" t="n">
        <f si="2" t="shared"/>
        <v>2257.0</v>
      </c>
      <c r="R38" s="6" t="n">
        <f si="0" t="shared"/>
        <v>9.973416038989809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1414.0</v>
      </c>
      <c r="E39" s="5" t="n">
        <v>2052.0</v>
      </c>
      <c r="F39" s="5" t="n">
        <v>2580.0</v>
      </c>
      <c r="G39" s="5" t="n">
        <v>1782.0</v>
      </c>
      <c r="H39" s="5" t="n">
        <v>2896.0</v>
      </c>
      <c r="I39" s="5" t="n">
        <v>2342.0</v>
      </c>
      <c r="J39" s="5" t="n">
        <v>1270.0</v>
      </c>
      <c r="K39" s="5" t="n">
        <v>742.0</v>
      </c>
      <c r="L39" s="5" t="n">
        <v>594.0</v>
      </c>
      <c r="M39" s="5" t="n">
        <v>890.0</v>
      </c>
      <c r="N39" s="11" t="n">
        <f si="5" t="shared"/>
        <v>16562.0</v>
      </c>
      <c r="O39" s="5" t="n">
        <v>318803.0</v>
      </c>
      <c r="P39" s="5" t="n">
        <v>167365.0</v>
      </c>
      <c r="Q39" s="11" t="n">
        <f si="2" t="shared"/>
        <v>15672.0</v>
      </c>
      <c r="R39" s="6" t="n">
        <f si="0" t="shared"/>
        <v>10.67923685553854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291.0</v>
      </c>
      <c r="E40" s="5" t="n">
        <v>556.0</v>
      </c>
      <c r="F40" s="5" t="n">
        <v>967.0</v>
      </c>
      <c r="G40" s="5" t="n">
        <v>796.0</v>
      </c>
      <c r="H40" s="5" t="n">
        <v>1222.0</v>
      </c>
      <c r="I40" s="5" t="n">
        <v>888.0</v>
      </c>
      <c r="J40" s="5" t="n">
        <v>486.0</v>
      </c>
      <c r="K40" s="5" t="n">
        <v>98.0</v>
      </c>
      <c r="L40" s="5" t="n">
        <v>46.0</v>
      </c>
      <c r="M40" s="5" t="n">
        <v>131.0</v>
      </c>
      <c r="N40" s="11" t="n">
        <f si="5" t="shared"/>
        <v>5481.0</v>
      </c>
      <c r="O40" s="5" t="n">
        <v>67990.0</v>
      </c>
      <c r="P40" s="5" t="n">
        <v>42612.0</v>
      </c>
      <c r="Q40" s="11" t="n">
        <f si="2" t="shared"/>
        <v>5350.0</v>
      </c>
      <c r="R40" s="6" t="n">
        <f si="0" t="shared"/>
        <v>7.964859813084112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27.0</v>
      </c>
      <c r="E41" s="5" t="n">
        <v>91.0</v>
      </c>
      <c r="F41" s="5" t="n">
        <v>126.0</v>
      </c>
      <c r="G41" s="5" t="n">
        <v>101.0</v>
      </c>
      <c r="H41" s="5" t="n">
        <v>209.0</v>
      </c>
      <c r="I41" s="5" t="n">
        <v>154.0</v>
      </c>
      <c r="J41" s="5" t="n">
        <v>80.0</v>
      </c>
      <c r="K41" s="5" t="n">
        <v>49.0</v>
      </c>
      <c r="L41" s="5" t="n">
        <v>31.0</v>
      </c>
      <c r="M41" s="5" t="n">
        <v>48.0</v>
      </c>
      <c r="N41" s="11" t="n">
        <f si="5" t="shared"/>
        <v>916.0</v>
      </c>
      <c r="O41" s="5" t="n">
        <v>19053.0</v>
      </c>
      <c r="P41" s="5" t="n">
        <v>10313.0</v>
      </c>
      <c r="Q41" s="11" t="n">
        <f si="2" t="shared"/>
        <v>868.0</v>
      </c>
      <c r="R41" s="6" t="n">
        <f si="0" t="shared"/>
        <v>11.881336405529954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8.0</v>
      </c>
      <c r="E42" s="5" t="n">
        <f ref="E42:M42" si="9" t="shared">E43-E40-E41</f>
        <v>7.0</v>
      </c>
      <c r="F42" s="5" t="n">
        <f si="9" t="shared"/>
        <v>7.0</v>
      </c>
      <c r="G42" s="5" t="n">
        <f si="9" t="shared"/>
        <v>9.0</v>
      </c>
      <c r="H42" s="5" t="n">
        <f si="9" t="shared"/>
        <v>16.0</v>
      </c>
      <c r="I42" s="5" t="n">
        <f si="9" t="shared"/>
        <v>11.0</v>
      </c>
      <c r="J42" s="5" t="n">
        <f si="9" t="shared"/>
        <v>1.0</v>
      </c>
      <c r="K42" s="5" t="n">
        <f si="9" t="shared"/>
        <v>3.0</v>
      </c>
      <c r="L42" s="5" t="n">
        <f si="9" t="shared"/>
        <v>1.0</v>
      </c>
      <c r="M42" s="5" t="n">
        <f si="9" t="shared"/>
        <v>7.0</v>
      </c>
      <c r="N42" s="11" t="n">
        <f si="5" t="shared"/>
        <v>70.0</v>
      </c>
      <c r="O42" s="5" t="n">
        <f>O43-O40-O41</f>
        <v>3904.0</v>
      </c>
      <c r="P42" s="5" t="n">
        <f>P43-P40-P41</f>
        <v>502.0</v>
      </c>
      <c r="Q42" s="11" t="n">
        <f si="2" t="shared"/>
        <v>63.0</v>
      </c>
      <c r="R42" s="6" t="n">
        <f si="0" t="shared"/>
        <v>7.968253968253968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326.0</v>
      </c>
      <c r="E43" s="5" t="n">
        <v>654.0</v>
      </c>
      <c r="F43" s="5" t="n">
        <v>1100.0</v>
      </c>
      <c r="G43" s="5" t="n">
        <v>906.0</v>
      </c>
      <c r="H43" s="5" t="n">
        <v>1447.0</v>
      </c>
      <c r="I43" s="5" t="n">
        <v>1053.0</v>
      </c>
      <c r="J43" s="5" t="n">
        <v>567.0</v>
      </c>
      <c r="K43" s="5" t="n">
        <v>150.0</v>
      </c>
      <c r="L43" s="5" t="n">
        <v>78.0</v>
      </c>
      <c r="M43" s="5" t="n">
        <v>186.0</v>
      </c>
      <c r="N43" s="11" t="n">
        <f si="5" t="shared"/>
        <v>6467.0</v>
      </c>
      <c r="O43" s="5" t="n">
        <v>90947.0</v>
      </c>
      <c r="P43" s="5" t="n">
        <v>53427.0</v>
      </c>
      <c r="Q43" s="11" t="n">
        <f si="2" t="shared"/>
        <v>6281.0</v>
      </c>
      <c r="R43" s="6" t="n">
        <f si="0" t="shared"/>
        <v>8.506129597197898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14.0</v>
      </c>
      <c r="E44" s="8" t="n">
        <v>16.0</v>
      </c>
      <c r="F44" s="8" t="n">
        <v>25.0</v>
      </c>
      <c r="G44" s="8" t="n">
        <v>45.0</v>
      </c>
      <c r="H44" s="8" t="n">
        <v>50.0</v>
      </c>
      <c r="I44" s="8" t="n">
        <v>47.0</v>
      </c>
      <c r="J44" s="8" t="n">
        <v>29.0</v>
      </c>
      <c r="K44" s="8" t="n">
        <v>17.0</v>
      </c>
      <c r="L44" s="8" t="n">
        <v>21.0</v>
      </c>
      <c r="M44" s="8" t="n">
        <v>87.0</v>
      </c>
      <c r="N44" s="11" t="n">
        <f si="5" t="shared"/>
        <v>351.0</v>
      </c>
      <c r="O44" s="8" t="n">
        <v>28922.0</v>
      </c>
      <c r="P44" s="8" t="n">
        <v>4126.0</v>
      </c>
      <c r="Q44" s="11" t="n">
        <f si="2" t="shared"/>
        <v>264.0</v>
      </c>
      <c r="R44" s="6" t="n">
        <f si="0" t="shared"/>
        <v>15.628787878787879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14.0</v>
      </c>
      <c r="F45" s="8" t="n">
        <f si="10" t="shared"/>
        <v>25.0</v>
      </c>
      <c r="G45" s="8" t="n">
        <f si="10" t="shared"/>
        <v>29.0</v>
      </c>
      <c r="H45" s="8" t="n">
        <f si="10" t="shared"/>
        <v>80.0</v>
      </c>
      <c r="I45" s="8" t="n">
        <f si="10" t="shared"/>
        <v>35.0</v>
      </c>
      <c r="J45" s="8" t="n">
        <f si="10" t="shared"/>
        <v>39.0</v>
      </c>
      <c r="K45" s="8" t="n">
        <f si="10" t="shared"/>
        <v>20.0</v>
      </c>
      <c r="L45" s="8" t="n">
        <f si="10" t="shared"/>
        <v>7.0</v>
      </c>
      <c r="M45" s="8" t="n">
        <f si="10" t="shared"/>
        <v>43.0</v>
      </c>
      <c r="N45" s="11" t="n">
        <f si="5" t="shared"/>
        <v>301.0</v>
      </c>
      <c r="O45" s="8" t="n">
        <f>O46-O44</f>
        <v>21525.0</v>
      </c>
      <c r="P45" s="8" t="n">
        <f>P46-P44</f>
        <v>3415.0</v>
      </c>
      <c r="Q45" s="11" t="n">
        <f si="2" t="shared"/>
        <v>258.0</v>
      </c>
      <c r="R45" s="6" t="n">
        <f si="0" t="shared"/>
        <v>13.236434108527131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23.0</v>
      </c>
      <c r="E46" s="8" t="n">
        <v>30.0</v>
      </c>
      <c r="F46" s="8" t="n">
        <v>50.0</v>
      </c>
      <c r="G46" s="8" t="n">
        <v>74.0</v>
      </c>
      <c r="H46" s="8" t="n">
        <v>130.0</v>
      </c>
      <c r="I46" s="8" t="n">
        <v>82.0</v>
      </c>
      <c r="J46" s="8" t="n">
        <v>68.0</v>
      </c>
      <c r="K46" s="8" t="n">
        <v>37.0</v>
      </c>
      <c r="L46" s="8" t="n">
        <v>28.0</v>
      </c>
      <c r="M46" s="8" t="n">
        <v>130.0</v>
      </c>
      <c r="N46" s="11" t="n">
        <f si="5" t="shared"/>
        <v>652.0</v>
      </c>
      <c r="O46" s="8" t="n">
        <v>50447.0</v>
      </c>
      <c r="P46" s="8" t="n">
        <v>7541.0</v>
      </c>
      <c r="Q46" s="11" t="n">
        <f si="2" t="shared"/>
        <v>522.0</v>
      </c>
      <c r="R46" s="6" t="n">
        <f si="0" t="shared"/>
        <v>14.446360153256705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155.0</v>
      </c>
      <c r="E47" s="5" t="n">
        <v>255.0</v>
      </c>
      <c r="F47" s="5" t="n">
        <v>294.0</v>
      </c>
      <c r="G47" s="5" t="n">
        <v>170.0</v>
      </c>
      <c r="H47" s="5" t="n">
        <v>407.0</v>
      </c>
      <c r="I47" s="5" t="n">
        <v>327.0</v>
      </c>
      <c r="J47" s="5" t="n">
        <v>157.0</v>
      </c>
      <c r="K47" s="5" t="n">
        <v>86.0</v>
      </c>
      <c r="L47" s="5" t="n">
        <v>97.0</v>
      </c>
      <c r="M47" s="5" t="n">
        <v>236.0</v>
      </c>
      <c r="N47" s="11" t="n">
        <f si="5" t="shared"/>
        <v>2184.0</v>
      </c>
      <c r="O47" s="5" t="n">
        <v>104084.0</v>
      </c>
      <c r="P47" s="5" t="n">
        <v>22687.0</v>
      </c>
      <c r="Q47" s="11" t="n">
        <f si="2" t="shared"/>
        <v>1948.0</v>
      </c>
      <c r="R47" s="6" t="n">
        <f si="0" t="shared"/>
        <v>11.646303901437372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22051.0</v>
      </c>
      <c r="E48" s="5" t="n">
        <f ref="E48:M48" si="11" t="shared">E47+E46+E43+E39+E25+E18</f>
        <v>62228.0</v>
      </c>
      <c r="F48" s="5" t="n">
        <f si="11" t="shared"/>
        <v>110668.0</v>
      </c>
      <c r="G48" s="5" t="n">
        <f si="11" t="shared"/>
        <v>72003.0</v>
      </c>
      <c r="H48" s="5" t="n">
        <f si="11" t="shared"/>
        <v>245701.0</v>
      </c>
      <c r="I48" s="5" t="n">
        <f si="11" t="shared"/>
        <v>47885.0</v>
      </c>
      <c r="J48" s="5" t="n">
        <f si="11" t="shared"/>
        <v>17616.0</v>
      </c>
      <c r="K48" s="5" t="n">
        <f si="11" t="shared"/>
        <v>8863.0</v>
      </c>
      <c r="L48" s="5" t="n">
        <f si="11" t="shared"/>
        <v>5343.0</v>
      </c>
      <c r="M48" s="5" t="n">
        <f si="11" t="shared"/>
        <v>26996.0</v>
      </c>
      <c r="N48" s="11" t="n">
        <f si="5" t="shared"/>
        <v>619354.0</v>
      </c>
      <c r="O48" s="5" t="n">
        <f>O47+O46+O43+O39+O25+O18</f>
        <v>1.803592E7</v>
      </c>
      <c r="P48" s="5" t="n">
        <f>P47+P46+P43+P39+P25+P18</f>
        <v>4022613.0</v>
      </c>
      <c r="Q48" s="11" t="n">
        <f si="2" t="shared"/>
        <v>592358.0</v>
      </c>
      <c r="R48" s="6" t="n">
        <f si="0" t="shared"/>
        <v>6.790847764358715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3.5603225296034253</v>
      </c>
      <c r="E49" s="6" t="n">
        <f ref="E49" si="13" t="shared">E48/$N$48*100</f>
        <v>10.047242772307921</v>
      </c>
      <c r="F49" s="6" t="n">
        <f ref="F49" si="14" t="shared">F48/$N$48*100</f>
        <v>17.868295029982853</v>
      </c>
      <c r="G49" s="6" t="n">
        <f ref="G49" si="15" t="shared">G48/$N$48*100</f>
        <v>11.625500117864743</v>
      </c>
      <c r="H49" s="6" t="n">
        <f ref="H49" si="16" t="shared">H48/$N$48*100</f>
        <v>39.67052767883957</v>
      </c>
      <c r="I49" s="6" t="n">
        <f ref="I49" si="17" t="shared">I48/$N$48*100</f>
        <v>7.73144276132874</v>
      </c>
      <c r="J49" s="6" t="n">
        <f ref="J49" si="18" t="shared">J48/$N$48*100</f>
        <v>2.8442538515937574</v>
      </c>
      <c r="K49" s="6" t="n">
        <f ref="K49" si="19" t="shared">K48/$N$48*100</f>
        <v>1.4310071461555103</v>
      </c>
      <c r="L49" s="6" t="n">
        <f ref="L49" si="20" t="shared">L48/$N$48*100</f>
        <v>0.8626730432030794</v>
      </c>
      <c r="M49" s="6" t="n">
        <f ref="M49" si="21" t="shared">M48/$N$48*100</f>
        <v>4.3587350691204065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