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<sst xmlns="http://schemas.openxmlformats.org/spreadsheetml/2006/main" count="118" uniqueCount="73">
  <si>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</si>
  <si>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</si>
  <si>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</si>
  <si>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</si>
  <si>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</si>
  <si>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</si>
  <si>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</si>
  <si>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</si>
  <si>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</si>
  <si>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</si>
  <si>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</si>
  <si>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</si>
  <si>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</si>
  <si>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</si>
  <si>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</si>
  <si>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</si>
  <si>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</si>
  <si>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</si>
  <si>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</si>
  <si>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</si>
  <si>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</si>
  <si>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</si>
  <si>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</si>
  <si>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</si>
  <si>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</si>
  <si>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</si>
  <si>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</si>
  <si>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</si>
  <si>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</si>
  <si>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</si>
  <si>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</si>
  <si>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</si>
  <si>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</si>
  <si>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</si>
  <si>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</si>
  <si>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</si>
  <si>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</si>
  <si>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</si>
  <si>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</si>
  <si>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</si>
  <si>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</si>
  <si>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</si>
  <si>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</si>
  <si>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</si>
  <si>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</si>
  <si>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</si>
  <si>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</si>
  <si>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</si>
  <si>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</si>
  <si>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</si>
  <si>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</si>
  <si>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</si>
  <si>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</si>
  <si>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</si>
  <si>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</si>
  <si>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</si>
  <si>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</si>
  <si>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</si>
  <si>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</si>
  <si>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</si>
  <si>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</si>
  <si>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</si>
  <si>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</si>
  <si>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</si>
  <si>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</si>
  <si>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</si>
  <si>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</si>
  <si>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</si>
  <si>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</si>
  <si>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</si>
  <si>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</si>
  <si>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100年5月來臺旅客人次～按停留夜數分
Table 1-8  Visitor Arrivals  by Length of Stay,
May,2011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</si>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</sst>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2548.0</v>
      </c>
      <c r="E3" s="4" t="n">
        <v>9207.0</v>
      </c>
      <c r="F3" s="4" t="n">
        <v>23126.0</v>
      </c>
      <c r="G3" s="4" t="n">
        <v>12914.0</v>
      </c>
      <c r="H3" s="4" t="n">
        <v>9470.0</v>
      </c>
      <c r="I3" s="4" t="n">
        <v>2527.0</v>
      </c>
      <c r="J3" s="4" t="n">
        <v>577.0</v>
      </c>
      <c r="K3" s="4" t="n">
        <v>283.0</v>
      </c>
      <c r="L3" s="4" t="n">
        <v>278.0</v>
      </c>
      <c r="M3" s="4" t="n">
        <v>289.0</v>
      </c>
      <c r="N3" s="11" t="n">
        <f>SUM(D3:M3)</f>
        <v>61219.0</v>
      </c>
      <c r="O3" s="4" t="n">
        <v>330614.0</v>
      </c>
      <c r="P3" s="4" t="n">
        <v>270431.0</v>
      </c>
      <c r="Q3" s="11" t="n">
        <f>SUM(D3:L3)</f>
        <v>60930.0</v>
      </c>
      <c r="R3" s="6" t="n">
        <f ref="R3:R48" si="0" t="shared">IF(P3&lt;&gt;0,P3/SUM(D3:L3),0)</f>
        <v>4.438388314459216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1507.0</v>
      </c>
      <c r="E4" s="5" t="n">
        <v>1854.0</v>
      </c>
      <c r="F4" s="5" t="n">
        <v>3932.0</v>
      </c>
      <c r="G4" s="5" t="n">
        <v>11573.0</v>
      </c>
      <c r="H4" s="5" t="n">
        <v>117251.0</v>
      </c>
      <c r="I4" s="5" t="n">
        <v>7445.0</v>
      </c>
      <c r="J4" s="5" t="n">
        <v>1702.0</v>
      </c>
      <c r="K4" s="5" t="n">
        <v>2720.0</v>
      </c>
      <c r="L4" s="5" t="n">
        <v>1367.0</v>
      </c>
      <c r="M4" s="5" t="n">
        <v>3524.0</v>
      </c>
      <c r="N4" s="11" t="n">
        <f ref="N4:N14" si="1" t="shared">SUM(D4:M4)</f>
        <v>152875.0</v>
      </c>
      <c r="O4" s="5" t="n">
        <v>2572758.0</v>
      </c>
      <c r="P4" s="5" t="n">
        <v>1168027.0</v>
      </c>
      <c r="Q4" s="11" t="n">
        <f ref="Q4:Q48" si="2" t="shared">SUM(D4:L4)</f>
        <v>149351.0</v>
      </c>
      <c r="R4" s="6" t="n">
        <f si="0" t="shared"/>
        <v>7.820684160132841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4875.0</v>
      </c>
      <c r="E5" s="5" t="n">
        <v>26920.0</v>
      </c>
      <c r="F5" s="5" t="n">
        <v>32109.0</v>
      </c>
      <c r="G5" s="5" t="n">
        <v>12844.0</v>
      </c>
      <c r="H5" s="5" t="n">
        <v>8484.0</v>
      </c>
      <c r="I5" s="5" t="n">
        <v>4110.0</v>
      </c>
      <c r="J5" s="5" t="n">
        <v>2015.0</v>
      </c>
      <c r="K5" s="5" t="n">
        <v>1481.0</v>
      </c>
      <c r="L5" s="5" t="n">
        <v>606.0</v>
      </c>
      <c r="M5" s="5" t="n">
        <v>347.0</v>
      </c>
      <c r="N5" s="11" t="n">
        <f si="1" t="shared"/>
        <v>93791.0</v>
      </c>
      <c r="O5" s="5" t="n">
        <v>555498.0</v>
      </c>
      <c r="P5" s="5" t="n">
        <v>451458.0</v>
      </c>
      <c r="Q5" s="11" t="n">
        <f si="2" t="shared"/>
        <v>93444.0</v>
      </c>
      <c r="R5" s="6" t="n">
        <f si="0" t="shared"/>
        <v>4.831321433157827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1549.0</v>
      </c>
      <c r="E6" s="5" t="n">
        <v>4879.0</v>
      </c>
      <c r="F6" s="5" t="n">
        <v>8992.0</v>
      </c>
      <c r="G6" s="5" t="n">
        <v>1574.0</v>
      </c>
      <c r="H6" s="5" t="n">
        <v>1346.0</v>
      </c>
      <c r="I6" s="5" t="n">
        <v>615.0</v>
      </c>
      <c r="J6" s="5" t="n">
        <v>486.0</v>
      </c>
      <c r="K6" s="5" t="n">
        <v>198.0</v>
      </c>
      <c r="L6" s="5" t="n">
        <v>72.0</v>
      </c>
      <c r="M6" s="5" t="n">
        <v>185.0</v>
      </c>
      <c r="N6" s="11" t="n">
        <f si="1" t="shared"/>
        <v>19896.0</v>
      </c>
      <c r="O6" s="5" t="n">
        <v>139631.0</v>
      </c>
      <c r="P6" s="5" t="n">
        <v>84759.0</v>
      </c>
      <c r="Q6" s="11" t="n">
        <f si="2" t="shared"/>
        <v>19711.0</v>
      </c>
      <c r="R6" s="6" t="n">
        <f si="0" t="shared"/>
        <v>4.300086246258434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140.0</v>
      </c>
      <c r="E7" s="5" t="n">
        <v>250.0</v>
      </c>
      <c r="F7" s="5" t="n">
        <v>269.0</v>
      </c>
      <c r="G7" s="5" t="n">
        <v>173.0</v>
      </c>
      <c r="H7" s="5" t="n">
        <v>246.0</v>
      </c>
      <c r="I7" s="5" t="n">
        <v>150.0</v>
      </c>
      <c r="J7" s="5" t="n">
        <v>159.0</v>
      </c>
      <c r="K7" s="5" t="n">
        <v>107.0</v>
      </c>
      <c r="L7" s="5" t="n">
        <v>31.0</v>
      </c>
      <c r="M7" s="5" t="n">
        <v>83.0</v>
      </c>
      <c r="N7" s="11" t="n">
        <f si="1" t="shared"/>
        <v>1608.0</v>
      </c>
      <c r="O7" s="5" t="n">
        <v>48109.0</v>
      </c>
      <c r="P7" s="5" t="n">
        <v>16526.0</v>
      </c>
      <c r="Q7" s="11" t="n">
        <f si="2" t="shared"/>
        <v>1525.0</v>
      </c>
      <c r="R7" s="6" t="n">
        <f si="0" t="shared"/>
        <v>10.83672131147541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65.0</v>
      </c>
      <c r="E8" s="5" t="n">
        <v>138.0</v>
      </c>
      <c r="F8" s="5" t="n">
        <v>189.0</v>
      </c>
      <c r="G8" s="5" t="n">
        <v>132.0</v>
      </c>
      <c r="H8" s="5" t="n">
        <v>193.0</v>
      </c>
      <c r="I8" s="5" t="n">
        <v>109.0</v>
      </c>
      <c r="J8" s="5" t="n">
        <v>38.0</v>
      </c>
      <c r="K8" s="5" t="n">
        <v>27.0</v>
      </c>
      <c r="L8" s="5" t="n">
        <v>7.0</v>
      </c>
      <c r="M8" s="5" t="n">
        <v>25.0</v>
      </c>
      <c r="N8" s="11" t="n">
        <f si="1" t="shared"/>
        <v>923.0</v>
      </c>
      <c r="O8" s="5" t="n">
        <v>13474.0</v>
      </c>
      <c r="P8" s="5" t="n">
        <v>6197.0</v>
      </c>
      <c r="Q8" s="11" t="n">
        <f si="2" t="shared"/>
        <v>898.0</v>
      </c>
      <c r="R8" s="6" t="n">
        <f si="0" t="shared"/>
        <v>6.900890868596882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470.0</v>
      </c>
      <c r="E9" s="5" t="n">
        <v>754.0</v>
      </c>
      <c r="F9" s="5" t="n">
        <v>1838.0</v>
      </c>
      <c r="G9" s="5" t="n">
        <v>3242.0</v>
      </c>
      <c r="H9" s="5" t="n">
        <v>10629.0</v>
      </c>
      <c r="I9" s="5" t="n">
        <v>3050.0</v>
      </c>
      <c r="J9" s="5" t="n">
        <v>675.0</v>
      </c>
      <c r="K9" s="5" t="n">
        <v>218.0</v>
      </c>
      <c r="L9" s="5" t="n">
        <v>88.0</v>
      </c>
      <c r="M9" s="5" t="n">
        <v>153.0</v>
      </c>
      <c r="N9" s="11" t="n">
        <f si="1" t="shared"/>
        <v>21117.0</v>
      </c>
      <c r="O9" s="5" t="n">
        <v>206724.0</v>
      </c>
      <c r="P9" s="5" t="n">
        <v>146072.0</v>
      </c>
      <c r="Q9" s="11" t="n">
        <f si="2" t="shared"/>
        <v>20964.0</v>
      </c>
      <c r="R9" s="6" t="n">
        <f si="0" t="shared"/>
        <v>6.967754245373021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747.0</v>
      </c>
      <c r="E10" s="5" t="n">
        <v>1712.0</v>
      </c>
      <c r="F10" s="5" t="n">
        <v>2639.0</v>
      </c>
      <c r="G10" s="5" t="n">
        <v>3508.0</v>
      </c>
      <c r="H10" s="5" t="n">
        <v>8970.0</v>
      </c>
      <c r="I10" s="5" t="n">
        <v>3508.0</v>
      </c>
      <c r="J10" s="5" t="n">
        <v>941.0</v>
      </c>
      <c r="K10" s="5" t="n">
        <v>153.0</v>
      </c>
      <c r="L10" s="5" t="n">
        <v>37.0</v>
      </c>
      <c r="M10" s="5" t="n">
        <v>58.0</v>
      </c>
      <c r="N10" s="11" t="n">
        <f si="1" t="shared"/>
        <v>22273.0</v>
      </c>
      <c r="O10" s="5" t="n">
        <v>177892.0</v>
      </c>
      <c r="P10" s="5" t="n">
        <v>143906.0</v>
      </c>
      <c r="Q10" s="11" t="n">
        <f si="2" t="shared"/>
        <v>22215.0</v>
      </c>
      <c r="R10" s="6" t="n">
        <f si="0" t="shared"/>
        <v>6.477875309475579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337.0</v>
      </c>
      <c r="E11" s="5" t="n">
        <v>269.0</v>
      </c>
      <c r="F11" s="5" t="n">
        <v>444.0</v>
      </c>
      <c r="G11" s="5" t="n">
        <v>415.0</v>
      </c>
      <c r="H11" s="5" t="n">
        <v>938.0</v>
      </c>
      <c r="I11" s="5" t="n">
        <v>668.0</v>
      </c>
      <c r="J11" s="5" t="n">
        <v>419.0</v>
      </c>
      <c r="K11" s="5" t="n">
        <v>366.0</v>
      </c>
      <c r="L11" s="5" t="n">
        <v>127.0</v>
      </c>
      <c r="M11" s="5" t="n">
        <v>5030.0</v>
      </c>
      <c r="N11" s="11" t="n">
        <f si="1" t="shared"/>
        <v>9013.0</v>
      </c>
      <c r="O11" s="5" t="n">
        <v>4424479.0</v>
      </c>
      <c r="P11" s="5" t="n">
        <v>53485.0</v>
      </c>
      <c r="Q11" s="11" t="n">
        <f si="2" t="shared"/>
        <v>3983.0</v>
      </c>
      <c r="R11" s="6" t="n">
        <f si="0" t="shared"/>
        <v>13.42832036153653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501.0</v>
      </c>
      <c r="E12" s="5" t="n">
        <v>510.0</v>
      </c>
      <c r="F12" s="5" t="n">
        <v>636.0</v>
      </c>
      <c r="G12" s="5" t="n">
        <v>434.0</v>
      </c>
      <c r="H12" s="5" t="n">
        <v>707.0</v>
      </c>
      <c r="I12" s="5" t="n">
        <v>396.0</v>
      </c>
      <c r="J12" s="5" t="n">
        <v>543.0</v>
      </c>
      <c r="K12" s="5" t="n">
        <v>434.0</v>
      </c>
      <c r="L12" s="5" t="n">
        <v>78.0</v>
      </c>
      <c r="M12" s="5" t="n">
        <v>3717.0</v>
      </c>
      <c r="N12" s="11" t="n">
        <f si="1" t="shared"/>
        <v>7956.0</v>
      </c>
      <c r="O12" s="5" t="n">
        <v>2613313.0</v>
      </c>
      <c r="P12" s="5" t="n">
        <v>50892.0</v>
      </c>
      <c r="Q12" s="11" t="n">
        <f si="2" t="shared"/>
        <v>4239.0</v>
      </c>
      <c r="R12" s="6" t="n">
        <f si="0" t="shared"/>
        <v>12.005661712668083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230.0</v>
      </c>
      <c r="E13" s="5" t="n">
        <v>455.0</v>
      </c>
      <c r="F13" s="5" t="n">
        <v>933.0</v>
      </c>
      <c r="G13" s="5" t="n">
        <v>933.0</v>
      </c>
      <c r="H13" s="5" t="n">
        <v>725.0</v>
      </c>
      <c r="I13" s="5" t="n">
        <v>405.0</v>
      </c>
      <c r="J13" s="5" t="n">
        <v>358.0</v>
      </c>
      <c r="K13" s="5" t="n">
        <v>498.0</v>
      </c>
      <c r="L13" s="5" t="n">
        <v>148.0</v>
      </c>
      <c r="M13" s="5" t="n">
        <v>2781.0</v>
      </c>
      <c r="N13" s="11" t="n">
        <f si="1" t="shared"/>
        <v>7466.0</v>
      </c>
      <c r="O13" s="5" t="n">
        <v>1869362.0</v>
      </c>
      <c r="P13" s="5" t="n">
        <v>58546.0</v>
      </c>
      <c r="Q13" s="11" t="n">
        <f si="2" t="shared"/>
        <v>4685.0</v>
      </c>
      <c r="R13" s="6" t="n">
        <f si="0" t="shared"/>
        <v>12.496478121664888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131.0</v>
      </c>
      <c r="E14" s="5" t="n">
        <v>88.0</v>
      </c>
      <c r="F14" s="5" t="n">
        <v>202.0</v>
      </c>
      <c r="G14" s="5" t="n">
        <v>374.0</v>
      </c>
      <c r="H14" s="5" t="n">
        <v>427.0</v>
      </c>
      <c r="I14" s="5" t="n">
        <v>535.0</v>
      </c>
      <c r="J14" s="5" t="n">
        <v>343.0</v>
      </c>
      <c r="K14" s="5" t="n">
        <v>454.0</v>
      </c>
      <c r="L14" s="5" t="n">
        <v>219.0</v>
      </c>
      <c r="M14" s="5" t="n">
        <v>3490.0</v>
      </c>
      <c r="N14" s="11" t="n">
        <f si="1" t="shared"/>
        <v>6263.0</v>
      </c>
      <c r="O14" s="5" t="n">
        <v>3060691.0</v>
      </c>
      <c r="P14" s="5" t="n">
        <v>58554.0</v>
      </c>
      <c r="Q14" s="11" t="n">
        <f si="2" t="shared"/>
        <v>2773.0</v>
      </c>
      <c r="R14" s="6" t="n">
        <f si="0" t="shared"/>
        <v>21.115759105661738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34.0</v>
      </c>
      <c r="E15" s="5" t="n">
        <f ref="E15:M15" si="3" t="shared">E16-E9-E10-E11-E12-E13-E14</f>
        <v>13.0</v>
      </c>
      <c r="F15" s="5" t="n">
        <f si="3" t="shared"/>
        <v>14.0</v>
      </c>
      <c r="G15" s="5" t="n">
        <f si="3" t="shared"/>
        <v>26.0</v>
      </c>
      <c r="H15" s="5" t="n">
        <f si="3" t="shared"/>
        <v>41.0</v>
      </c>
      <c r="I15" s="5" t="n">
        <f si="3" t="shared"/>
        <v>76.0</v>
      </c>
      <c r="J15" s="5" t="n">
        <f si="3" t="shared"/>
        <v>31.0</v>
      </c>
      <c r="K15" s="5" t="n">
        <f si="3" t="shared"/>
        <v>33.0</v>
      </c>
      <c r="L15" s="5" t="n">
        <f si="3" t="shared"/>
        <v>10.0</v>
      </c>
      <c r="M15" s="5" t="n">
        <f si="3" t="shared"/>
        <v>105.0</v>
      </c>
      <c r="N15" s="5" t="n">
        <f ref="N15" si="4" t="shared">N16-N9-N10-N11-N12-N13-N14</f>
        <v>383.0</v>
      </c>
      <c r="O15" s="5" t="n">
        <f>O16-O9-O10-O11-O12-O13-O14</f>
        <v>51337.0</v>
      </c>
      <c r="P15" s="5" t="n">
        <f>P16-P9-P10-P11-P12-P13-P14</f>
        <v>4372.0</v>
      </c>
      <c r="Q15" s="11" t="n">
        <f si="2" t="shared"/>
        <v>278.0</v>
      </c>
      <c r="R15" s="6" t="n">
        <f si="0" t="shared"/>
        <v>15.726618705035971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2450.0</v>
      </c>
      <c r="E16" s="5" t="n">
        <v>3801.0</v>
      </c>
      <c r="F16" s="5" t="n">
        <v>6706.0</v>
      </c>
      <c r="G16" s="5" t="n">
        <v>8932.0</v>
      </c>
      <c r="H16" s="5" t="n">
        <v>22437.0</v>
      </c>
      <c r="I16" s="5" t="n">
        <v>8638.0</v>
      </c>
      <c r="J16" s="5" t="n">
        <v>3310.0</v>
      </c>
      <c r="K16" s="5" t="n">
        <v>2156.0</v>
      </c>
      <c r="L16" s="5" t="n">
        <v>707.0</v>
      </c>
      <c r="M16" s="5" t="n">
        <v>15334.0</v>
      </c>
      <c r="N16" s="11" t="n">
        <f ref="N16:N48" si="5" t="shared">SUM(D16:M16)</f>
        <v>74471.0</v>
      </c>
      <c r="O16" s="5" t="n">
        <v>1.2403798E7</v>
      </c>
      <c r="P16" s="5" t="n">
        <v>515827.0</v>
      </c>
      <c r="Q16" s="11" t="n">
        <f si="2" t="shared"/>
        <v>59137.0</v>
      </c>
      <c r="R16" s="6" t="n">
        <f si="0" t="shared"/>
        <v>8.722576390415476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21.0</v>
      </c>
      <c r="E17" s="5" t="n">
        <f ref="E17:M17" si="6" t="shared">E18-E16-E3-E4-E5-E6-E7-E8</f>
        <v>63.0</v>
      </c>
      <c r="F17" s="5" t="n">
        <f si="6" t="shared"/>
        <v>75.0</v>
      </c>
      <c r="G17" s="5" t="n">
        <f si="6" t="shared"/>
        <v>72.0</v>
      </c>
      <c r="H17" s="5" t="n">
        <f si="6" t="shared"/>
        <v>158.0</v>
      </c>
      <c r="I17" s="5" t="n">
        <f si="6" t="shared"/>
        <v>141.0</v>
      </c>
      <c r="J17" s="5" t="n">
        <f si="6" t="shared"/>
        <v>103.0</v>
      </c>
      <c r="K17" s="5" t="n">
        <f si="6" t="shared"/>
        <v>140.0</v>
      </c>
      <c r="L17" s="5" t="n">
        <f si="6" t="shared"/>
        <v>868.0</v>
      </c>
      <c r="M17" s="5" t="n">
        <f si="6" t="shared"/>
        <v>3533.0</v>
      </c>
      <c r="N17" s="11" t="n">
        <f si="5" t="shared"/>
        <v>5174.0</v>
      </c>
      <c r="O17" s="5" t="n">
        <f>O18-O16-O3-O4-O5-O6-O7-O8</f>
        <v>1001335.0</v>
      </c>
      <c r="P17" s="5" t="n">
        <f>P18-P16-P3-P4-P5-P6-P7-P8</f>
        <v>82808.0</v>
      </c>
      <c r="Q17" s="11" t="n">
        <f si="2" t="shared"/>
        <v>1641.0</v>
      </c>
      <c r="R17" s="6" t="n">
        <f si="0" t="shared"/>
        <v>50.46191346739793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13155.0</v>
      </c>
      <c r="E18" s="5" t="n">
        <v>47112.0</v>
      </c>
      <c r="F18" s="5" t="n">
        <v>75398.0</v>
      </c>
      <c r="G18" s="5" t="n">
        <v>48214.0</v>
      </c>
      <c r="H18" s="5" t="n">
        <v>159585.0</v>
      </c>
      <c r="I18" s="5" t="n">
        <v>23735.0</v>
      </c>
      <c r="J18" s="5" t="n">
        <v>8390.0</v>
      </c>
      <c r="K18" s="5" t="n">
        <v>7112.0</v>
      </c>
      <c r="L18" s="5" t="n">
        <v>3936.0</v>
      </c>
      <c r="M18" s="5" t="n">
        <v>23320.0</v>
      </c>
      <c r="N18" s="11" t="n">
        <f si="5" t="shared"/>
        <v>409957.0</v>
      </c>
      <c r="O18" s="5" t="n">
        <v>1.7065217E7</v>
      </c>
      <c r="P18" s="5" t="n">
        <v>2596033.0</v>
      </c>
      <c r="Q18" s="11" t="n">
        <f si="2" t="shared"/>
        <v>386637.0</v>
      </c>
      <c r="R18" s="6" t="n">
        <f si="0" t="shared"/>
        <v>6.714393604336885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202.0</v>
      </c>
      <c r="E19" s="5" t="n">
        <v>535.0</v>
      </c>
      <c r="F19" s="5" t="n">
        <v>882.0</v>
      </c>
      <c r="G19" s="5" t="n">
        <v>493.0</v>
      </c>
      <c r="H19" s="5" t="n">
        <v>897.0</v>
      </c>
      <c r="I19" s="5" t="n">
        <v>837.0</v>
      </c>
      <c r="J19" s="5" t="n">
        <v>554.0</v>
      </c>
      <c r="K19" s="5" t="n">
        <v>178.0</v>
      </c>
      <c r="L19" s="5" t="n">
        <v>53.0</v>
      </c>
      <c r="M19" s="5" t="n">
        <v>88.0</v>
      </c>
      <c r="N19" s="11" t="n">
        <f si="5" t="shared"/>
        <v>4719.0</v>
      </c>
      <c r="O19" s="5" t="n">
        <v>71587.0</v>
      </c>
      <c r="P19" s="5" t="n">
        <v>43993.0</v>
      </c>
      <c r="Q19" s="11" t="n">
        <f si="2" t="shared"/>
        <v>4631.0</v>
      </c>
      <c r="R19" s="6" t="n">
        <f si="0" t="shared"/>
        <v>9.499676095875621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3139.0</v>
      </c>
      <c r="E20" s="5" t="n">
        <v>3239.0</v>
      </c>
      <c r="F20" s="5" t="n">
        <v>3688.0</v>
      </c>
      <c r="G20" s="5" t="n">
        <v>2775.0</v>
      </c>
      <c r="H20" s="5" t="n">
        <v>5653.0</v>
      </c>
      <c r="I20" s="5" t="n">
        <v>6667.0</v>
      </c>
      <c r="J20" s="5" t="n">
        <v>3584.0</v>
      </c>
      <c r="K20" s="5" t="n">
        <v>1287.0</v>
      </c>
      <c r="L20" s="5" t="n">
        <v>284.0</v>
      </c>
      <c r="M20" s="5" t="n">
        <v>488.0</v>
      </c>
      <c r="N20" s="11" t="n">
        <f si="5" t="shared"/>
        <v>30804.0</v>
      </c>
      <c r="O20" s="5" t="n">
        <v>438290.0</v>
      </c>
      <c r="P20" s="5" t="n">
        <v>296374.0</v>
      </c>
      <c r="Q20" s="11" t="n">
        <f si="2" t="shared"/>
        <v>30316.0</v>
      </c>
      <c r="R20" s="6" t="n">
        <f si="0" t="shared"/>
        <v>9.776157804459691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10.0</v>
      </c>
      <c r="E21" s="5" t="n">
        <v>12.0</v>
      </c>
      <c r="F21" s="5" t="n">
        <v>18.0</v>
      </c>
      <c r="G21" s="5" t="n">
        <v>22.0</v>
      </c>
      <c r="H21" s="5" t="n">
        <v>47.0</v>
      </c>
      <c r="I21" s="5" t="n">
        <v>19.0</v>
      </c>
      <c r="J21" s="5" t="n">
        <v>11.0</v>
      </c>
      <c r="K21" s="5" t="n">
        <v>4.0</v>
      </c>
      <c r="L21" s="5" t="n">
        <v>2.0</v>
      </c>
      <c r="M21" s="5" t="n">
        <v>3.0</v>
      </c>
      <c r="N21" s="11" t="n">
        <f si="5" t="shared"/>
        <v>148.0</v>
      </c>
      <c r="O21" s="5" t="n">
        <v>2029.0</v>
      </c>
      <c r="P21" s="5" t="n">
        <v>1237.0</v>
      </c>
      <c r="Q21" s="11" t="n">
        <f si="2" t="shared"/>
        <v>145.0</v>
      </c>
      <c r="R21" s="6" t="n">
        <f si="0" t="shared"/>
        <v>8.53103448275862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14.0</v>
      </c>
      <c r="E22" s="5" t="n">
        <v>25.0</v>
      </c>
      <c r="F22" s="5" t="n">
        <v>36.0</v>
      </c>
      <c r="G22" s="5" t="n">
        <v>37.0</v>
      </c>
      <c r="H22" s="5" t="n">
        <v>64.0</v>
      </c>
      <c r="I22" s="5" t="n">
        <v>35.0</v>
      </c>
      <c r="J22" s="5" t="n">
        <v>23.0</v>
      </c>
      <c r="K22" s="5" t="n">
        <v>9.0</v>
      </c>
      <c r="L22" s="5" t="n">
        <v>3.0</v>
      </c>
      <c r="M22" s="5" t="n">
        <v>12.0</v>
      </c>
      <c r="N22" s="11" t="n">
        <f si="5" t="shared"/>
        <v>258.0</v>
      </c>
      <c r="O22" s="5" t="n">
        <v>9576.0</v>
      </c>
      <c r="P22" s="5" t="n">
        <v>2239.0</v>
      </c>
      <c r="Q22" s="11" t="n">
        <f si="2" t="shared"/>
        <v>246.0</v>
      </c>
      <c r="R22" s="6" t="n">
        <f si="0" t="shared"/>
        <v>9.101626016260163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8.0</v>
      </c>
      <c r="F23" s="5" t="n">
        <v>5.0</v>
      </c>
      <c r="G23" s="5" t="n">
        <v>4.0</v>
      </c>
      <c r="H23" s="5" t="n">
        <v>13.0</v>
      </c>
      <c r="I23" s="5" t="n">
        <v>11.0</v>
      </c>
      <c r="J23" s="5" t="n">
        <v>2.0</v>
      </c>
      <c r="K23" s="5" t="n">
        <v>6.0</v>
      </c>
      <c r="L23" s="5" t="n">
        <v>3.0</v>
      </c>
      <c r="M23" s="5" t="n">
        <v>1.0</v>
      </c>
      <c r="N23" s="11" t="n">
        <f si="5" t="shared"/>
        <v>56.0</v>
      </c>
      <c r="O23" s="5" t="n">
        <v>1077.0</v>
      </c>
      <c r="P23" s="5" t="n">
        <v>747.0</v>
      </c>
      <c r="Q23" s="11" t="n">
        <f si="2" t="shared"/>
        <v>55.0</v>
      </c>
      <c r="R23" s="6" t="n">
        <f si="0" t="shared"/>
        <v>13.581818181818182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37.0</v>
      </c>
      <c r="E24" s="5" t="n">
        <f ref="E24:M24" si="7" t="shared">E25-E19-E20-E21-E22-E23</f>
        <v>47.0</v>
      </c>
      <c r="F24" s="5" t="n">
        <f si="7" t="shared"/>
        <v>50.0</v>
      </c>
      <c r="G24" s="5" t="n">
        <f si="7" t="shared"/>
        <v>47.0</v>
      </c>
      <c r="H24" s="5" t="n">
        <f si="7" t="shared"/>
        <v>71.0</v>
      </c>
      <c r="I24" s="5" t="n">
        <f si="7" t="shared"/>
        <v>81.0</v>
      </c>
      <c r="J24" s="5" t="n">
        <f si="7" t="shared"/>
        <v>39.0</v>
      </c>
      <c r="K24" s="5" t="n">
        <f si="7" t="shared"/>
        <v>25.0</v>
      </c>
      <c r="L24" s="5" t="n">
        <f si="7" t="shared"/>
        <v>15.0</v>
      </c>
      <c r="M24" s="5" t="n">
        <f si="7" t="shared"/>
        <v>35.0</v>
      </c>
      <c r="N24" s="11" t="n">
        <f si="5" t="shared"/>
        <v>447.0</v>
      </c>
      <c r="O24" s="5" t="n">
        <f>O25-O19-O20-O21-O22-O23</f>
        <v>16428.0</v>
      </c>
      <c r="P24" s="5" t="n">
        <f>P25-P19-P20-P21-P22-P23</f>
        <v>4779.0</v>
      </c>
      <c r="Q24" s="11" t="n">
        <f si="2" t="shared"/>
        <v>412.0</v>
      </c>
      <c r="R24" s="6" t="n">
        <f si="0" t="shared"/>
        <v>11.599514563106796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3405.0</v>
      </c>
      <c r="E25" s="5" t="n">
        <v>3866.0</v>
      </c>
      <c r="F25" s="5" t="n">
        <v>4679.0</v>
      </c>
      <c r="G25" s="5" t="n">
        <v>3378.0</v>
      </c>
      <c r="H25" s="5" t="n">
        <v>6745.0</v>
      </c>
      <c r="I25" s="5" t="n">
        <v>7650.0</v>
      </c>
      <c r="J25" s="5" t="n">
        <v>4213.0</v>
      </c>
      <c r="K25" s="5" t="n">
        <v>1509.0</v>
      </c>
      <c r="L25" s="5" t="n">
        <v>360.0</v>
      </c>
      <c r="M25" s="5" t="n">
        <v>627.0</v>
      </c>
      <c r="N25" s="11" t="n">
        <f si="5" t="shared"/>
        <v>36432.0</v>
      </c>
      <c r="O25" s="5" t="n">
        <v>538987.0</v>
      </c>
      <c r="P25" s="5" t="n">
        <v>349369.0</v>
      </c>
      <c r="Q25" s="11" t="n">
        <f si="2" t="shared"/>
        <v>35805.0</v>
      </c>
      <c r="R25" s="6" t="n">
        <f si="0" t="shared"/>
        <v>9.75754782851557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47.0</v>
      </c>
      <c r="E26" s="5" t="n">
        <v>64.0</v>
      </c>
      <c r="F26" s="5" t="n">
        <v>47.0</v>
      </c>
      <c r="G26" s="5" t="n">
        <v>34.0</v>
      </c>
      <c r="H26" s="5" t="n">
        <v>49.0</v>
      </c>
      <c r="I26" s="5" t="n">
        <v>49.0</v>
      </c>
      <c r="J26" s="5" t="n">
        <v>37.0</v>
      </c>
      <c r="K26" s="5" t="n">
        <v>5.0</v>
      </c>
      <c r="L26" s="5" t="n">
        <v>7.0</v>
      </c>
      <c r="M26" s="5" t="n">
        <v>16.0</v>
      </c>
      <c r="N26" s="11" t="n">
        <f si="5" t="shared"/>
        <v>355.0</v>
      </c>
      <c r="O26" s="5" t="n">
        <v>6364.0</v>
      </c>
      <c r="P26" s="5" t="n">
        <v>2838.0</v>
      </c>
      <c r="Q26" s="11" t="n">
        <f si="2" t="shared"/>
        <v>339.0</v>
      </c>
      <c r="R26" s="6" t="n">
        <f si="0" t="shared"/>
        <v>8.371681415929203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243.0</v>
      </c>
      <c r="E27" s="5" t="n">
        <v>325.0</v>
      </c>
      <c r="F27" s="5" t="n">
        <v>266.0</v>
      </c>
      <c r="G27" s="5" t="n">
        <v>191.0</v>
      </c>
      <c r="H27" s="5" t="n">
        <v>304.0</v>
      </c>
      <c r="I27" s="5" t="n">
        <v>435.0</v>
      </c>
      <c r="J27" s="5" t="n">
        <v>212.0</v>
      </c>
      <c r="K27" s="5" t="n">
        <v>105.0</v>
      </c>
      <c r="L27" s="5" t="n">
        <v>50.0</v>
      </c>
      <c r="M27" s="5" t="n">
        <v>50.0</v>
      </c>
      <c r="N27" s="11" t="n">
        <f si="5" t="shared"/>
        <v>2181.0</v>
      </c>
      <c r="O27" s="5" t="n">
        <v>33229.0</v>
      </c>
      <c r="P27" s="5" t="n">
        <v>22061.0</v>
      </c>
      <c r="Q27" s="11" t="n">
        <f si="2" t="shared"/>
        <v>2131.0</v>
      </c>
      <c r="R27" s="6" t="n">
        <f si="0" t="shared"/>
        <v>10.352416705771939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321.0</v>
      </c>
      <c r="E28" s="5" t="n">
        <v>517.0</v>
      </c>
      <c r="F28" s="5" t="n">
        <v>500.0</v>
      </c>
      <c r="G28" s="5" t="n">
        <v>367.0</v>
      </c>
      <c r="H28" s="5" t="n">
        <v>515.0</v>
      </c>
      <c r="I28" s="5" t="n">
        <v>568.0</v>
      </c>
      <c r="J28" s="5" t="n">
        <v>269.0</v>
      </c>
      <c r="K28" s="5" t="n">
        <v>123.0</v>
      </c>
      <c r="L28" s="5" t="n">
        <v>59.0</v>
      </c>
      <c r="M28" s="5" t="n">
        <v>38.0</v>
      </c>
      <c r="N28" s="11" t="n">
        <f si="5" t="shared"/>
        <v>3277.0</v>
      </c>
      <c r="O28" s="5" t="n">
        <v>39489.0</v>
      </c>
      <c r="P28" s="5" t="n">
        <v>28979.0</v>
      </c>
      <c r="Q28" s="11" t="n">
        <f si="2" t="shared"/>
        <v>3239.0</v>
      </c>
      <c r="R28" s="6" t="n">
        <f si="0" t="shared"/>
        <v>8.946897190490892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103.0</v>
      </c>
      <c r="E29" s="5" t="n">
        <v>199.0</v>
      </c>
      <c r="F29" s="5" t="n">
        <v>158.0</v>
      </c>
      <c r="G29" s="5" t="n">
        <v>92.0</v>
      </c>
      <c r="H29" s="5" t="n">
        <v>191.0</v>
      </c>
      <c r="I29" s="5" t="n">
        <v>77.0</v>
      </c>
      <c r="J29" s="5" t="n">
        <v>34.0</v>
      </c>
      <c r="K29" s="5" t="n">
        <v>21.0</v>
      </c>
      <c r="L29" s="5" t="n">
        <v>12.0</v>
      </c>
      <c r="M29" s="5" t="n">
        <v>13.0</v>
      </c>
      <c r="N29" s="11" t="n">
        <f si="5" t="shared"/>
        <v>900.0</v>
      </c>
      <c r="O29" s="5" t="n">
        <v>9307.0</v>
      </c>
      <c r="P29" s="5" t="n">
        <v>5811.0</v>
      </c>
      <c r="Q29" s="11" t="n">
        <f si="2" t="shared"/>
        <v>887.0</v>
      </c>
      <c r="R29" s="6" t="n">
        <f si="0" t="shared"/>
        <v>6.551296505073281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110.0</v>
      </c>
      <c r="E30" s="5" t="n">
        <v>139.0</v>
      </c>
      <c r="F30" s="5" t="n">
        <v>134.0</v>
      </c>
      <c r="G30" s="5" t="n">
        <v>84.0</v>
      </c>
      <c r="H30" s="5" t="n">
        <v>195.0</v>
      </c>
      <c r="I30" s="5" t="n">
        <v>189.0</v>
      </c>
      <c r="J30" s="5" t="n">
        <v>81.0</v>
      </c>
      <c r="K30" s="5" t="n">
        <v>20.0</v>
      </c>
      <c r="L30" s="5" t="n">
        <v>17.0</v>
      </c>
      <c r="M30" s="5" t="n">
        <v>9.0</v>
      </c>
      <c r="N30" s="11" t="n">
        <f si="5" t="shared"/>
        <v>978.0</v>
      </c>
      <c r="O30" s="5" t="n">
        <v>9740.0</v>
      </c>
      <c r="P30" s="5" t="n">
        <v>8365.0</v>
      </c>
      <c r="Q30" s="11" t="n">
        <f si="2" t="shared"/>
        <v>969.0</v>
      </c>
      <c r="R30" s="6" t="n">
        <f si="0" t="shared"/>
        <v>8.632610939112487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44.0</v>
      </c>
      <c r="E31" s="5" t="n">
        <v>98.0</v>
      </c>
      <c r="F31" s="5" t="n">
        <v>83.0</v>
      </c>
      <c r="G31" s="5" t="n">
        <v>58.0</v>
      </c>
      <c r="H31" s="5" t="n">
        <v>85.0</v>
      </c>
      <c r="I31" s="5" t="n">
        <v>115.0</v>
      </c>
      <c r="J31" s="5" t="n">
        <v>50.0</v>
      </c>
      <c r="K31" s="5" t="n">
        <v>14.0</v>
      </c>
      <c r="L31" s="5" t="n">
        <v>11.0</v>
      </c>
      <c r="M31" s="5" t="n">
        <v>7.0</v>
      </c>
      <c r="N31" s="11" t="n">
        <f si="5" t="shared"/>
        <v>565.0</v>
      </c>
      <c r="O31" s="5" t="n">
        <v>6170.0</v>
      </c>
      <c r="P31" s="5" t="n">
        <v>5044.0</v>
      </c>
      <c r="Q31" s="11" t="n">
        <f si="2" t="shared"/>
        <v>558.0</v>
      </c>
      <c r="R31" s="6" t="n">
        <f si="0" t="shared"/>
        <v>9.039426523297491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53.0</v>
      </c>
      <c r="E32" s="5" t="n">
        <v>64.0</v>
      </c>
      <c r="F32" s="5" t="n">
        <v>59.0</v>
      </c>
      <c r="G32" s="5" t="n">
        <v>39.0</v>
      </c>
      <c r="H32" s="5" t="n">
        <v>80.0</v>
      </c>
      <c r="I32" s="5" t="n">
        <v>54.0</v>
      </c>
      <c r="J32" s="5" t="n">
        <v>27.0</v>
      </c>
      <c r="K32" s="5" t="n">
        <v>10.0</v>
      </c>
      <c r="L32" s="5" t="n">
        <v>11.0</v>
      </c>
      <c r="M32" s="5" t="n">
        <v>15.0</v>
      </c>
      <c r="N32" s="11" t="n">
        <f si="5" t="shared"/>
        <v>412.0</v>
      </c>
      <c r="O32" s="5" t="n">
        <v>6459.0</v>
      </c>
      <c r="P32" s="5" t="n">
        <v>3472.0</v>
      </c>
      <c r="Q32" s="11" t="n">
        <f si="2" t="shared"/>
        <v>397.0</v>
      </c>
      <c r="R32" s="6" t="n">
        <f si="0" t="shared"/>
        <v>8.7455919395466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304.0</v>
      </c>
      <c r="E33" s="5" t="n">
        <v>520.0</v>
      </c>
      <c r="F33" s="5" t="n">
        <v>538.0</v>
      </c>
      <c r="G33" s="5" t="n">
        <v>347.0</v>
      </c>
      <c r="H33" s="5" t="n">
        <v>511.0</v>
      </c>
      <c r="I33" s="5" t="n">
        <v>400.0</v>
      </c>
      <c r="J33" s="5" t="n">
        <v>258.0</v>
      </c>
      <c r="K33" s="5" t="n">
        <v>98.0</v>
      </c>
      <c r="L33" s="5" t="n">
        <v>86.0</v>
      </c>
      <c r="M33" s="5" t="n">
        <v>51.0</v>
      </c>
      <c r="N33" s="11" t="n">
        <f si="5" t="shared"/>
        <v>3113.0</v>
      </c>
      <c r="O33" s="5" t="n">
        <v>43780.0</v>
      </c>
      <c r="P33" s="5" t="n">
        <v>28279.0</v>
      </c>
      <c r="Q33" s="11" t="n">
        <f si="2" t="shared"/>
        <v>3062.0</v>
      </c>
      <c r="R33" s="6" t="n">
        <f si="0" t="shared"/>
        <v>9.235467015022861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30.0</v>
      </c>
      <c r="E34" s="5" t="n">
        <v>77.0</v>
      </c>
      <c r="F34" s="5" t="n">
        <v>51.0</v>
      </c>
      <c r="G34" s="5" t="n">
        <v>40.0</v>
      </c>
      <c r="H34" s="5" t="n">
        <v>57.0</v>
      </c>
      <c r="I34" s="5" t="n">
        <v>51.0</v>
      </c>
      <c r="J34" s="5" t="n">
        <v>18.0</v>
      </c>
      <c r="K34" s="5" t="n">
        <v>25.0</v>
      </c>
      <c r="L34" s="5" t="n">
        <v>8.0</v>
      </c>
      <c r="M34" s="5" t="n">
        <v>6.0</v>
      </c>
      <c r="N34" s="11" t="n">
        <f si="5" t="shared"/>
        <v>363.0</v>
      </c>
      <c r="O34" s="5" t="n">
        <v>6304.0</v>
      </c>
      <c r="P34" s="5" t="n">
        <v>3408.0</v>
      </c>
      <c r="Q34" s="11" t="n">
        <f si="2" t="shared"/>
        <v>357.0</v>
      </c>
      <c r="R34" s="6" t="n">
        <f si="0" t="shared"/>
        <v>9.546218487394958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24.0</v>
      </c>
      <c r="E35" s="5" t="n">
        <v>7.0</v>
      </c>
      <c r="F35" s="5" t="n">
        <v>17.0</v>
      </c>
      <c r="G35" s="5" t="n">
        <v>4.0</v>
      </c>
      <c r="H35" s="5" t="n">
        <v>10.0</v>
      </c>
      <c r="I35" s="5" t="n">
        <v>7.0</v>
      </c>
      <c r="J35" s="5" t="n">
        <v>3.0</v>
      </c>
      <c r="K35" s="5" t="n">
        <v>0.0</v>
      </c>
      <c r="L35" s="5" t="n">
        <v>0.0</v>
      </c>
      <c r="M35" s="5" t="n">
        <v>0.0</v>
      </c>
      <c r="N35" s="11" t="n">
        <f si="5" t="shared"/>
        <v>72.0</v>
      </c>
      <c r="O35" s="5" t="n">
        <v>291.0</v>
      </c>
      <c r="P35" s="5" t="n">
        <v>291.0</v>
      </c>
      <c r="Q35" s="11" t="n">
        <f si="2" t="shared"/>
        <v>72.0</v>
      </c>
      <c r="R35" s="6" t="n">
        <f si="0" t="shared"/>
        <v>4.041666666666667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45.0</v>
      </c>
      <c r="E36" s="5" t="n">
        <v>75.0</v>
      </c>
      <c r="F36" s="5" t="n">
        <v>87.0</v>
      </c>
      <c r="G36" s="5" t="n">
        <v>54.0</v>
      </c>
      <c r="H36" s="5" t="n">
        <v>74.0</v>
      </c>
      <c r="I36" s="5" t="n">
        <v>87.0</v>
      </c>
      <c r="J36" s="5" t="n">
        <v>36.0</v>
      </c>
      <c r="K36" s="5" t="n">
        <v>25.0</v>
      </c>
      <c r="L36" s="5" t="n">
        <v>6.0</v>
      </c>
      <c r="M36" s="5" t="n">
        <v>5.0</v>
      </c>
      <c r="N36" s="11" t="n">
        <f si="5" t="shared"/>
        <v>494.0</v>
      </c>
      <c r="O36" s="5" t="n">
        <v>5127.0</v>
      </c>
      <c r="P36" s="5" t="n">
        <v>4384.0</v>
      </c>
      <c r="Q36" s="11" t="n">
        <f si="2" t="shared"/>
        <v>489.0</v>
      </c>
      <c r="R36" s="6" t="n">
        <f si="0" t="shared"/>
        <v>8.96523517382413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16.0</v>
      </c>
      <c r="E37" s="5" t="n">
        <v>34.0</v>
      </c>
      <c r="F37" s="5" t="n">
        <v>40.0</v>
      </c>
      <c r="G37" s="5" t="n">
        <v>33.0</v>
      </c>
      <c r="H37" s="5" t="n">
        <v>98.0</v>
      </c>
      <c r="I37" s="5" t="n">
        <v>76.0</v>
      </c>
      <c r="J37" s="5" t="n">
        <v>22.0</v>
      </c>
      <c r="K37" s="5" t="n">
        <v>11.0</v>
      </c>
      <c r="L37" s="5" t="n">
        <v>13.0</v>
      </c>
      <c r="M37" s="5" t="n">
        <v>23.0</v>
      </c>
      <c r="N37" s="11" t="n">
        <f si="5" t="shared"/>
        <v>366.0</v>
      </c>
      <c r="O37" s="5" t="n">
        <v>9938.0</v>
      </c>
      <c r="P37" s="5" t="n">
        <v>3658.0</v>
      </c>
      <c r="Q37" s="11" t="n">
        <f si="2" t="shared"/>
        <v>343.0</v>
      </c>
      <c r="R37" s="6" t="n">
        <f si="0" t="shared"/>
        <v>10.66472303206997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233.0</v>
      </c>
      <c r="E38" s="5" t="n">
        <f ref="E38:M38" si="8" t="shared">E39-E26-E27-E28-E29-E30-E31-E32-E33-E34-E35-E36-E37</f>
        <v>250.0</v>
      </c>
      <c r="F38" s="5" t="n">
        <f si="8" t="shared"/>
        <v>284.0</v>
      </c>
      <c r="G38" s="5" t="n">
        <f si="8" t="shared"/>
        <v>232.0</v>
      </c>
      <c r="H38" s="5" t="n">
        <f si="8" t="shared"/>
        <v>324.0</v>
      </c>
      <c r="I38" s="5" t="n">
        <f si="8" t="shared"/>
        <v>234.0</v>
      </c>
      <c r="J38" s="5" t="n">
        <f si="8" t="shared"/>
        <v>116.0</v>
      </c>
      <c r="K38" s="5" t="n">
        <f si="8" t="shared"/>
        <v>78.0</v>
      </c>
      <c r="L38" s="5" t="n">
        <f si="8" t="shared"/>
        <v>47.0</v>
      </c>
      <c r="M38" s="5" t="n">
        <f si="8" t="shared"/>
        <v>83.0</v>
      </c>
      <c r="N38" s="11" t="n">
        <f si="5" t="shared"/>
        <v>1881.0</v>
      </c>
      <c r="O38" s="5" t="n">
        <f>O39-O26-O27-O28-O29-O30-O31-O32-O33-O34-O35-O36-O37</f>
        <v>37210.0</v>
      </c>
      <c r="P38" s="5" t="n">
        <f>P39-P26-P27-P28-P29-P30-P31-P32-P33-P34-P35-P36-P37</f>
        <v>16712.0</v>
      </c>
      <c r="Q38" s="11" t="n">
        <f si="2" t="shared"/>
        <v>1798.0</v>
      </c>
      <c r="R38" s="6" t="n">
        <f si="0" t="shared"/>
        <v>9.294771968854283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1573.0</v>
      </c>
      <c r="E39" s="5" t="n">
        <v>2369.0</v>
      </c>
      <c r="F39" s="5" t="n">
        <v>2264.0</v>
      </c>
      <c r="G39" s="5" t="n">
        <v>1575.0</v>
      </c>
      <c r="H39" s="5" t="n">
        <v>2493.0</v>
      </c>
      <c r="I39" s="5" t="n">
        <v>2342.0</v>
      </c>
      <c r="J39" s="5" t="n">
        <v>1163.0</v>
      </c>
      <c r="K39" s="5" t="n">
        <v>535.0</v>
      </c>
      <c r="L39" s="5" t="n">
        <v>327.0</v>
      </c>
      <c r="M39" s="5" t="n">
        <v>316.0</v>
      </c>
      <c r="N39" s="11" t="n">
        <f si="5" t="shared"/>
        <v>14957.0</v>
      </c>
      <c r="O39" s="5" t="n">
        <v>213408.0</v>
      </c>
      <c r="P39" s="5" t="n">
        <v>133302.0</v>
      </c>
      <c r="Q39" s="11" t="n">
        <f si="2" t="shared"/>
        <v>14641.0</v>
      </c>
      <c r="R39" s="6" t="n">
        <f si="0" t="shared"/>
        <v>9.104705962707465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333.0</v>
      </c>
      <c r="E40" s="5" t="n">
        <v>560.0</v>
      </c>
      <c r="F40" s="5" t="n">
        <v>519.0</v>
      </c>
      <c r="G40" s="5" t="n">
        <v>382.0</v>
      </c>
      <c r="H40" s="5" t="n">
        <v>726.0</v>
      </c>
      <c r="I40" s="5" t="n">
        <v>631.0</v>
      </c>
      <c r="J40" s="5" t="n">
        <v>339.0</v>
      </c>
      <c r="K40" s="5" t="n">
        <v>92.0</v>
      </c>
      <c r="L40" s="5" t="n">
        <v>32.0</v>
      </c>
      <c r="M40" s="5" t="n">
        <v>37.0</v>
      </c>
      <c r="N40" s="11" t="n">
        <f si="5" t="shared"/>
        <v>3651.0</v>
      </c>
      <c r="O40" s="5" t="n">
        <v>39349.0</v>
      </c>
      <c r="P40" s="5" t="n">
        <v>29709.0</v>
      </c>
      <c r="Q40" s="11" t="n">
        <f si="2" t="shared"/>
        <v>3614.0</v>
      </c>
      <c r="R40" s="6" t="n">
        <f si="0" t="shared"/>
        <v>8.220531267293858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26.0</v>
      </c>
      <c r="E41" s="5" t="n">
        <v>78.0</v>
      </c>
      <c r="F41" s="5" t="n">
        <v>87.0</v>
      </c>
      <c r="G41" s="5" t="n">
        <v>65.0</v>
      </c>
      <c r="H41" s="5" t="n">
        <v>104.0</v>
      </c>
      <c r="I41" s="5" t="n">
        <v>135.0</v>
      </c>
      <c r="J41" s="5" t="n">
        <v>61.0</v>
      </c>
      <c r="K41" s="5" t="n">
        <v>35.0</v>
      </c>
      <c r="L41" s="5" t="n">
        <v>23.0</v>
      </c>
      <c r="M41" s="5" t="n">
        <v>12.0</v>
      </c>
      <c r="N41" s="11" t="n">
        <f si="5" t="shared"/>
        <v>626.0</v>
      </c>
      <c r="O41" s="5" t="n">
        <v>10348.0</v>
      </c>
      <c r="P41" s="5" t="n">
        <v>7304.0</v>
      </c>
      <c r="Q41" s="11" t="n">
        <f si="2" t="shared"/>
        <v>614.0</v>
      </c>
      <c r="R41" s="6" t="n">
        <f si="0" t="shared"/>
        <v>11.895765472312704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5.0</v>
      </c>
      <c r="F42" s="5" t="n">
        <f si="9" t="shared"/>
        <v>17.0</v>
      </c>
      <c r="G42" s="5" t="n">
        <f si="9" t="shared"/>
        <v>16.0</v>
      </c>
      <c r="H42" s="5" t="n">
        <f si="9" t="shared"/>
        <v>18.0</v>
      </c>
      <c r="I42" s="5" t="n">
        <f si="9" t="shared"/>
        <v>12.0</v>
      </c>
      <c r="J42" s="5" t="n">
        <f si="9" t="shared"/>
        <v>6.0</v>
      </c>
      <c r="K42" s="5" t="n">
        <f si="9" t="shared"/>
        <v>4.0</v>
      </c>
      <c r="L42" s="5" t="n">
        <f si="9" t="shared"/>
        <v>2.0</v>
      </c>
      <c r="M42" s="5" t="n">
        <f si="9" t="shared"/>
        <v>5.0</v>
      </c>
      <c r="N42" s="11" t="n">
        <f si="5" t="shared"/>
        <v>87.0</v>
      </c>
      <c r="O42" s="5" t="n">
        <f>O43-O40-O41</f>
        <v>4079.0</v>
      </c>
      <c r="P42" s="5" t="n">
        <f>P43-P40-P41</f>
        <v>799.0</v>
      </c>
      <c r="Q42" s="11" t="n">
        <f si="2" t="shared"/>
        <v>82.0</v>
      </c>
      <c r="R42" s="6" t="n">
        <f si="0" t="shared"/>
        <v>9.74390243902439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361.0</v>
      </c>
      <c r="E43" s="5" t="n">
        <v>643.0</v>
      </c>
      <c r="F43" s="5" t="n">
        <v>623.0</v>
      </c>
      <c r="G43" s="5" t="n">
        <v>463.0</v>
      </c>
      <c r="H43" s="5" t="n">
        <v>848.0</v>
      </c>
      <c r="I43" s="5" t="n">
        <v>778.0</v>
      </c>
      <c r="J43" s="5" t="n">
        <v>406.0</v>
      </c>
      <c r="K43" s="5" t="n">
        <v>131.0</v>
      </c>
      <c r="L43" s="5" t="n">
        <v>57.0</v>
      </c>
      <c r="M43" s="5" t="n">
        <v>54.0</v>
      </c>
      <c r="N43" s="11" t="n">
        <f si="5" t="shared"/>
        <v>4364.0</v>
      </c>
      <c r="O43" s="5" t="n">
        <v>53776.0</v>
      </c>
      <c r="P43" s="5" t="n">
        <v>37812.0</v>
      </c>
      <c r="Q43" s="11" t="n">
        <f si="2" t="shared"/>
        <v>4310.0</v>
      </c>
      <c r="R43" s="6" t="n">
        <f si="0" t="shared"/>
        <v>8.77308584686775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34.0</v>
      </c>
      <c r="F44" s="8" t="n">
        <v>30.0</v>
      </c>
      <c r="G44" s="8" t="n">
        <v>30.0</v>
      </c>
      <c r="H44" s="8" t="n">
        <v>42.0</v>
      </c>
      <c r="I44" s="8" t="n">
        <v>31.0</v>
      </c>
      <c r="J44" s="8" t="n">
        <v>22.0</v>
      </c>
      <c r="K44" s="8" t="n">
        <v>17.0</v>
      </c>
      <c r="L44" s="8" t="n">
        <v>7.0</v>
      </c>
      <c r="M44" s="8" t="n">
        <v>19.0</v>
      </c>
      <c r="N44" s="11" t="n">
        <f si="5" t="shared"/>
        <v>247.0</v>
      </c>
      <c r="O44" s="8" t="n">
        <v>9747.0</v>
      </c>
      <c r="P44" s="8" t="n">
        <v>2639.0</v>
      </c>
      <c r="Q44" s="11" t="n">
        <f si="2" t="shared"/>
        <v>228.0</v>
      </c>
      <c r="R44" s="6" t="n">
        <f si="0" t="shared"/>
        <v>11.574561403508772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11.0</v>
      </c>
      <c r="E45" s="8" t="n">
        <f ref="E45:M45" si="10" t="shared">E46-E44</f>
        <v>19.0</v>
      </c>
      <c r="F45" s="8" t="n">
        <f si="10" t="shared"/>
        <v>29.0</v>
      </c>
      <c r="G45" s="8" t="n">
        <f si="10" t="shared"/>
        <v>22.0</v>
      </c>
      <c r="H45" s="8" t="n">
        <f si="10" t="shared"/>
        <v>55.0</v>
      </c>
      <c r="I45" s="8" t="n">
        <f si="10" t="shared"/>
        <v>50.0</v>
      </c>
      <c r="J45" s="8" t="n">
        <f si="10" t="shared"/>
        <v>23.0</v>
      </c>
      <c r="K45" s="8" t="n">
        <f si="10" t="shared"/>
        <v>11.0</v>
      </c>
      <c r="L45" s="8" t="n">
        <f si="10" t="shared"/>
        <v>5.0</v>
      </c>
      <c r="M45" s="8" t="n">
        <f si="10" t="shared"/>
        <v>15.0</v>
      </c>
      <c r="N45" s="11" t="n">
        <f si="5" t="shared"/>
        <v>240.0</v>
      </c>
      <c r="O45" s="8" t="n">
        <f>O46-O44</f>
        <v>12011.0</v>
      </c>
      <c r="P45" s="8" t="n">
        <f>P46-P44</f>
        <v>2534.0</v>
      </c>
      <c r="Q45" s="11" t="n">
        <f si="2" t="shared"/>
        <v>225.0</v>
      </c>
      <c r="R45" s="6" t="n">
        <f si="0" t="shared"/>
        <v>11.262222222222222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26.0</v>
      </c>
      <c r="E46" s="8" t="n">
        <v>53.0</v>
      </c>
      <c r="F46" s="8" t="n">
        <v>59.0</v>
      </c>
      <c r="G46" s="8" t="n">
        <v>52.0</v>
      </c>
      <c r="H46" s="8" t="n">
        <v>97.0</v>
      </c>
      <c r="I46" s="8" t="n">
        <v>81.0</v>
      </c>
      <c r="J46" s="8" t="n">
        <v>45.0</v>
      </c>
      <c r="K46" s="8" t="n">
        <v>28.0</v>
      </c>
      <c r="L46" s="8" t="n">
        <v>12.0</v>
      </c>
      <c r="M46" s="8" t="n">
        <v>34.0</v>
      </c>
      <c r="N46" s="11" t="n">
        <f si="5" t="shared"/>
        <v>487.0</v>
      </c>
      <c r="O46" s="8" t="n">
        <v>21758.0</v>
      </c>
      <c r="P46" s="8" t="n">
        <v>5173.0</v>
      </c>
      <c r="Q46" s="11" t="n">
        <f si="2" t="shared"/>
        <v>453.0</v>
      </c>
      <c r="R46" s="6" t="n">
        <f si="0" t="shared"/>
        <v>11.419426048565121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303.0</v>
      </c>
      <c r="E47" s="5" t="n">
        <v>361.0</v>
      </c>
      <c r="F47" s="5" t="n">
        <v>700.0</v>
      </c>
      <c r="G47" s="5" t="n">
        <v>321.0</v>
      </c>
      <c r="H47" s="5" t="n">
        <v>453.0</v>
      </c>
      <c r="I47" s="5" t="n">
        <v>274.0</v>
      </c>
      <c r="J47" s="5" t="n">
        <v>156.0</v>
      </c>
      <c r="K47" s="5" t="n">
        <v>69.0</v>
      </c>
      <c r="L47" s="5" t="n">
        <v>155.0</v>
      </c>
      <c r="M47" s="5" t="n">
        <v>146.0</v>
      </c>
      <c r="N47" s="11" t="n">
        <f si="5" t="shared"/>
        <v>2938.0</v>
      </c>
      <c r="O47" s="5" t="n">
        <v>102440.0</v>
      </c>
      <c r="P47" s="5" t="n">
        <v>26678.0</v>
      </c>
      <c r="Q47" s="11" t="n">
        <f si="2" t="shared"/>
        <v>2792.0</v>
      </c>
      <c r="R47" s="6" t="n">
        <f si="0" t="shared"/>
        <v>9.555157593123209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18823.0</v>
      </c>
      <c r="E48" s="5" t="n">
        <f ref="E48:M48" si="11" t="shared">E47+E46+E43+E39+E25+E18</f>
        <v>54404.0</v>
      </c>
      <c r="F48" s="5" t="n">
        <f si="11" t="shared"/>
        <v>83723.0</v>
      </c>
      <c r="G48" s="5" t="n">
        <f si="11" t="shared"/>
        <v>54003.0</v>
      </c>
      <c r="H48" s="5" t="n">
        <f si="11" t="shared"/>
        <v>170221.0</v>
      </c>
      <c r="I48" s="5" t="n">
        <f si="11" t="shared"/>
        <v>34860.0</v>
      </c>
      <c r="J48" s="5" t="n">
        <f si="11" t="shared"/>
        <v>14373.0</v>
      </c>
      <c r="K48" s="5" t="n">
        <f si="11" t="shared"/>
        <v>9384.0</v>
      </c>
      <c r="L48" s="5" t="n">
        <f si="11" t="shared"/>
        <v>4847.0</v>
      </c>
      <c r="M48" s="5" t="n">
        <f si="11" t="shared"/>
        <v>24497.0</v>
      </c>
      <c r="N48" s="11" t="n">
        <f si="5" t="shared"/>
        <v>469135.0</v>
      </c>
      <c r="O48" s="5" t="n">
        <f>O47+O46+O43+O39+O25+O18</f>
        <v>1.7995586E7</v>
      </c>
      <c r="P48" s="5" t="n">
        <f>P47+P46+P43+P39+P25+P18</f>
        <v>3148367.0</v>
      </c>
      <c r="Q48" s="11" t="n">
        <f si="2" t="shared"/>
        <v>444638.0</v>
      </c>
      <c r="R48" s="6" t="n">
        <f si="0" t="shared"/>
        <v>7.080742086821189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4.01227791573854</v>
      </c>
      <c r="E49" s="6" t="n">
        <f ref="E49" si="13" t="shared">E48/$N$48*100</f>
        <v>11.596661941658585</v>
      </c>
      <c r="F49" s="6" t="n">
        <f ref="F49" si="14" t="shared">F48/$N$48*100</f>
        <v>17.846248947531095</v>
      </c>
      <c r="G49" s="6" t="n">
        <f ref="G49" si="15" t="shared">G48/$N$48*100</f>
        <v>11.511185479659373</v>
      </c>
      <c r="H49" s="6" t="n">
        <f ref="H49" si="16" t="shared">H48/$N$48*100</f>
        <v>36.28401206475748</v>
      </c>
      <c r="I49" s="6" t="n">
        <f ref="I49" si="17" t="shared">I48/$N$48*100</f>
        <v>7.430696920928943</v>
      </c>
      <c r="J49" s="6" t="n">
        <f ref="J49" si="18" t="shared">J48/$N$48*100</f>
        <v>3.063723661632579</v>
      </c>
      <c r="K49" s="6" t="n">
        <f ref="K49" si="19" t="shared">K48/$N$48*100</f>
        <v>2.0002771057371542</v>
      </c>
      <c r="L49" s="6" t="n">
        <f ref="L49" si="20" t="shared">L48/$N$48*100</f>
        <v>1.0331780830677737</v>
      </c>
      <c r="M49" s="6" t="n">
        <f ref="M49" si="21" t="shared">M48/$N$48*100</f>
        <v>5.221737879288478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