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<sst xmlns="http://schemas.openxmlformats.org/spreadsheetml/2006/main" count="118" uniqueCount="73">
  <si>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</si>
  <si>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</si>
  <si>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</si>
  <si>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</si>
  <si>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</si>
  <si>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</si>
  <si>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</si>
  <si>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</si>
  <si>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</si>
  <si>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</si>
  <si>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</si>
  <si>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</si>
  <si>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</si>
  <si>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</si>
  <si>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</si>
  <si>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</si>
  <si>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</si>
  <si>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</si>
  <si>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</si>
  <si>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</si>
  <si>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</si>
  <si>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</si>
  <si>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</si>
  <si>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</si>
  <si>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</si>
  <si>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</si>
  <si>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</si>
  <si>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</si>
  <si>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</si>
  <si>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</si>
  <si>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</si>
  <si>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</si>
  <si>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</si>
  <si>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</si>
  <si>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</si>
  <si>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</si>
  <si>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</si>
  <si>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</si>
  <si>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</si>
  <si>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</si>
  <si>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</si>
  <si>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</si>
  <si>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</si>
  <si>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</si>
  <si>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</si>
  <si>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</si>
  <si>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</si>
  <si>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</si>
  <si>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</si>
  <si>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</si>
  <si>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</si>
  <si>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</si>
  <si>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</si>
  <si>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</si>
  <si>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</si>
  <si>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</si>
  <si>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</si>
  <si>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</si>
  <si>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</si>
  <si>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</si>
  <si>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</si>
  <si>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</si>
  <si>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</si>
  <si>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</si>
  <si>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</si>
  <si>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</si>
  <si>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</si>
  <si>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</si>
  <si>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</si>
  <si>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</si>
  <si>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</si>
  <si>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100年6月來臺旅客人次～按停留夜數分
Table 1-8  Visitor Arrivals  by Length of Stay,
June,2011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</si>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</sst>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2886.0</v>
      </c>
      <c r="E3" s="4" t="n">
        <v>9987.0</v>
      </c>
      <c r="F3" s="4" t="n">
        <v>25491.0</v>
      </c>
      <c r="G3" s="4" t="n">
        <v>14510.0</v>
      </c>
      <c r="H3" s="4" t="n">
        <v>11084.0</v>
      </c>
      <c r="I3" s="4" t="n">
        <v>2643.0</v>
      </c>
      <c r="J3" s="4" t="n">
        <v>670.0</v>
      </c>
      <c r="K3" s="4" t="n">
        <v>331.0</v>
      </c>
      <c r="L3" s="4" t="n">
        <v>416.0</v>
      </c>
      <c r="M3" s="4" t="n">
        <v>3202.0</v>
      </c>
      <c r="N3" s="11" t="n">
        <f>SUM(D3:M3)</f>
        <v>71220.0</v>
      </c>
      <c r="O3" s="4" t="n">
        <v>766920.0</v>
      </c>
      <c r="P3" s="4" t="n">
        <v>309925.0</v>
      </c>
      <c r="Q3" s="11" t="n">
        <f>SUM(D3:L3)</f>
        <v>68018.0</v>
      </c>
      <c r="R3" s="6" t="n">
        <f ref="R3:R48" si="0" t="shared">IF(P3&lt;&gt;0,P3/SUM(D3:L3),0)</f>
        <v>4.556514452056809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3906.0</v>
      </c>
      <c r="E4" s="5" t="n">
        <v>2048.0</v>
      </c>
      <c r="F4" s="5" t="n">
        <v>3487.0</v>
      </c>
      <c r="G4" s="5" t="n">
        <v>8527.0</v>
      </c>
      <c r="H4" s="5" t="n">
        <v>85071.0</v>
      </c>
      <c r="I4" s="5" t="n">
        <v>6530.0</v>
      </c>
      <c r="J4" s="5" t="n">
        <v>1608.0</v>
      </c>
      <c r="K4" s="5" t="n">
        <v>2680.0</v>
      </c>
      <c r="L4" s="5" t="n">
        <v>1087.0</v>
      </c>
      <c r="M4" s="5" t="n">
        <v>6187.0</v>
      </c>
      <c r="N4" s="11" t="n">
        <f ref="N4:N14" si="1" t="shared">SUM(D4:M4)</f>
        <v>121131.0</v>
      </c>
      <c r="O4" s="5" t="n">
        <v>2785815.0</v>
      </c>
      <c r="P4" s="5" t="n">
        <v>912621.0</v>
      </c>
      <c r="Q4" s="11" t="n">
        <f ref="Q4:Q48" si="2" t="shared">SUM(D4:L4)</f>
        <v>114944.0</v>
      </c>
      <c r="R4" s="6" t="n">
        <f si="0" t="shared"/>
        <v>7.93970107182628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4584.0</v>
      </c>
      <c r="E5" s="5" t="n">
        <v>30263.0</v>
      </c>
      <c r="F5" s="5" t="n">
        <v>28271.0</v>
      </c>
      <c r="G5" s="5" t="n">
        <v>10914.0</v>
      </c>
      <c r="H5" s="5" t="n">
        <v>6213.0</v>
      </c>
      <c r="I5" s="5" t="n">
        <v>3524.0</v>
      </c>
      <c r="J5" s="5" t="n">
        <v>2128.0</v>
      </c>
      <c r="K5" s="5" t="n">
        <v>1421.0</v>
      </c>
      <c r="L5" s="5" t="n">
        <v>999.0</v>
      </c>
      <c r="M5" s="5" t="n">
        <v>597.0</v>
      </c>
      <c r="N5" s="11" t="n">
        <f si="1" t="shared"/>
        <v>88914.0</v>
      </c>
      <c r="O5" s="5" t="n">
        <v>599821.0</v>
      </c>
      <c r="P5" s="5" t="n">
        <v>451298.0</v>
      </c>
      <c r="Q5" s="11" t="n">
        <f si="2" t="shared"/>
        <v>88317.0</v>
      </c>
      <c r="R5" s="6" t="n">
        <f si="0" t="shared"/>
        <v>5.1099788262735375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1750.0</v>
      </c>
      <c r="E6" s="5" t="n">
        <v>5418.0</v>
      </c>
      <c r="F6" s="5" t="n">
        <v>8191.0</v>
      </c>
      <c r="G6" s="5" t="n">
        <v>1700.0</v>
      </c>
      <c r="H6" s="5" t="n">
        <v>1164.0</v>
      </c>
      <c r="I6" s="5" t="n">
        <v>697.0</v>
      </c>
      <c r="J6" s="5" t="n">
        <v>512.0</v>
      </c>
      <c r="K6" s="5" t="n">
        <v>220.0</v>
      </c>
      <c r="L6" s="5" t="n">
        <v>166.0</v>
      </c>
      <c r="M6" s="5" t="n">
        <v>473.0</v>
      </c>
      <c r="N6" s="11" t="n">
        <f si="1" t="shared"/>
        <v>20291.0</v>
      </c>
      <c r="O6" s="5" t="n">
        <v>198548.0</v>
      </c>
      <c r="P6" s="5" t="n">
        <v>92466.0</v>
      </c>
      <c r="Q6" s="11" t="n">
        <f si="2" t="shared"/>
        <v>19818.0</v>
      </c>
      <c r="R6" s="6" t="n">
        <f si="0" t="shared"/>
        <v>4.665758401453225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143.0</v>
      </c>
      <c r="E7" s="5" t="n">
        <v>247.0</v>
      </c>
      <c r="F7" s="5" t="n">
        <v>404.0</v>
      </c>
      <c r="G7" s="5" t="n">
        <v>308.0</v>
      </c>
      <c r="H7" s="5" t="n">
        <v>480.0</v>
      </c>
      <c r="I7" s="5" t="n">
        <v>207.0</v>
      </c>
      <c r="J7" s="5" t="n">
        <v>182.0</v>
      </c>
      <c r="K7" s="5" t="n">
        <v>108.0</v>
      </c>
      <c r="L7" s="5" t="n">
        <v>32.0</v>
      </c>
      <c r="M7" s="5" t="n">
        <v>111.0</v>
      </c>
      <c r="N7" s="11" t="n">
        <f si="1" t="shared"/>
        <v>2222.0</v>
      </c>
      <c r="O7" s="5" t="n">
        <v>54882.0</v>
      </c>
      <c r="P7" s="5" t="n">
        <v>19792.0</v>
      </c>
      <c r="Q7" s="11" t="n">
        <f si="2" t="shared"/>
        <v>2111.0</v>
      </c>
      <c r="R7" s="6" t="n">
        <f si="0" t="shared"/>
        <v>9.375651350071056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86.0</v>
      </c>
      <c r="E8" s="5" t="n">
        <v>204.0</v>
      </c>
      <c r="F8" s="5" t="n">
        <v>291.0</v>
      </c>
      <c r="G8" s="5" t="n">
        <v>242.0</v>
      </c>
      <c r="H8" s="5" t="n">
        <v>495.0</v>
      </c>
      <c r="I8" s="5" t="n">
        <v>209.0</v>
      </c>
      <c r="J8" s="5" t="n">
        <v>56.0</v>
      </c>
      <c r="K8" s="5" t="n">
        <v>28.0</v>
      </c>
      <c r="L8" s="5" t="n">
        <v>17.0</v>
      </c>
      <c r="M8" s="5" t="n">
        <v>58.0</v>
      </c>
      <c r="N8" s="11" t="n">
        <f si="1" t="shared"/>
        <v>1686.0</v>
      </c>
      <c r="O8" s="5" t="n">
        <v>26978.0</v>
      </c>
      <c r="P8" s="5" t="n">
        <v>11013.0</v>
      </c>
      <c r="Q8" s="11" t="n">
        <f si="2" t="shared"/>
        <v>1628.0</v>
      </c>
      <c r="R8" s="6" t="n">
        <f si="0" t="shared"/>
        <v>6.764742014742015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489.0</v>
      </c>
      <c r="E9" s="5" t="n">
        <v>794.0</v>
      </c>
      <c r="F9" s="5" t="n">
        <v>1536.0</v>
      </c>
      <c r="G9" s="5" t="n">
        <v>3000.0</v>
      </c>
      <c r="H9" s="5" t="n">
        <v>13753.0</v>
      </c>
      <c r="I9" s="5" t="n">
        <v>4008.0</v>
      </c>
      <c r="J9" s="5" t="n">
        <v>766.0</v>
      </c>
      <c r="K9" s="5" t="n">
        <v>241.0</v>
      </c>
      <c r="L9" s="5" t="n">
        <v>166.0</v>
      </c>
      <c r="M9" s="5" t="n">
        <v>778.0</v>
      </c>
      <c r="N9" s="11" t="n">
        <f si="1" t="shared"/>
        <v>25531.0</v>
      </c>
      <c r="O9" s="5" t="n">
        <v>356586.0</v>
      </c>
      <c r="P9" s="5" t="n">
        <v>181377.0</v>
      </c>
      <c r="Q9" s="11" t="n">
        <f si="2" t="shared"/>
        <v>24753.0</v>
      </c>
      <c r="R9" s="6" t="n">
        <f si="0" t="shared"/>
        <v>7.3274754575203005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822.0</v>
      </c>
      <c r="E10" s="5" t="n">
        <v>1687.0</v>
      </c>
      <c r="F10" s="5" t="n">
        <v>2613.0</v>
      </c>
      <c r="G10" s="5" t="n">
        <v>3584.0</v>
      </c>
      <c r="H10" s="5" t="n">
        <v>12766.0</v>
      </c>
      <c r="I10" s="5" t="n">
        <v>4219.0</v>
      </c>
      <c r="J10" s="5" t="n">
        <v>750.0</v>
      </c>
      <c r="K10" s="5" t="n">
        <v>156.0</v>
      </c>
      <c r="L10" s="5" t="n">
        <v>81.0</v>
      </c>
      <c r="M10" s="5" t="n">
        <v>101.0</v>
      </c>
      <c r="N10" s="11" t="n">
        <f si="1" t="shared"/>
        <v>26779.0</v>
      </c>
      <c r="O10" s="5" t="n">
        <v>196705.0</v>
      </c>
      <c r="P10" s="5" t="n">
        <v>175322.0</v>
      </c>
      <c r="Q10" s="11" t="n">
        <f si="2" t="shared"/>
        <v>26678.0</v>
      </c>
      <c r="R10" s="6" t="n">
        <f si="0" t="shared"/>
        <v>6.571781992653122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487.0</v>
      </c>
      <c r="E11" s="5" t="n">
        <v>361.0</v>
      </c>
      <c r="F11" s="5" t="n">
        <v>486.0</v>
      </c>
      <c r="G11" s="5" t="n">
        <v>728.0</v>
      </c>
      <c r="H11" s="5" t="n">
        <v>1841.0</v>
      </c>
      <c r="I11" s="5" t="n">
        <v>1056.0</v>
      </c>
      <c r="J11" s="5" t="n">
        <v>635.0</v>
      </c>
      <c r="K11" s="5" t="n">
        <v>356.0</v>
      </c>
      <c r="L11" s="5" t="n">
        <v>158.0</v>
      </c>
      <c r="M11" s="5" t="n">
        <v>5376.0</v>
      </c>
      <c r="N11" s="11" t="n">
        <f si="1" t="shared"/>
        <v>11484.0</v>
      </c>
      <c r="O11" s="5" t="n">
        <v>4773212.0</v>
      </c>
      <c r="P11" s="5" t="n">
        <v>71056.0</v>
      </c>
      <c r="Q11" s="11" t="n">
        <f si="2" t="shared"/>
        <v>6108.0</v>
      </c>
      <c r="R11" s="6" t="n">
        <f si="0" t="shared"/>
        <v>11.633267845448591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417.0</v>
      </c>
      <c r="E12" s="5" t="n">
        <v>570.0</v>
      </c>
      <c r="F12" s="5" t="n">
        <v>906.0</v>
      </c>
      <c r="G12" s="5" t="n">
        <v>538.0</v>
      </c>
      <c r="H12" s="5" t="n">
        <v>708.0</v>
      </c>
      <c r="I12" s="5" t="n">
        <v>411.0</v>
      </c>
      <c r="J12" s="5" t="n">
        <v>418.0</v>
      </c>
      <c r="K12" s="5" t="n">
        <v>209.0</v>
      </c>
      <c r="L12" s="5" t="n">
        <v>138.0</v>
      </c>
      <c r="M12" s="5" t="n">
        <v>3652.0</v>
      </c>
      <c r="N12" s="11" t="n">
        <f si="1" t="shared"/>
        <v>7967.0</v>
      </c>
      <c r="O12" s="5" t="n">
        <v>2717269.0</v>
      </c>
      <c r="P12" s="5" t="n">
        <v>44540.0</v>
      </c>
      <c r="Q12" s="11" t="n">
        <f si="2" t="shared"/>
        <v>4315.0</v>
      </c>
      <c r="R12" s="6" t="n">
        <f si="0" t="shared"/>
        <v>10.322132097334878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216.0</v>
      </c>
      <c r="E13" s="5" t="n">
        <v>549.0</v>
      </c>
      <c r="F13" s="5" t="n">
        <v>696.0</v>
      </c>
      <c r="G13" s="5" t="n">
        <v>737.0</v>
      </c>
      <c r="H13" s="5" t="n">
        <v>679.0</v>
      </c>
      <c r="I13" s="5" t="n">
        <v>316.0</v>
      </c>
      <c r="J13" s="5" t="n">
        <v>274.0</v>
      </c>
      <c r="K13" s="5" t="n">
        <v>275.0</v>
      </c>
      <c r="L13" s="5" t="n">
        <v>147.0</v>
      </c>
      <c r="M13" s="5" t="n">
        <v>3262.0</v>
      </c>
      <c r="N13" s="11" t="n">
        <f si="1" t="shared"/>
        <v>7151.0</v>
      </c>
      <c r="O13" s="5" t="n">
        <v>2263894.0</v>
      </c>
      <c r="P13" s="5" t="n">
        <v>44393.0</v>
      </c>
      <c r="Q13" s="11" t="n">
        <f si="2" t="shared"/>
        <v>3889.0</v>
      </c>
      <c r="R13" s="6" t="n">
        <f si="0" t="shared"/>
        <v>11.415016713808177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175.0</v>
      </c>
      <c r="E14" s="5" t="n">
        <v>71.0</v>
      </c>
      <c r="F14" s="5" t="n">
        <v>219.0</v>
      </c>
      <c r="G14" s="5" t="n">
        <v>296.0</v>
      </c>
      <c r="H14" s="5" t="n">
        <v>437.0</v>
      </c>
      <c r="I14" s="5" t="n">
        <v>479.0</v>
      </c>
      <c r="J14" s="5" t="n">
        <v>442.0</v>
      </c>
      <c r="K14" s="5" t="n">
        <v>447.0</v>
      </c>
      <c r="L14" s="5" t="n">
        <v>207.0</v>
      </c>
      <c r="M14" s="5" t="n">
        <v>3920.0</v>
      </c>
      <c r="N14" s="11" t="n">
        <f si="1" t="shared"/>
        <v>6693.0</v>
      </c>
      <c r="O14" s="5" t="n">
        <v>3389512.0</v>
      </c>
      <c r="P14" s="5" t="n">
        <v>58949.0</v>
      </c>
      <c r="Q14" s="11" t="n">
        <f si="2" t="shared"/>
        <v>2773.0</v>
      </c>
      <c r="R14" s="6" t="n">
        <f si="0" t="shared"/>
        <v>21.25820411107104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18.0</v>
      </c>
      <c r="E15" s="5" t="n">
        <f ref="E15:M15" si="3" t="shared">E16-E9-E10-E11-E12-E13-E14</f>
        <v>17.0</v>
      </c>
      <c r="F15" s="5" t="n">
        <f si="3" t="shared"/>
        <v>29.0</v>
      </c>
      <c r="G15" s="5" t="n">
        <f si="3" t="shared"/>
        <v>35.0</v>
      </c>
      <c r="H15" s="5" t="n">
        <f si="3" t="shared"/>
        <v>86.0</v>
      </c>
      <c r="I15" s="5" t="n">
        <f si="3" t="shared"/>
        <v>53.0</v>
      </c>
      <c r="J15" s="5" t="n">
        <f si="3" t="shared"/>
        <v>52.0</v>
      </c>
      <c r="K15" s="5" t="n">
        <f si="3" t="shared"/>
        <v>43.0</v>
      </c>
      <c r="L15" s="5" t="n">
        <f si="3" t="shared"/>
        <v>12.0</v>
      </c>
      <c r="M15" s="5" t="n">
        <f si="3" t="shared"/>
        <v>100.0</v>
      </c>
      <c r="N15" s="5" t="n">
        <f ref="N15" si="4" t="shared">N16-N9-N10-N11-N12-N13-N14</f>
        <v>445.0</v>
      </c>
      <c r="O15" s="5" t="n">
        <f>O16-O9-O10-O11-O12-O13-O14</f>
        <v>51800.0</v>
      </c>
      <c r="P15" s="5" t="n">
        <f>P16-P9-P10-P11-P12-P13-P14</f>
        <v>5731.0</v>
      </c>
      <c r="Q15" s="11" t="n">
        <f si="2" t="shared"/>
        <v>345.0</v>
      </c>
      <c r="R15" s="6" t="n">
        <f si="0" t="shared"/>
        <v>16.61159420289855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2624.0</v>
      </c>
      <c r="E16" s="5" t="n">
        <v>4049.0</v>
      </c>
      <c r="F16" s="5" t="n">
        <v>6485.0</v>
      </c>
      <c r="G16" s="5" t="n">
        <v>8918.0</v>
      </c>
      <c r="H16" s="5" t="n">
        <v>30270.0</v>
      </c>
      <c r="I16" s="5" t="n">
        <v>10542.0</v>
      </c>
      <c r="J16" s="5" t="n">
        <v>3337.0</v>
      </c>
      <c r="K16" s="5" t="n">
        <v>1727.0</v>
      </c>
      <c r="L16" s="5" t="n">
        <v>909.0</v>
      </c>
      <c r="M16" s="5" t="n">
        <v>17189.0</v>
      </c>
      <c r="N16" s="11" t="n">
        <f ref="N16:N48" si="5" t="shared">SUM(D16:M16)</f>
        <v>86050.0</v>
      </c>
      <c r="O16" s="5" t="n">
        <v>1.3748978E7</v>
      </c>
      <c r="P16" s="5" t="n">
        <v>581368.0</v>
      </c>
      <c r="Q16" s="11" t="n">
        <f si="2" t="shared"/>
        <v>68861.0</v>
      </c>
      <c r="R16" s="6" t="n">
        <f si="0" t="shared"/>
        <v>8.44263080698799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18.0</v>
      </c>
      <c r="E17" s="5" t="n">
        <f ref="E17:M17" si="6" t="shared">E18-E16-E3-E4-E5-E6-E7-E8</f>
        <v>60.0</v>
      </c>
      <c r="F17" s="5" t="n">
        <f si="6" t="shared"/>
        <v>82.0</v>
      </c>
      <c r="G17" s="5" t="n">
        <f si="6" t="shared"/>
        <v>97.0</v>
      </c>
      <c r="H17" s="5" t="n">
        <f si="6" t="shared"/>
        <v>194.0</v>
      </c>
      <c r="I17" s="5" t="n">
        <f si="6" t="shared"/>
        <v>149.0</v>
      </c>
      <c r="J17" s="5" t="n">
        <f si="6" t="shared"/>
        <v>88.0</v>
      </c>
      <c r="K17" s="5" t="n">
        <f si="6" t="shared"/>
        <v>99.0</v>
      </c>
      <c r="L17" s="5" t="n">
        <f si="6" t="shared"/>
        <v>53.0</v>
      </c>
      <c r="M17" s="5" t="n">
        <f si="6" t="shared"/>
        <v>7241.0</v>
      </c>
      <c r="N17" s="11" t="n">
        <f si="5" t="shared"/>
        <v>8081.0</v>
      </c>
      <c r="O17" s="5" t="n">
        <f>O18-O16-O3-O4-O5-O6-O7-O8</f>
        <v>1620378.0</v>
      </c>
      <c r="P17" s="5" t="n">
        <f>P18-P16-P3-P4-P5-P6-P7-P8</f>
        <v>14550.0</v>
      </c>
      <c r="Q17" s="11" t="n">
        <f si="2" t="shared"/>
        <v>840.0</v>
      </c>
      <c r="R17" s="6" t="n">
        <f si="0" t="shared"/>
        <v>17.321428571428573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15997.0</v>
      </c>
      <c r="E18" s="5" t="n">
        <v>52276.0</v>
      </c>
      <c r="F18" s="5" t="n">
        <v>72702.0</v>
      </c>
      <c r="G18" s="5" t="n">
        <v>45216.0</v>
      </c>
      <c r="H18" s="5" t="n">
        <v>134971.0</v>
      </c>
      <c r="I18" s="5" t="n">
        <v>24501.0</v>
      </c>
      <c r="J18" s="5" t="n">
        <v>8581.0</v>
      </c>
      <c r="K18" s="5" t="n">
        <v>6614.0</v>
      </c>
      <c r="L18" s="5" t="n">
        <v>3679.0</v>
      </c>
      <c r="M18" s="5" t="n">
        <v>35058.0</v>
      </c>
      <c r="N18" s="11" t="n">
        <f si="5" t="shared"/>
        <v>399595.0</v>
      </c>
      <c r="O18" s="5" t="n">
        <v>1.980232E7</v>
      </c>
      <c r="P18" s="5" t="n">
        <v>2393033.0</v>
      </c>
      <c r="Q18" s="11" t="n">
        <f si="2" t="shared"/>
        <v>364537.0</v>
      </c>
      <c r="R18" s="6" t="n">
        <f si="0" t="shared"/>
        <v>6.564581921725367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260.0</v>
      </c>
      <c r="E19" s="5" t="n">
        <v>457.0</v>
      </c>
      <c r="F19" s="5" t="n">
        <v>675.0</v>
      </c>
      <c r="G19" s="5" t="n">
        <v>456.0</v>
      </c>
      <c r="H19" s="5" t="n">
        <v>757.0</v>
      </c>
      <c r="I19" s="5" t="n">
        <v>585.0</v>
      </c>
      <c r="J19" s="5" t="n">
        <v>433.0</v>
      </c>
      <c r="K19" s="5" t="n">
        <v>276.0</v>
      </c>
      <c r="L19" s="5" t="n">
        <v>124.0</v>
      </c>
      <c r="M19" s="5" t="n">
        <v>164.0</v>
      </c>
      <c r="N19" s="11" t="n">
        <f si="5" t="shared"/>
        <v>4187.0</v>
      </c>
      <c r="O19" s="5" t="n">
        <v>112059.0</v>
      </c>
      <c r="P19" s="5" t="n">
        <v>47101.0</v>
      </c>
      <c r="Q19" s="11" t="n">
        <f si="2" t="shared"/>
        <v>4023.0</v>
      </c>
      <c r="R19" s="6" t="n">
        <f si="0" t="shared"/>
        <v>11.707929405915984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3562.0</v>
      </c>
      <c r="E20" s="5" t="n">
        <v>3135.0</v>
      </c>
      <c r="F20" s="5" t="n">
        <v>3658.0</v>
      </c>
      <c r="G20" s="5" t="n">
        <v>3031.0</v>
      </c>
      <c r="H20" s="5" t="n">
        <v>5995.0</v>
      </c>
      <c r="I20" s="5" t="n">
        <v>6937.0</v>
      </c>
      <c r="J20" s="5" t="n">
        <v>4548.0</v>
      </c>
      <c r="K20" s="5" t="n">
        <v>1549.0</v>
      </c>
      <c r="L20" s="5" t="n">
        <v>733.0</v>
      </c>
      <c r="M20" s="5" t="n">
        <v>1108.0</v>
      </c>
      <c r="N20" s="11" t="n">
        <f si="5" t="shared"/>
        <v>34256.0</v>
      </c>
      <c r="O20" s="5" t="n">
        <v>727576.0</v>
      </c>
      <c r="P20" s="5" t="n">
        <v>370736.0</v>
      </c>
      <c r="Q20" s="11" t="n">
        <f si="2" t="shared"/>
        <v>33148.0</v>
      </c>
      <c r="R20" s="6" t="n">
        <f si="0" t="shared"/>
        <v>11.184264510679377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10.0</v>
      </c>
      <c r="E21" s="5" t="n">
        <v>16.0</v>
      </c>
      <c r="F21" s="5" t="n">
        <v>21.0</v>
      </c>
      <c r="G21" s="5" t="n">
        <v>26.0</v>
      </c>
      <c r="H21" s="5" t="n">
        <v>33.0</v>
      </c>
      <c r="I21" s="5" t="n">
        <v>27.0</v>
      </c>
      <c r="J21" s="5" t="n">
        <v>9.0</v>
      </c>
      <c r="K21" s="5" t="n">
        <v>11.0</v>
      </c>
      <c r="L21" s="5" t="n">
        <v>6.0</v>
      </c>
      <c r="M21" s="5" t="n">
        <v>21.0</v>
      </c>
      <c r="N21" s="11" t="n">
        <f si="5" t="shared"/>
        <v>180.0</v>
      </c>
      <c r="O21" s="5" t="n">
        <v>11283.0</v>
      </c>
      <c r="P21" s="5" t="n">
        <v>1914.0</v>
      </c>
      <c r="Q21" s="11" t="n">
        <f si="2" t="shared"/>
        <v>159.0</v>
      </c>
      <c r="R21" s="6" t="n">
        <f si="0" t="shared"/>
        <v>12.037735849056604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20.0</v>
      </c>
      <c r="E22" s="5" t="n">
        <v>39.0</v>
      </c>
      <c r="F22" s="5" t="n">
        <v>41.0</v>
      </c>
      <c r="G22" s="5" t="n">
        <v>58.0</v>
      </c>
      <c r="H22" s="5" t="n">
        <v>184.0</v>
      </c>
      <c r="I22" s="5" t="n">
        <v>55.0</v>
      </c>
      <c r="J22" s="5" t="n">
        <v>28.0</v>
      </c>
      <c r="K22" s="5" t="n">
        <v>17.0</v>
      </c>
      <c r="L22" s="5" t="n">
        <v>7.0</v>
      </c>
      <c r="M22" s="5" t="n">
        <v>17.0</v>
      </c>
      <c r="N22" s="11" t="n">
        <f si="5" t="shared"/>
        <v>466.0</v>
      </c>
      <c r="O22" s="5" t="n">
        <v>8185.0</v>
      </c>
      <c r="P22" s="5" t="n">
        <v>3907.0</v>
      </c>
      <c r="Q22" s="11" t="n">
        <f si="2" t="shared"/>
        <v>449.0</v>
      </c>
      <c r="R22" s="6" t="n">
        <f si="0" t="shared"/>
        <v>8.701559020044543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7.0</v>
      </c>
      <c r="E23" s="5" t="n">
        <v>2.0</v>
      </c>
      <c r="F23" s="5" t="n">
        <v>9.0</v>
      </c>
      <c r="G23" s="5" t="n">
        <v>4.0</v>
      </c>
      <c r="H23" s="5" t="n">
        <v>42.0</v>
      </c>
      <c r="I23" s="5" t="n">
        <v>18.0</v>
      </c>
      <c r="J23" s="5" t="n">
        <v>1.0</v>
      </c>
      <c r="K23" s="5" t="n">
        <v>5.0</v>
      </c>
      <c r="L23" s="5" t="n">
        <v>1.0</v>
      </c>
      <c r="M23" s="5" t="n">
        <v>4.0</v>
      </c>
      <c r="N23" s="11" t="n">
        <f si="5" t="shared"/>
        <v>93.0</v>
      </c>
      <c r="O23" s="5" t="n">
        <v>1311.0</v>
      </c>
      <c r="P23" s="5" t="n">
        <v>822.0</v>
      </c>
      <c r="Q23" s="11" t="n">
        <f si="2" t="shared"/>
        <v>89.0</v>
      </c>
      <c r="R23" s="6" t="n">
        <f si="0" t="shared"/>
        <v>9.235955056179776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22.0</v>
      </c>
      <c r="E24" s="5" t="n">
        <f ref="E24:M24" si="7" t="shared">E25-E19-E20-E21-E22-E23</f>
        <v>45.0</v>
      </c>
      <c r="F24" s="5" t="n">
        <f si="7" t="shared"/>
        <v>47.0</v>
      </c>
      <c r="G24" s="5" t="n">
        <f si="7" t="shared"/>
        <v>95.0</v>
      </c>
      <c r="H24" s="5" t="n">
        <f si="7" t="shared"/>
        <v>157.0</v>
      </c>
      <c r="I24" s="5" t="n">
        <f si="7" t="shared"/>
        <v>101.0</v>
      </c>
      <c r="J24" s="5" t="n">
        <f si="7" t="shared"/>
        <v>90.0</v>
      </c>
      <c r="K24" s="5" t="n">
        <f si="7" t="shared"/>
        <v>44.0</v>
      </c>
      <c r="L24" s="5" t="n">
        <f si="7" t="shared"/>
        <v>26.0</v>
      </c>
      <c r="M24" s="5" t="n">
        <f si="7" t="shared"/>
        <v>130.0</v>
      </c>
      <c r="N24" s="11" t="n">
        <f si="5" t="shared"/>
        <v>757.0</v>
      </c>
      <c r="O24" s="5" t="n">
        <f>O25-O19-O20-O21-O22-O23</f>
        <v>68301.0</v>
      </c>
      <c r="P24" s="5" t="n">
        <f>P25-P19-P20-P21-P22-P23</f>
        <v>8781.0</v>
      </c>
      <c r="Q24" s="11" t="n">
        <f si="2" t="shared"/>
        <v>627.0</v>
      </c>
      <c r="R24" s="6" t="n">
        <f si="0" t="shared"/>
        <v>14.004784688995215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3881.0</v>
      </c>
      <c r="E25" s="5" t="n">
        <v>3694.0</v>
      </c>
      <c r="F25" s="5" t="n">
        <v>4451.0</v>
      </c>
      <c r="G25" s="5" t="n">
        <v>3670.0</v>
      </c>
      <c r="H25" s="5" t="n">
        <v>7168.0</v>
      </c>
      <c r="I25" s="5" t="n">
        <v>7723.0</v>
      </c>
      <c r="J25" s="5" t="n">
        <v>5109.0</v>
      </c>
      <c r="K25" s="5" t="n">
        <v>1902.0</v>
      </c>
      <c r="L25" s="5" t="n">
        <v>897.0</v>
      </c>
      <c r="M25" s="5" t="n">
        <v>1444.0</v>
      </c>
      <c r="N25" s="11" t="n">
        <f si="5" t="shared"/>
        <v>39939.0</v>
      </c>
      <c r="O25" s="5" t="n">
        <v>928715.0</v>
      </c>
      <c r="P25" s="5" t="n">
        <v>433261.0</v>
      </c>
      <c r="Q25" s="11" t="n">
        <f si="2" t="shared"/>
        <v>38495.0</v>
      </c>
      <c r="R25" s="6" t="n">
        <f si="0" t="shared"/>
        <v>11.254994155085075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49.0</v>
      </c>
      <c r="E26" s="5" t="n">
        <v>61.0</v>
      </c>
      <c r="F26" s="5" t="n">
        <v>46.0</v>
      </c>
      <c r="G26" s="5" t="n">
        <v>29.0</v>
      </c>
      <c r="H26" s="5" t="n">
        <v>54.0</v>
      </c>
      <c r="I26" s="5" t="n">
        <v>36.0</v>
      </c>
      <c r="J26" s="5" t="n">
        <v>16.0</v>
      </c>
      <c r="K26" s="5" t="n">
        <v>16.0</v>
      </c>
      <c r="L26" s="5" t="n">
        <v>11.0</v>
      </c>
      <c r="M26" s="5" t="n">
        <v>9.0</v>
      </c>
      <c r="N26" s="11" t="n">
        <f si="5" t="shared"/>
        <v>327.0</v>
      </c>
      <c r="O26" s="5" t="n">
        <v>5194.0</v>
      </c>
      <c r="P26" s="5" t="n">
        <v>2998.0</v>
      </c>
      <c r="Q26" s="11" t="n">
        <f si="2" t="shared"/>
        <v>318.0</v>
      </c>
      <c r="R26" s="6" t="n">
        <f si="0" t="shared"/>
        <v>9.427672955974844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165.0</v>
      </c>
      <c r="E27" s="5" t="n">
        <v>301.0</v>
      </c>
      <c r="F27" s="5" t="n">
        <v>267.0</v>
      </c>
      <c r="G27" s="5" t="n">
        <v>226.0</v>
      </c>
      <c r="H27" s="5" t="n">
        <v>329.0</v>
      </c>
      <c r="I27" s="5" t="n">
        <v>297.0</v>
      </c>
      <c r="J27" s="5" t="n">
        <v>198.0</v>
      </c>
      <c r="K27" s="5" t="n">
        <v>137.0</v>
      </c>
      <c r="L27" s="5" t="n">
        <v>98.0</v>
      </c>
      <c r="M27" s="5" t="n">
        <v>147.0</v>
      </c>
      <c r="N27" s="11" t="n">
        <f si="5" t="shared"/>
        <v>2165.0</v>
      </c>
      <c r="O27" s="5" t="n">
        <v>60246.0</v>
      </c>
      <c r="P27" s="5" t="n">
        <v>25341.0</v>
      </c>
      <c r="Q27" s="11" t="n">
        <f si="2" t="shared"/>
        <v>2018.0</v>
      </c>
      <c r="R27" s="6" t="n">
        <f si="0" t="shared"/>
        <v>12.557482656095143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224.0</v>
      </c>
      <c r="E28" s="5" t="n">
        <v>430.0</v>
      </c>
      <c r="F28" s="5" t="n">
        <v>440.0</v>
      </c>
      <c r="G28" s="5" t="n">
        <v>329.0</v>
      </c>
      <c r="H28" s="5" t="n">
        <v>553.0</v>
      </c>
      <c r="I28" s="5" t="n">
        <v>466.0</v>
      </c>
      <c r="J28" s="5" t="n">
        <v>230.0</v>
      </c>
      <c r="K28" s="5" t="n">
        <v>138.0</v>
      </c>
      <c r="L28" s="5" t="n">
        <v>67.0</v>
      </c>
      <c r="M28" s="5" t="n">
        <v>90.0</v>
      </c>
      <c r="N28" s="11" t="n">
        <f si="5" t="shared"/>
        <v>2967.0</v>
      </c>
      <c r="O28" s="5" t="n">
        <v>47558.0</v>
      </c>
      <c r="P28" s="5" t="n">
        <v>28101.0</v>
      </c>
      <c r="Q28" s="11" t="n">
        <f si="2" t="shared"/>
        <v>2877.0</v>
      </c>
      <c r="R28" s="6" t="n">
        <f si="0" t="shared"/>
        <v>9.767466110531805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133.0</v>
      </c>
      <c r="E29" s="5" t="n">
        <v>172.0</v>
      </c>
      <c r="F29" s="5" t="n">
        <v>194.0</v>
      </c>
      <c r="G29" s="5" t="n">
        <v>100.0</v>
      </c>
      <c r="H29" s="5" t="n">
        <v>146.0</v>
      </c>
      <c r="I29" s="5" t="n">
        <v>90.0</v>
      </c>
      <c r="J29" s="5" t="n">
        <v>53.0</v>
      </c>
      <c r="K29" s="5" t="n">
        <v>28.0</v>
      </c>
      <c r="L29" s="5" t="n">
        <v>9.0</v>
      </c>
      <c r="M29" s="5" t="n">
        <v>36.0</v>
      </c>
      <c r="N29" s="11" t="n">
        <f si="5" t="shared"/>
        <v>961.0</v>
      </c>
      <c r="O29" s="5" t="n">
        <v>16049.0</v>
      </c>
      <c r="P29" s="5" t="n">
        <v>6109.0</v>
      </c>
      <c r="Q29" s="11" t="n">
        <f si="2" t="shared"/>
        <v>925.0</v>
      </c>
      <c r="R29" s="6" t="n">
        <f si="0" t="shared"/>
        <v>6.604324324324324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106.0</v>
      </c>
      <c r="E30" s="5" t="n">
        <v>140.0</v>
      </c>
      <c r="F30" s="5" t="n">
        <v>150.0</v>
      </c>
      <c r="G30" s="5" t="n">
        <v>103.0</v>
      </c>
      <c r="H30" s="5" t="n">
        <v>162.0</v>
      </c>
      <c r="I30" s="5" t="n">
        <v>118.0</v>
      </c>
      <c r="J30" s="5" t="n">
        <v>70.0</v>
      </c>
      <c r="K30" s="5" t="n">
        <v>41.0</v>
      </c>
      <c r="L30" s="5" t="n">
        <v>27.0</v>
      </c>
      <c r="M30" s="5" t="n">
        <v>23.0</v>
      </c>
      <c r="N30" s="11" t="n">
        <f si="5" t="shared"/>
        <v>940.0</v>
      </c>
      <c r="O30" s="5" t="n">
        <v>14151.0</v>
      </c>
      <c r="P30" s="5" t="n">
        <v>8801.0</v>
      </c>
      <c r="Q30" s="11" t="n">
        <f si="2" t="shared"/>
        <v>917.0</v>
      </c>
      <c r="R30" s="6" t="n">
        <f si="0" t="shared"/>
        <v>9.597600872410032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53.0</v>
      </c>
      <c r="E31" s="5" t="n">
        <v>62.0</v>
      </c>
      <c r="F31" s="5" t="n">
        <v>70.0</v>
      </c>
      <c r="G31" s="5" t="n">
        <v>60.0</v>
      </c>
      <c r="H31" s="5" t="n">
        <v>97.0</v>
      </c>
      <c r="I31" s="5" t="n">
        <v>75.0</v>
      </c>
      <c r="J31" s="5" t="n">
        <v>29.0</v>
      </c>
      <c r="K31" s="5" t="n">
        <v>18.0</v>
      </c>
      <c r="L31" s="5" t="n">
        <v>16.0</v>
      </c>
      <c r="M31" s="5" t="n">
        <v>12.0</v>
      </c>
      <c r="N31" s="11" t="n">
        <f si="5" t="shared"/>
        <v>492.0</v>
      </c>
      <c r="O31" s="5" t="n">
        <v>7788.0</v>
      </c>
      <c r="P31" s="5" t="n">
        <v>4634.0</v>
      </c>
      <c r="Q31" s="11" t="n">
        <f si="2" t="shared"/>
        <v>480.0</v>
      </c>
      <c r="R31" s="6" t="n">
        <f si="0" t="shared"/>
        <v>9.654166666666667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32.0</v>
      </c>
      <c r="E32" s="5" t="n">
        <v>77.0</v>
      </c>
      <c r="F32" s="5" t="n">
        <v>64.0</v>
      </c>
      <c r="G32" s="5" t="n">
        <v>59.0</v>
      </c>
      <c r="H32" s="5" t="n">
        <v>95.0</v>
      </c>
      <c r="I32" s="5" t="n">
        <v>59.0</v>
      </c>
      <c r="J32" s="5" t="n">
        <v>30.0</v>
      </c>
      <c r="K32" s="5" t="n">
        <v>19.0</v>
      </c>
      <c r="L32" s="5" t="n">
        <v>18.0</v>
      </c>
      <c r="M32" s="5" t="n">
        <v>48.0</v>
      </c>
      <c r="N32" s="11" t="n">
        <f si="5" t="shared"/>
        <v>501.0</v>
      </c>
      <c r="O32" s="5" t="n">
        <v>22255.0</v>
      </c>
      <c r="P32" s="5" t="n">
        <v>4582.0</v>
      </c>
      <c r="Q32" s="11" t="n">
        <f si="2" t="shared"/>
        <v>453.0</v>
      </c>
      <c r="R32" s="6" t="n">
        <f si="0" t="shared"/>
        <v>10.114790286975717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261.0</v>
      </c>
      <c r="E33" s="5" t="n">
        <v>488.0</v>
      </c>
      <c r="F33" s="5" t="n">
        <v>528.0</v>
      </c>
      <c r="G33" s="5" t="n">
        <v>389.0</v>
      </c>
      <c r="H33" s="5" t="n">
        <v>551.0</v>
      </c>
      <c r="I33" s="5" t="n">
        <v>440.0</v>
      </c>
      <c r="J33" s="5" t="n">
        <v>168.0</v>
      </c>
      <c r="K33" s="5" t="n">
        <v>96.0</v>
      </c>
      <c r="L33" s="5" t="n">
        <v>101.0</v>
      </c>
      <c r="M33" s="5" t="n">
        <v>65.0</v>
      </c>
      <c r="N33" s="11" t="n">
        <f si="5" t="shared"/>
        <v>3087.0</v>
      </c>
      <c r="O33" s="5" t="n">
        <v>49948.0</v>
      </c>
      <c r="P33" s="5" t="n">
        <v>27814.0</v>
      </c>
      <c r="Q33" s="11" t="n">
        <f si="2" t="shared"/>
        <v>3022.0</v>
      </c>
      <c r="R33" s="6" t="n">
        <f si="0" t="shared"/>
        <v>9.203838517538054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29.0</v>
      </c>
      <c r="E34" s="5" t="n">
        <v>40.0</v>
      </c>
      <c r="F34" s="5" t="n">
        <v>46.0</v>
      </c>
      <c r="G34" s="5" t="n">
        <v>29.0</v>
      </c>
      <c r="H34" s="5" t="n">
        <v>66.0</v>
      </c>
      <c r="I34" s="5" t="n">
        <v>56.0</v>
      </c>
      <c r="J34" s="5" t="n">
        <v>32.0</v>
      </c>
      <c r="K34" s="5" t="n">
        <v>20.0</v>
      </c>
      <c r="L34" s="5" t="n">
        <v>9.0</v>
      </c>
      <c r="M34" s="5" t="n">
        <v>14.0</v>
      </c>
      <c r="N34" s="11" t="n">
        <f si="5" t="shared"/>
        <v>341.0</v>
      </c>
      <c r="O34" s="5" t="n">
        <v>7152.0</v>
      </c>
      <c r="P34" s="5" t="n">
        <v>3549.0</v>
      </c>
      <c r="Q34" s="11" t="n">
        <f si="2" t="shared"/>
        <v>327.0</v>
      </c>
      <c r="R34" s="6" t="n">
        <f si="0" t="shared"/>
        <v>10.853211009174313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14.0</v>
      </c>
      <c r="E35" s="5" t="n">
        <v>11.0</v>
      </c>
      <c r="F35" s="5" t="n">
        <v>21.0</v>
      </c>
      <c r="G35" s="5" t="n">
        <v>3.0</v>
      </c>
      <c r="H35" s="5" t="n">
        <v>18.0</v>
      </c>
      <c r="I35" s="5" t="n">
        <v>12.0</v>
      </c>
      <c r="J35" s="5" t="n">
        <v>1.0</v>
      </c>
      <c r="K35" s="5" t="n">
        <v>3.0</v>
      </c>
      <c r="L35" s="5" t="n">
        <v>4.0</v>
      </c>
      <c r="M35" s="5" t="n">
        <v>2.0</v>
      </c>
      <c r="N35" s="11" t="n">
        <f si="5" t="shared"/>
        <v>89.0</v>
      </c>
      <c r="O35" s="5" t="n">
        <v>1358.0</v>
      </c>
      <c r="P35" s="5" t="n">
        <v>783.0</v>
      </c>
      <c r="Q35" s="11" t="n">
        <f si="2" t="shared"/>
        <v>87.0</v>
      </c>
      <c r="R35" s="6" t="n">
        <f si="0" t="shared"/>
        <v>9.0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40.0</v>
      </c>
      <c r="E36" s="5" t="n">
        <v>78.0</v>
      </c>
      <c r="F36" s="5" t="n">
        <v>70.0</v>
      </c>
      <c r="G36" s="5" t="n">
        <v>51.0</v>
      </c>
      <c r="H36" s="5" t="n">
        <v>114.0</v>
      </c>
      <c r="I36" s="5" t="n">
        <v>93.0</v>
      </c>
      <c r="J36" s="5" t="n">
        <v>46.0</v>
      </c>
      <c r="K36" s="5" t="n">
        <v>28.0</v>
      </c>
      <c r="L36" s="5" t="n">
        <v>38.0</v>
      </c>
      <c r="M36" s="5" t="n">
        <v>15.0</v>
      </c>
      <c r="N36" s="11" t="n">
        <f si="5" t="shared"/>
        <v>573.0</v>
      </c>
      <c r="O36" s="5" t="n">
        <v>10103.0</v>
      </c>
      <c r="P36" s="5" t="n">
        <v>7488.0</v>
      </c>
      <c r="Q36" s="11" t="n">
        <f si="2" t="shared"/>
        <v>558.0</v>
      </c>
      <c r="R36" s="6" t="n">
        <f si="0" t="shared"/>
        <v>13.419354838709678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20.0</v>
      </c>
      <c r="E37" s="5" t="n">
        <v>42.0</v>
      </c>
      <c r="F37" s="5" t="n">
        <v>105.0</v>
      </c>
      <c r="G37" s="5" t="n">
        <v>110.0</v>
      </c>
      <c r="H37" s="5" t="n">
        <v>287.0</v>
      </c>
      <c r="I37" s="5" t="n">
        <v>147.0</v>
      </c>
      <c r="J37" s="5" t="n">
        <v>33.0</v>
      </c>
      <c r="K37" s="5" t="n">
        <v>22.0</v>
      </c>
      <c r="L37" s="5" t="n">
        <v>12.0</v>
      </c>
      <c r="M37" s="5" t="n">
        <v>60.0</v>
      </c>
      <c r="N37" s="11" t="n">
        <f si="5" t="shared"/>
        <v>838.0</v>
      </c>
      <c r="O37" s="5" t="n">
        <v>23124.0</v>
      </c>
      <c r="P37" s="5" t="n">
        <v>6660.0</v>
      </c>
      <c r="Q37" s="11" t="n">
        <f si="2" t="shared"/>
        <v>778.0</v>
      </c>
      <c r="R37" s="6" t="n">
        <f si="0" t="shared"/>
        <v>8.560411311053985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180.0</v>
      </c>
      <c r="E38" s="5" t="n">
        <f ref="E38:M38" si="8" t="shared">E39-E26-E27-E28-E29-E30-E31-E32-E33-E34-E35-E36-E37</f>
        <v>290.0</v>
      </c>
      <c r="F38" s="5" t="n">
        <f si="8" t="shared"/>
        <v>449.0</v>
      </c>
      <c r="G38" s="5" t="n">
        <f si="8" t="shared"/>
        <v>375.0</v>
      </c>
      <c r="H38" s="5" t="n">
        <f si="8" t="shared"/>
        <v>554.0</v>
      </c>
      <c r="I38" s="5" t="n">
        <f si="8" t="shared"/>
        <v>227.0</v>
      </c>
      <c r="J38" s="5" t="n">
        <f si="8" t="shared"/>
        <v>135.0</v>
      </c>
      <c r="K38" s="5" t="n">
        <f si="8" t="shared"/>
        <v>85.0</v>
      </c>
      <c r="L38" s="5" t="n">
        <f si="8" t="shared"/>
        <v>67.0</v>
      </c>
      <c r="M38" s="5" t="n">
        <f si="8" t="shared"/>
        <v>139.0</v>
      </c>
      <c r="N38" s="11" t="n">
        <f si="5" t="shared"/>
        <v>2501.0</v>
      </c>
      <c r="O38" s="5" t="n">
        <f>O39-O26-O27-O28-O29-O30-O31-O32-O33-O34-O35-O36-O37</f>
        <v>52024.0</v>
      </c>
      <c r="P38" s="5" t="n">
        <f>P39-P26-P27-P28-P29-P30-P31-P32-P33-P34-P35-P36-P37</f>
        <v>21282.0</v>
      </c>
      <c r="Q38" s="11" t="n">
        <f si="2" t="shared"/>
        <v>2362.0</v>
      </c>
      <c r="R38" s="6" t="n">
        <f si="0" t="shared"/>
        <v>9.010160880609654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1306.0</v>
      </c>
      <c r="E39" s="5" t="n">
        <v>2192.0</v>
      </c>
      <c r="F39" s="5" t="n">
        <v>2450.0</v>
      </c>
      <c r="G39" s="5" t="n">
        <v>1863.0</v>
      </c>
      <c r="H39" s="5" t="n">
        <v>3026.0</v>
      </c>
      <c r="I39" s="5" t="n">
        <v>2116.0</v>
      </c>
      <c r="J39" s="5" t="n">
        <v>1041.0</v>
      </c>
      <c r="K39" s="5" t="n">
        <v>651.0</v>
      </c>
      <c r="L39" s="5" t="n">
        <v>477.0</v>
      </c>
      <c r="M39" s="5" t="n">
        <v>660.0</v>
      </c>
      <c r="N39" s="11" t="n">
        <f si="5" t="shared"/>
        <v>15782.0</v>
      </c>
      <c r="O39" s="5" t="n">
        <v>316950.0</v>
      </c>
      <c r="P39" s="5" t="n">
        <v>148142.0</v>
      </c>
      <c r="Q39" s="11" t="n">
        <f si="2" t="shared"/>
        <v>15122.0</v>
      </c>
      <c r="R39" s="6" t="n">
        <f si="0" t="shared"/>
        <v>9.796455495304853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364.0</v>
      </c>
      <c r="E40" s="5" t="n">
        <v>492.0</v>
      </c>
      <c r="F40" s="5" t="n">
        <v>625.0</v>
      </c>
      <c r="G40" s="5" t="n">
        <v>435.0</v>
      </c>
      <c r="H40" s="5" t="n">
        <v>765.0</v>
      </c>
      <c r="I40" s="5" t="n">
        <v>497.0</v>
      </c>
      <c r="J40" s="5" t="n">
        <v>286.0</v>
      </c>
      <c r="K40" s="5" t="n">
        <v>74.0</v>
      </c>
      <c r="L40" s="5" t="n">
        <v>57.0</v>
      </c>
      <c r="M40" s="5" t="n">
        <v>75.0</v>
      </c>
      <c r="N40" s="11" t="n">
        <f si="5" t="shared"/>
        <v>3670.0</v>
      </c>
      <c r="O40" s="5" t="n">
        <v>49727.0</v>
      </c>
      <c r="P40" s="5" t="n">
        <v>28886.0</v>
      </c>
      <c r="Q40" s="11" t="n">
        <f si="2" t="shared"/>
        <v>3595.0</v>
      </c>
      <c r="R40" s="6" t="n">
        <f si="0" t="shared"/>
        <v>8.035048678720445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40.0</v>
      </c>
      <c r="E41" s="5" t="n">
        <v>57.0</v>
      </c>
      <c r="F41" s="5" t="n">
        <v>105.0</v>
      </c>
      <c r="G41" s="5" t="n">
        <v>69.0</v>
      </c>
      <c r="H41" s="5" t="n">
        <v>116.0</v>
      </c>
      <c r="I41" s="5" t="n">
        <v>102.0</v>
      </c>
      <c r="J41" s="5" t="n">
        <v>69.0</v>
      </c>
      <c r="K41" s="5" t="n">
        <v>46.0</v>
      </c>
      <c r="L41" s="5" t="n">
        <v>35.0</v>
      </c>
      <c r="M41" s="5" t="n">
        <v>17.0</v>
      </c>
      <c r="N41" s="11" t="n">
        <f si="5" t="shared"/>
        <v>656.0</v>
      </c>
      <c r="O41" s="5" t="n">
        <v>14281.0</v>
      </c>
      <c r="P41" s="5" t="n">
        <v>8907.0</v>
      </c>
      <c r="Q41" s="11" t="n">
        <f si="2" t="shared"/>
        <v>639.0</v>
      </c>
      <c r="R41" s="6" t="n">
        <f si="0" t="shared"/>
        <v>13.938967136150234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5.0</v>
      </c>
      <c r="F42" s="5" t="n">
        <f si="9" t="shared"/>
        <v>22.0</v>
      </c>
      <c r="G42" s="5" t="n">
        <f si="9" t="shared"/>
        <v>5.0</v>
      </c>
      <c r="H42" s="5" t="n">
        <f si="9" t="shared"/>
        <v>10.0</v>
      </c>
      <c r="I42" s="5" t="n">
        <f si="9" t="shared"/>
        <v>14.0</v>
      </c>
      <c r="J42" s="5" t="n">
        <f si="9" t="shared"/>
        <v>12.0</v>
      </c>
      <c r="K42" s="5" t="n">
        <f si="9" t="shared"/>
        <v>7.0</v>
      </c>
      <c r="L42" s="5" t="n">
        <f si="9" t="shared"/>
        <v>1.0</v>
      </c>
      <c r="M42" s="5" t="n">
        <f si="9" t="shared"/>
        <v>10.0</v>
      </c>
      <c r="N42" s="11" t="n">
        <f si="5" t="shared"/>
        <v>91.0</v>
      </c>
      <c r="O42" s="5" t="n">
        <f>O43-O40-O41</f>
        <v>3350.0</v>
      </c>
      <c r="P42" s="5" t="n">
        <f>P43-P40-P41</f>
        <v>918.0</v>
      </c>
      <c r="Q42" s="11" t="n">
        <f si="2" t="shared"/>
        <v>81.0</v>
      </c>
      <c r="R42" s="6" t="n">
        <f si="0" t="shared"/>
        <v>11.333333333333334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409.0</v>
      </c>
      <c r="E43" s="5" t="n">
        <v>554.0</v>
      </c>
      <c r="F43" s="5" t="n">
        <v>752.0</v>
      </c>
      <c r="G43" s="5" t="n">
        <v>509.0</v>
      </c>
      <c r="H43" s="5" t="n">
        <v>891.0</v>
      </c>
      <c r="I43" s="5" t="n">
        <v>613.0</v>
      </c>
      <c r="J43" s="5" t="n">
        <v>367.0</v>
      </c>
      <c r="K43" s="5" t="n">
        <v>127.0</v>
      </c>
      <c r="L43" s="5" t="n">
        <v>93.0</v>
      </c>
      <c r="M43" s="5" t="n">
        <v>102.0</v>
      </c>
      <c r="N43" s="11" t="n">
        <f si="5" t="shared"/>
        <v>4417.0</v>
      </c>
      <c r="O43" s="5" t="n">
        <v>67358.0</v>
      </c>
      <c r="P43" s="5" t="n">
        <v>38711.0</v>
      </c>
      <c r="Q43" s="11" t="n">
        <f si="2" t="shared"/>
        <v>4315.0</v>
      </c>
      <c r="R43" s="6" t="n">
        <f si="0" t="shared"/>
        <v>8.971263035921204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16.0</v>
      </c>
      <c r="E44" s="8" t="n">
        <v>26.0</v>
      </c>
      <c r="F44" s="8" t="n">
        <v>42.0</v>
      </c>
      <c r="G44" s="8" t="n">
        <v>46.0</v>
      </c>
      <c r="H44" s="8" t="n">
        <v>51.0</v>
      </c>
      <c r="I44" s="8" t="n">
        <v>30.0</v>
      </c>
      <c r="J44" s="8" t="n">
        <v>18.0</v>
      </c>
      <c r="K44" s="8" t="n">
        <v>23.0</v>
      </c>
      <c r="L44" s="8" t="n">
        <v>12.0</v>
      </c>
      <c r="M44" s="8" t="n">
        <v>41.0</v>
      </c>
      <c r="N44" s="11" t="n">
        <f si="5" t="shared"/>
        <v>305.0</v>
      </c>
      <c r="O44" s="8" t="n">
        <v>16202.0</v>
      </c>
      <c r="P44" s="8" t="n">
        <v>3282.0</v>
      </c>
      <c r="Q44" s="11" t="n">
        <f si="2" t="shared"/>
        <v>264.0</v>
      </c>
      <c r="R44" s="6" t="n">
        <f si="0" t="shared"/>
        <v>12.431818181818182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15.0</v>
      </c>
      <c r="E45" s="8" t="n">
        <f ref="E45:M45" si="10" t="shared">E46-E44</f>
        <v>21.0</v>
      </c>
      <c r="F45" s="8" t="n">
        <f si="10" t="shared"/>
        <v>42.0</v>
      </c>
      <c r="G45" s="8" t="n">
        <f si="10" t="shared"/>
        <v>73.0</v>
      </c>
      <c r="H45" s="8" t="n">
        <f si="10" t="shared"/>
        <v>105.0</v>
      </c>
      <c r="I45" s="8" t="n">
        <f si="10" t="shared"/>
        <v>52.0</v>
      </c>
      <c r="J45" s="8" t="n">
        <f si="10" t="shared"/>
        <v>30.0</v>
      </c>
      <c r="K45" s="8" t="n">
        <f si="10" t="shared"/>
        <v>17.0</v>
      </c>
      <c r="L45" s="8" t="n">
        <f si="10" t="shared"/>
        <v>3.0</v>
      </c>
      <c r="M45" s="8" t="n">
        <f si="10" t="shared"/>
        <v>50.0</v>
      </c>
      <c r="N45" s="11" t="n">
        <f si="5" t="shared"/>
        <v>408.0</v>
      </c>
      <c r="O45" s="8" t="n">
        <f>O46-O44</f>
        <v>26060.0</v>
      </c>
      <c r="P45" s="8" t="n">
        <f>P46-P44</f>
        <v>3362.0</v>
      </c>
      <c r="Q45" s="11" t="n">
        <f si="2" t="shared"/>
        <v>358.0</v>
      </c>
      <c r="R45" s="6" t="n">
        <f si="0" t="shared"/>
        <v>9.391061452513966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31.0</v>
      </c>
      <c r="E46" s="8" t="n">
        <v>47.0</v>
      </c>
      <c r="F46" s="8" t="n">
        <v>84.0</v>
      </c>
      <c r="G46" s="8" t="n">
        <v>119.0</v>
      </c>
      <c r="H46" s="8" t="n">
        <v>156.0</v>
      </c>
      <c r="I46" s="8" t="n">
        <v>82.0</v>
      </c>
      <c r="J46" s="8" t="n">
        <v>48.0</v>
      </c>
      <c r="K46" s="8" t="n">
        <v>40.0</v>
      </c>
      <c r="L46" s="8" t="n">
        <v>15.0</v>
      </c>
      <c r="M46" s="8" t="n">
        <v>91.0</v>
      </c>
      <c r="N46" s="11" t="n">
        <f si="5" t="shared"/>
        <v>713.0</v>
      </c>
      <c r="O46" s="8" t="n">
        <v>42262.0</v>
      </c>
      <c r="P46" s="8" t="n">
        <v>6644.0</v>
      </c>
      <c r="Q46" s="11" t="n">
        <f si="2" t="shared"/>
        <v>622.0</v>
      </c>
      <c r="R46" s="6" t="n">
        <f si="0" t="shared"/>
        <v>10.681672025723472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248.0</v>
      </c>
      <c r="E47" s="5" t="n">
        <v>413.0</v>
      </c>
      <c r="F47" s="5" t="n">
        <v>508.0</v>
      </c>
      <c r="G47" s="5" t="n">
        <v>307.0</v>
      </c>
      <c r="H47" s="5" t="n">
        <v>565.0</v>
      </c>
      <c r="I47" s="5" t="n">
        <v>278.0</v>
      </c>
      <c r="J47" s="5" t="n">
        <v>182.0</v>
      </c>
      <c r="K47" s="5" t="n">
        <v>75.0</v>
      </c>
      <c r="L47" s="5" t="n">
        <v>62.0</v>
      </c>
      <c r="M47" s="5" t="n">
        <v>149.0</v>
      </c>
      <c r="N47" s="11" t="n">
        <f si="5" t="shared"/>
        <v>2787.0</v>
      </c>
      <c r="O47" s="5" t="n">
        <v>75214.0</v>
      </c>
      <c r="P47" s="5" t="n">
        <v>21884.0</v>
      </c>
      <c r="Q47" s="11" t="n">
        <f si="2" t="shared"/>
        <v>2638.0</v>
      </c>
      <c r="R47" s="6" t="n">
        <f si="0" t="shared"/>
        <v>8.295678544351782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21872.0</v>
      </c>
      <c r="E48" s="5" t="n">
        <f ref="E48:M48" si="11" t="shared">E47+E46+E43+E39+E25+E18</f>
        <v>59176.0</v>
      </c>
      <c r="F48" s="5" t="n">
        <f si="11" t="shared"/>
        <v>80947.0</v>
      </c>
      <c r="G48" s="5" t="n">
        <f si="11" t="shared"/>
        <v>51684.0</v>
      </c>
      <c r="H48" s="5" t="n">
        <f si="11" t="shared"/>
        <v>146777.0</v>
      </c>
      <c r="I48" s="5" t="n">
        <f si="11" t="shared"/>
        <v>35313.0</v>
      </c>
      <c r="J48" s="5" t="n">
        <f si="11" t="shared"/>
        <v>15328.0</v>
      </c>
      <c r="K48" s="5" t="n">
        <f si="11" t="shared"/>
        <v>9409.0</v>
      </c>
      <c r="L48" s="5" t="n">
        <f si="11" t="shared"/>
        <v>5223.0</v>
      </c>
      <c r="M48" s="5" t="n">
        <f si="11" t="shared"/>
        <v>37504.0</v>
      </c>
      <c r="N48" s="11" t="n">
        <f si="5" t="shared"/>
        <v>463233.0</v>
      </c>
      <c r="O48" s="5" t="n">
        <f>O47+O46+O43+O39+O25+O18</f>
        <v>2.1232819E7</v>
      </c>
      <c r="P48" s="5" t="n">
        <f>P47+P46+P43+P39+P25+P18</f>
        <v>3041675.0</v>
      </c>
      <c r="Q48" s="11" t="n">
        <f si="2" t="shared"/>
        <v>425729.0</v>
      </c>
      <c r="R48" s="6" t="n">
        <f si="0" t="shared"/>
        <v>7.144627215904953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4.721597986326535</v>
      </c>
      <c r="E49" s="6" t="n">
        <f ref="E49" si="13" t="shared">E48/$N$48*100</f>
        <v>12.774564851813233</v>
      </c>
      <c r="F49" s="6" t="n">
        <f ref="F49" si="14" t="shared">F48/$N$48*100</f>
        <v>17.474359555558433</v>
      </c>
      <c r="G49" s="6" t="n">
        <f ref="G49" si="15" t="shared">G48/$N$48*100</f>
        <v>11.157236207265028</v>
      </c>
      <c r="H49" s="6" t="n">
        <f ref="H49" si="16" t="shared">H48/$N$48*100</f>
        <v>31.685350568720278</v>
      </c>
      <c r="I49" s="6" t="n">
        <f ref="I49" si="17" t="shared">I48/$N$48*100</f>
        <v>7.623161562323928</v>
      </c>
      <c r="J49" s="6" t="n">
        <f ref="J49" si="18" t="shared">J48/$N$48*100</f>
        <v>3.3089179743239363</v>
      </c>
      <c r="K49" s="6" t="n">
        <f ref="K49" si="19" t="shared">K48/$N$48*100</f>
        <v>2.0311592654236637</v>
      </c>
      <c r="L49" s="6" t="n">
        <f ref="L49" si="20" t="shared">L48/$N$48*100</f>
        <v>1.127510345765522</v>
      </c>
      <c r="M49" s="6" t="n">
        <f ref="M49" si="21" t="shared">M48/$N$48*100</f>
        <v>8.096141682479443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