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<sst xmlns="http://schemas.openxmlformats.org/spreadsheetml/2006/main" count="118" uniqueCount="73">
  <si>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</si>
  <si>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</si>
  <si>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</si>
  <si>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</si>
  <si>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</si>
  <si>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</si>
  <si>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</si>
  <si>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</si>
  <si>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</si>
  <si>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</si>
  <si>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</si>
  <si>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</si>
  <si>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</si>
  <si>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</si>
  <si>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</si>
  <si>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</si>
  <si>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</si>
  <si>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</si>
  <si>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</si>
  <si>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</si>
  <si>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</si>
  <si>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</si>
  <si>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</si>
  <si>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</si>
  <si>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</si>
  <si>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</si>
  <si>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</si>
  <si>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</si>
  <si>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</si>
  <si>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</si>
  <si>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</si>
  <si>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</si>
  <si>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</si>
  <si>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</si>
  <si>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</si>
  <si>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</si>
  <si>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</si>
  <si>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</si>
  <si>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</si>
  <si>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</si>
  <si>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</si>
  <si>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</si>
  <si>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</si>
  <si>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</si>
  <si>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</si>
  <si>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</si>
  <si>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</si>
  <si>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</si>
  <si>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</si>
  <si>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</si>
  <si>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</si>
  <si>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</si>
  <si>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</si>
  <si>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</si>
  <si>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</si>
  <si>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</si>
  <si>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</si>
  <si>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</si>
  <si>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</si>
  <si>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</si>
  <si>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</si>
  <si>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</si>
  <si>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</si>
  <si>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</si>
  <si>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</si>
  <si>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</si>
  <si>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</si>
  <si>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</si>
  <si>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</si>
  <si>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</si>
  <si>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</si>
  <si>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100年7月來臺旅客人次～按停留夜數分
Table 1-8  Visitor Arrivals  by Length of Stay,
July,2011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</si>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</sst>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2899.0</v>
      </c>
      <c r="E3" s="4" t="n">
        <v>11369.0</v>
      </c>
      <c r="F3" s="4" t="n">
        <v>26875.0</v>
      </c>
      <c r="G3" s="4" t="n">
        <v>15150.0</v>
      </c>
      <c r="H3" s="4" t="n">
        <v>12102.0</v>
      </c>
      <c r="I3" s="4" t="n">
        <v>3412.0</v>
      </c>
      <c r="J3" s="4" t="n">
        <v>988.0</v>
      </c>
      <c r="K3" s="4" t="n">
        <v>369.0</v>
      </c>
      <c r="L3" s="4" t="n">
        <v>234.0</v>
      </c>
      <c r="M3" s="4" t="n">
        <v>1956.0</v>
      </c>
      <c r="N3" s="11" t="n">
        <f>SUM(D3:M3)</f>
        <v>75354.0</v>
      </c>
      <c r="O3" s="4" t="n">
        <v>640099.0</v>
      </c>
      <c r="P3" s="4" t="n">
        <v>328881.0</v>
      </c>
      <c r="Q3" s="11" t="n">
        <f>SUM(D3:L3)</f>
        <v>73398.0</v>
      </c>
      <c r="R3" s="6" t="n">
        <f ref="R3:R48" si="0" t="shared">IF(P3&lt;&gt;0,P3/SUM(D3:L3),0)</f>
        <v>4.4807896672933865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2024.0</v>
      </c>
      <c r="E4" s="5" t="n">
        <v>3954.0</v>
      </c>
      <c r="F4" s="5" t="n">
        <v>2691.0</v>
      </c>
      <c r="G4" s="5" t="n">
        <v>9959.0</v>
      </c>
      <c r="H4" s="5" t="n">
        <v>84551.0</v>
      </c>
      <c r="I4" s="5" t="n">
        <v>7043.0</v>
      </c>
      <c r="J4" s="5" t="n">
        <v>2238.0</v>
      </c>
      <c r="K4" s="5" t="n">
        <v>2775.0</v>
      </c>
      <c r="L4" s="5" t="n">
        <v>1068.0</v>
      </c>
      <c r="M4" s="5" t="n">
        <v>5939.0</v>
      </c>
      <c r="N4" s="11" t="n">
        <f ref="N4:N14" si="1" t="shared">SUM(D4:M4)</f>
        <v>122242.0</v>
      </c>
      <c r="O4" s="5" t="n">
        <v>3134911.0</v>
      </c>
      <c r="P4" s="5" t="n">
        <v>941339.0</v>
      </c>
      <c r="Q4" s="11" t="n">
        <f ref="Q4:Q48" si="2" t="shared">SUM(D4:L4)</f>
        <v>116303.0</v>
      </c>
      <c r="R4" s="6" t="n">
        <f si="0" t="shared"/>
        <v>8.093849685734677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5090.0</v>
      </c>
      <c r="E5" s="5" t="n">
        <v>29458.0</v>
      </c>
      <c r="F5" s="5" t="n">
        <v>29380.0</v>
      </c>
      <c r="G5" s="5" t="n">
        <v>10390.0</v>
      </c>
      <c r="H5" s="5" t="n">
        <v>6627.0</v>
      </c>
      <c r="I5" s="5" t="n">
        <v>3767.0</v>
      </c>
      <c r="J5" s="5" t="n">
        <v>2143.0</v>
      </c>
      <c r="K5" s="5" t="n">
        <v>1549.0</v>
      </c>
      <c r="L5" s="5" t="n">
        <v>851.0</v>
      </c>
      <c r="M5" s="5" t="n">
        <v>1304.0</v>
      </c>
      <c r="N5" s="11" t="n">
        <f si="1" t="shared"/>
        <v>90559.0</v>
      </c>
      <c r="O5" s="5" t="n">
        <v>731566.0</v>
      </c>
      <c r="P5" s="5" t="n">
        <v>451044.0</v>
      </c>
      <c r="Q5" s="11" t="n">
        <f si="2" t="shared"/>
        <v>89255.0</v>
      </c>
      <c r="R5" s="6" t="n">
        <f si="0" t="shared"/>
        <v>5.053431180326032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1719.0</v>
      </c>
      <c r="E6" s="5" t="n">
        <v>3340.0</v>
      </c>
      <c r="F6" s="5" t="n">
        <v>5745.0</v>
      </c>
      <c r="G6" s="5" t="n">
        <v>1787.0</v>
      </c>
      <c r="H6" s="5" t="n">
        <v>1427.0</v>
      </c>
      <c r="I6" s="5" t="n">
        <v>909.0</v>
      </c>
      <c r="J6" s="5" t="n">
        <v>613.0</v>
      </c>
      <c r="K6" s="5" t="n">
        <v>219.0</v>
      </c>
      <c r="L6" s="5" t="n">
        <v>130.0</v>
      </c>
      <c r="M6" s="5" t="n">
        <v>421.0</v>
      </c>
      <c r="N6" s="11" t="n">
        <f si="1" t="shared"/>
        <v>16310.0</v>
      </c>
      <c r="O6" s="5" t="n">
        <v>185065.0</v>
      </c>
      <c r="P6" s="5" t="n">
        <v>84946.0</v>
      </c>
      <c r="Q6" s="11" t="n">
        <f si="2" t="shared"/>
        <v>15889.0</v>
      </c>
      <c r="R6" s="6" t="n">
        <f si="0" t="shared"/>
        <v>5.346214362137328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132.0</v>
      </c>
      <c r="E7" s="5" t="n">
        <v>295.0</v>
      </c>
      <c r="F7" s="5" t="n">
        <v>295.0</v>
      </c>
      <c r="G7" s="5" t="n">
        <v>209.0</v>
      </c>
      <c r="H7" s="5" t="n">
        <v>252.0</v>
      </c>
      <c r="I7" s="5" t="n">
        <v>188.0</v>
      </c>
      <c r="J7" s="5" t="n">
        <v>178.0</v>
      </c>
      <c r="K7" s="5" t="n">
        <v>134.0</v>
      </c>
      <c r="L7" s="5" t="n">
        <v>52.0</v>
      </c>
      <c r="M7" s="5" t="n">
        <v>141.0</v>
      </c>
      <c r="N7" s="11" t="n">
        <f si="1" t="shared"/>
        <v>1876.0</v>
      </c>
      <c r="O7" s="5" t="n">
        <v>67615.0</v>
      </c>
      <c r="P7" s="5" t="n">
        <v>20462.0</v>
      </c>
      <c r="Q7" s="11" t="n">
        <f si="2" t="shared"/>
        <v>1735.0</v>
      </c>
      <c r="R7" s="6" t="n">
        <f si="0" t="shared"/>
        <v>11.793659942363112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66.0</v>
      </c>
      <c r="E8" s="5" t="n">
        <v>115.0</v>
      </c>
      <c r="F8" s="5" t="n">
        <v>146.0</v>
      </c>
      <c r="G8" s="5" t="n">
        <v>127.0</v>
      </c>
      <c r="H8" s="5" t="n">
        <v>265.0</v>
      </c>
      <c r="I8" s="5" t="n">
        <v>174.0</v>
      </c>
      <c r="J8" s="5" t="n">
        <v>62.0</v>
      </c>
      <c r="K8" s="5" t="n">
        <v>44.0</v>
      </c>
      <c r="L8" s="5" t="n">
        <v>19.0</v>
      </c>
      <c r="M8" s="5" t="n">
        <v>61.0</v>
      </c>
      <c r="N8" s="11" t="n">
        <f si="1" t="shared"/>
        <v>1079.0</v>
      </c>
      <c r="O8" s="5" t="n">
        <v>26368.0</v>
      </c>
      <c r="P8" s="5" t="n">
        <v>9212.0</v>
      </c>
      <c r="Q8" s="11" t="n">
        <f si="2" t="shared"/>
        <v>1018.0</v>
      </c>
      <c r="R8" s="6" t="n">
        <f si="0" t="shared"/>
        <v>9.049115913555992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346.0</v>
      </c>
      <c r="E9" s="5" t="n">
        <v>878.0</v>
      </c>
      <c r="F9" s="5" t="n">
        <v>1688.0</v>
      </c>
      <c r="G9" s="5" t="n">
        <v>2423.0</v>
      </c>
      <c r="H9" s="5" t="n">
        <v>5968.0</v>
      </c>
      <c r="I9" s="5" t="n">
        <v>2514.0</v>
      </c>
      <c r="J9" s="5" t="n">
        <v>763.0</v>
      </c>
      <c r="K9" s="5" t="n">
        <v>248.0</v>
      </c>
      <c r="L9" s="5" t="n">
        <v>148.0</v>
      </c>
      <c r="M9" s="5" t="n">
        <v>881.0</v>
      </c>
      <c r="N9" s="11" t="n">
        <f si="1" t="shared"/>
        <v>15857.0</v>
      </c>
      <c r="O9" s="5" t="n">
        <v>360222.0</v>
      </c>
      <c r="P9" s="5" t="n">
        <v>118327.0</v>
      </c>
      <c r="Q9" s="11" t="n">
        <f si="2" t="shared"/>
        <v>14976.0</v>
      </c>
      <c r="R9" s="6" t="n">
        <f si="0" t="shared"/>
        <v>7.90110844017094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721.0</v>
      </c>
      <c r="E10" s="5" t="n">
        <v>1858.0</v>
      </c>
      <c r="F10" s="5" t="n">
        <v>2696.0</v>
      </c>
      <c r="G10" s="5" t="n">
        <v>2813.0</v>
      </c>
      <c r="H10" s="5" t="n">
        <v>6707.0</v>
      </c>
      <c r="I10" s="5" t="n">
        <v>2583.0</v>
      </c>
      <c r="J10" s="5" t="n">
        <v>580.0</v>
      </c>
      <c r="K10" s="5" t="n">
        <v>181.0</v>
      </c>
      <c r="L10" s="5" t="n">
        <v>62.0</v>
      </c>
      <c r="M10" s="5" t="n">
        <v>122.0</v>
      </c>
      <c r="N10" s="11" t="n">
        <f si="1" t="shared"/>
        <v>18323.0</v>
      </c>
      <c r="O10" s="5" t="n">
        <v>138726.0</v>
      </c>
      <c r="P10" s="5" t="n">
        <v>115327.0</v>
      </c>
      <c r="Q10" s="11" t="n">
        <f si="2" t="shared"/>
        <v>18201.0</v>
      </c>
      <c r="R10" s="6" t="n">
        <f si="0" t="shared"/>
        <v>6.336300203285534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443.0</v>
      </c>
      <c r="E11" s="5" t="n">
        <v>398.0</v>
      </c>
      <c r="F11" s="5" t="n">
        <v>592.0</v>
      </c>
      <c r="G11" s="5" t="n">
        <v>420.0</v>
      </c>
      <c r="H11" s="5" t="n">
        <v>1798.0</v>
      </c>
      <c r="I11" s="5" t="n">
        <v>1094.0</v>
      </c>
      <c r="J11" s="5" t="n">
        <v>1320.0</v>
      </c>
      <c r="K11" s="5" t="n">
        <v>591.0</v>
      </c>
      <c r="L11" s="5" t="n">
        <v>130.0</v>
      </c>
      <c r="M11" s="5" t="n">
        <v>6015.0</v>
      </c>
      <c r="N11" s="11" t="n">
        <f si="1" t="shared"/>
        <v>12801.0</v>
      </c>
      <c r="O11" s="5" t="n">
        <v>5283369.0</v>
      </c>
      <c r="P11" s="5" t="n">
        <v>92981.0</v>
      </c>
      <c r="Q11" s="11" t="n">
        <f si="2" t="shared"/>
        <v>6786.0</v>
      </c>
      <c r="R11" s="6" t="n">
        <f si="0" t="shared"/>
        <v>13.701886236368995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325.0</v>
      </c>
      <c r="E12" s="5" t="n">
        <v>426.0</v>
      </c>
      <c r="F12" s="5" t="n">
        <v>470.0</v>
      </c>
      <c r="G12" s="5" t="n">
        <v>279.0</v>
      </c>
      <c r="H12" s="5" t="n">
        <v>380.0</v>
      </c>
      <c r="I12" s="5" t="n">
        <v>418.0</v>
      </c>
      <c r="J12" s="5" t="n">
        <v>476.0</v>
      </c>
      <c r="K12" s="5" t="n">
        <v>337.0</v>
      </c>
      <c r="L12" s="5" t="n">
        <v>156.0</v>
      </c>
      <c r="M12" s="5" t="n">
        <v>3332.0</v>
      </c>
      <c r="N12" s="11" t="n">
        <f si="1" t="shared"/>
        <v>6599.0</v>
      </c>
      <c r="O12" s="5" t="n">
        <v>2324367.0</v>
      </c>
      <c r="P12" s="5" t="n">
        <v>48145.0</v>
      </c>
      <c r="Q12" s="11" t="n">
        <f si="2" t="shared"/>
        <v>3267.0</v>
      </c>
      <c r="R12" s="6" t="n">
        <f si="0" t="shared"/>
        <v>14.736761554943373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179.0</v>
      </c>
      <c r="E13" s="5" t="n">
        <v>584.0</v>
      </c>
      <c r="F13" s="5" t="n">
        <v>839.0</v>
      </c>
      <c r="G13" s="5" t="n">
        <v>597.0</v>
      </c>
      <c r="H13" s="5" t="n">
        <v>502.0</v>
      </c>
      <c r="I13" s="5" t="n">
        <v>350.0</v>
      </c>
      <c r="J13" s="5" t="n">
        <v>302.0</v>
      </c>
      <c r="K13" s="5" t="n">
        <v>209.0</v>
      </c>
      <c r="L13" s="5" t="n">
        <v>159.0</v>
      </c>
      <c r="M13" s="5" t="n">
        <v>3072.0</v>
      </c>
      <c r="N13" s="11" t="n">
        <f si="1" t="shared"/>
        <v>6793.0</v>
      </c>
      <c r="O13" s="5" t="n">
        <v>1987186.0</v>
      </c>
      <c r="P13" s="5" t="n">
        <v>41647.0</v>
      </c>
      <c r="Q13" s="11" t="n">
        <f si="2" t="shared"/>
        <v>3721.0</v>
      </c>
      <c r="R13" s="6" t="n">
        <f si="0" t="shared"/>
        <v>11.192421392098899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120.0</v>
      </c>
      <c r="E14" s="5" t="n">
        <v>146.0</v>
      </c>
      <c r="F14" s="5" t="n">
        <v>240.0</v>
      </c>
      <c r="G14" s="5" t="n">
        <v>222.0</v>
      </c>
      <c r="H14" s="5" t="n">
        <v>643.0</v>
      </c>
      <c r="I14" s="5" t="n">
        <v>566.0</v>
      </c>
      <c r="J14" s="5" t="n">
        <v>622.0</v>
      </c>
      <c r="K14" s="5" t="n">
        <v>607.0</v>
      </c>
      <c r="L14" s="5" t="n">
        <v>187.0</v>
      </c>
      <c r="M14" s="5" t="n">
        <v>3575.0</v>
      </c>
      <c r="N14" s="11" t="n">
        <f si="1" t="shared"/>
        <v>6928.0</v>
      </c>
      <c r="O14" s="5" t="n">
        <v>2773115.0</v>
      </c>
      <c r="P14" s="5" t="n">
        <v>71043.0</v>
      </c>
      <c r="Q14" s="11" t="n">
        <f si="2" t="shared"/>
        <v>3353.0</v>
      </c>
      <c r="R14" s="6" t="n">
        <f si="0" t="shared"/>
        <v>21.187891440501044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20.0</v>
      </c>
      <c r="E15" s="5" t="n">
        <f ref="E15:M15" si="3" t="shared">E16-E9-E10-E11-E12-E13-E14</f>
        <v>14.0</v>
      </c>
      <c r="F15" s="5" t="n">
        <f si="3" t="shared"/>
        <v>9.0</v>
      </c>
      <c r="G15" s="5" t="n">
        <f si="3" t="shared"/>
        <v>20.0</v>
      </c>
      <c r="H15" s="5" t="n">
        <f si="3" t="shared"/>
        <v>81.0</v>
      </c>
      <c r="I15" s="5" t="n">
        <f si="3" t="shared"/>
        <v>68.0</v>
      </c>
      <c r="J15" s="5" t="n">
        <f si="3" t="shared"/>
        <v>57.0</v>
      </c>
      <c r="K15" s="5" t="n">
        <f si="3" t="shared"/>
        <v>55.0</v>
      </c>
      <c r="L15" s="5" t="n">
        <f si="3" t="shared"/>
        <v>14.0</v>
      </c>
      <c r="M15" s="5" t="n">
        <f si="3" t="shared"/>
        <v>122.0</v>
      </c>
      <c r="N15" s="5" t="n">
        <f ref="N15" si="4" t="shared">N16-N9-N10-N11-N12-N13-N14</f>
        <v>460.0</v>
      </c>
      <c r="O15" s="5" t="n">
        <f>O16-O9-O10-O11-O12-O13-O14</f>
        <v>64490.0</v>
      </c>
      <c r="P15" s="5" t="n">
        <f>P16-P9-P10-P11-P12-P13-P14</f>
        <v>6487.0</v>
      </c>
      <c r="Q15" s="11" t="n">
        <f si="2" t="shared"/>
        <v>338.0</v>
      </c>
      <c r="R15" s="6" t="n">
        <f si="0" t="shared"/>
        <v>19.192307692307693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2154.0</v>
      </c>
      <c r="E16" s="5" t="n">
        <v>4304.0</v>
      </c>
      <c r="F16" s="5" t="n">
        <v>6534.0</v>
      </c>
      <c r="G16" s="5" t="n">
        <v>6774.0</v>
      </c>
      <c r="H16" s="5" t="n">
        <v>16079.0</v>
      </c>
      <c r="I16" s="5" t="n">
        <v>7593.0</v>
      </c>
      <c r="J16" s="5" t="n">
        <v>4120.0</v>
      </c>
      <c r="K16" s="5" t="n">
        <v>2228.0</v>
      </c>
      <c r="L16" s="5" t="n">
        <v>856.0</v>
      </c>
      <c r="M16" s="5" t="n">
        <v>17119.0</v>
      </c>
      <c r="N16" s="11" t="n">
        <f ref="N16:N48" si="5" t="shared">SUM(D16:M16)</f>
        <v>67761.0</v>
      </c>
      <c r="O16" s="5" t="n">
        <v>1.2931475E7</v>
      </c>
      <c r="P16" s="5" t="n">
        <v>493957.0</v>
      </c>
      <c r="Q16" s="11" t="n">
        <f si="2" t="shared"/>
        <v>50642.0</v>
      </c>
      <c r="R16" s="6" t="n">
        <f si="0" t="shared"/>
        <v>9.75389992496347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21.0</v>
      </c>
      <c r="E17" s="5" t="n">
        <f ref="E17:M17" si="6" t="shared">E18-E16-E3-E4-E5-E6-E7-E8</f>
        <v>26.0</v>
      </c>
      <c r="F17" s="5" t="n">
        <f si="6" t="shared"/>
        <v>57.0</v>
      </c>
      <c r="G17" s="5" t="n">
        <f si="6" t="shared"/>
        <v>55.0</v>
      </c>
      <c r="H17" s="5" t="n">
        <f si="6" t="shared"/>
        <v>169.0</v>
      </c>
      <c r="I17" s="5" t="n">
        <f si="6" t="shared"/>
        <v>168.0</v>
      </c>
      <c r="J17" s="5" t="n">
        <f si="6" t="shared"/>
        <v>111.0</v>
      </c>
      <c r="K17" s="5" t="n">
        <f si="6" t="shared"/>
        <v>129.0</v>
      </c>
      <c r="L17" s="5" t="n">
        <f si="6" t="shared"/>
        <v>32.0</v>
      </c>
      <c r="M17" s="5" t="n">
        <f si="6" t="shared"/>
        <v>7026.0</v>
      </c>
      <c r="N17" s="11" t="n">
        <f si="5" t="shared"/>
        <v>7794.0</v>
      </c>
      <c r="O17" s="5" t="n">
        <f>O18-O16-O3-O4-O5-O6-O7-O8</f>
        <v>1866307.0</v>
      </c>
      <c r="P17" s="5" t="n">
        <f>P18-P16-P3-P4-P5-P6-P7-P8</f>
        <v>14598.0</v>
      </c>
      <c r="Q17" s="11" t="n">
        <f si="2" t="shared"/>
        <v>768.0</v>
      </c>
      <c r="R17" s="6" t="n">
        <f si="0" t="shared"/>
        <v>19.0078125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14105.0</v>
      </c>
      <c r="E18" s="5" t="n">
        <v>52861.0</v>
      </c>
      <c r="F18" s="5" t="n">
        <v>71723.0</v>
      </c>
      <c r="G18" s="5" t="n">
        <v>44451.0</v>
      </c>
      <c r="H18" s="5" t="n">
        <v>121472.0</v>
      </c>
      <c r="I18" s="5" t="n">
        <v>23254.0</v>
      </c>
      <c r="J18" s="5" t="n">
        <v>10453.0</v>
      </c>
      <c r="K18" s="5" t="n">
        <v>7447.0</v>
      </c>
      <c r="L18" s="5" t="n">
        <v>3242.0</v>
      </c>
      <c r="M18" s="5" t="n">
        <v>33967.0</v>
      </c>
      <c r="N18" s="11" t="n">
        <f si="5" t="shared"/>
        <v>382975.0</v>
      </c>
      <c r="O18" s="5" t="n">
        <v>1.9583406E7</v>
      </c>
      <c r="P18" s="5" t="n">
        <v>2344439.0</v>
      </c>
      <c r="Q18" s="11" t="n">
        <f si="2" t="shared"/>
        <v>349008.0</v>
      </c>
      <c r="R18" s="6" t="n">
        <f si="0" t="shared"/>
        <v>6.717436276532343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233.0</v>
      </c>
      <c r="E19" s="5" t="n">
        <v>669.0</v>
      </c>
      <c r="F19" s="5" t="n">
        <v>744.0</v>
      </c>
      <c r="G19" s="5" t="n">
        <v>538.0</v>
      </c>
      <c r="H19" s="5" t="n">
        <v>740.0</v>
      </c>
      <c r="I19" s="5" t="n">
        <v>729.0</v>
      </c>
      <c r="J19" s="5" t="n">
        <v>543.0</v>
      </c>
      <c r="K19" s="5" t="n">
        <v>219.0</v>
      </c>
      <c r="L19" s="5" t="n">
        <v>134.0</v>
      </c>
      <c r="M19" s="5" t="n">
        <v>285.0</v>
      </c>
      <c r="N19" s="11" t="n">
        <f si="5" t="shared"/>
        <v>4834.0</v>
      </c>
      <c r="O19" s="5" t="n">
        <v>145465.0</v>
      </c>
      <c r="P19" s="5" t="n">
        <v>50439.0</v>
      </c>
      <c r="Q19" s="11" t="n">
        <f si="2" t="shared"/>
        <v>4549.0</v>
      </c>
      <c r="R19" s="6" t="n">
        <f si="0" t="shared"/>
        <v>11.087931413497472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2843.0</v>
      </c>
      <c r="E20" s="5" t="n">
        <v>2925.0</v>
      </c>
      <c r="F20" s="5" t="n">
        <v>3362.0</v>
      </c>
      <c r="G20" s="5" t="n">
        <v>2574.0</v>
      </c>
      <c r="H20" s="5" t="n">
        <v>5445.0</v>
      </c>
      <c r="I20" s="5" t="n">
        <v>7071.0</v>
      </c>
      <c r="J20" s="5" t="n">
        <v>7582.0</v>
      </c>
      <c r="K20" s="5" t="n">
        <v>2334.0</v>
      </c>
      <c r="L20" s="5" t="n">
        <v>465.0</v>
      </c>
      <c r="M20" s="5" t="n">
        <v>1084.0</v>
      </c>
      <c r="N20" s="11" t="n">
        <f si="5" t="shared"/>
        <v>35685.0</v>
      </c>
      <c r="O20" s="5" t="n">
        <v>819854.0</v>
      </c>
      <c r="P20" s="5" t="n">
        <v>451884.0</v>
      </c>
      <c r="Q20" s="11" t="n">
        <f si="2" t="shared"/>
        <v>34601.0</v>
      </c>
      <c r="R20" s="6" t="n">
        <f si="0" t="shared"/>
        <v>13.059853761451981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2.0</v>
      </c>
      <c r="E21" s="5" t="n">
        <v>20.0</v>
      </c>
      <c r="F21" s="5" t="n">
        <v>26.0</v>
      </c>
      <c r="G21" s="5" t="n">
        <v>40.0</v>
      </c>
      <c r="H21" s="5" t="n">
        <v>33.0</v>
      </c>
      <c r="I21" s="5" t="n">
        <v>65.0</v>
      </c>
      <c r="J21" s="5" t="n">
        <v>17.0</v>
      </c>
      <c r="K21" s="5" t="n">
        <v>9.0</v>
      </c>
      <c r="L21" s="5" t="n">
        <v>4.0</v>
      </c>
      <c r="M21" s="5" t="n">
        <v>16.0</v>
      </c>
      <c r="N21" s="11" t="n">
        <f si="5" t="shared"/>
        <v>232.0</v>
      </c>
      <c r="O21" s="5" t="n">
        <v>6527.0</v>
      </c>
      <c r="P21" s="5" t="n">
        <v>2238.0</v>
      </c>
      <c r="Q21" s="11" t="n">
        <f si="2" t="shared"/>
        <v>216.0</v>
      </c>
      <c r="R21" s="6" t="n">
        <f si="0" t="shared"/>
        <v>10.36111111111111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15.0</v>
      </c>
      <c r="E22" s="5" t="n">
        <v>20.0</v>
      </c>
      <c r="F22" s="5" t="n">
        <v>35.0</v>
      </c>
      <c r="G22" s="5" t="n">
        <v>36.0</v>
      </c>
      <c r="H22" s="5" t="n">
        <v>75.0</v>
      </c>
      <c r="I22" s="5" t="n">
        <v>98.0</v>
      </c>
      <c r="J22" s="5" t="n">
        <v>28.0</v>
      </c>
      <c r="K22" s="5" t="n">
        <v>11.0</v>
      </c>
      <c r="L22" s="5" t="n">
        <v>2.0</v>
      </c>
      <c r="M22" s="5" t="n">
        <v>30.0</v>
      </c>
      <c r="N22" s="11" t="n">
        <f si="5" t="shared"/>
        <v>350.0</v>
      </c>
      <c r="O22" s="5" t="n">
        <v>10012.0</v>
      </c>
      <c r="P22" s="5" t="n">
        <v>3101.0</v>
      </c>
      <c r="Q22" s="11" t="n">
        <f si="2" t="shared"/>
        <v>320.0</v>
      </c>
      <c r="R22" s="6" t="n">
        <f si="0" t="shared"/>
        <v>9.690625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7.0</v>
      </c>
      <c r="F23" s="5" t="n">
        <v>2.0</v>
      </c>
      <c r="G23" s="5" t="n">
        <v>3.0</v>
      </c>
      <c r="H23" s="5" t="n">
        <v>4.0</v>
      </c>
      <c r="I23" s="5" t="n">
        <v>19.0</v>
      </c>
      <c r="J23" s="5" t="n">
        <v>7.0</v>
      </c>
      <c r="K23" s="5" t="n">
        <v>5.0</v>
      </c>
      <c r="L23" s="5" t="n">
        <v>3.0</v>
      </c>
      <c r="M23" s="5" t="n">
        <v>7.0</v>
      </c>
      <c r="N23" s="11" t="n">
        <f si="5" t="shared"/>
        <v>57.0</v>
      </c>
      <c r="O23" s="5" t="n">
        <v>3266.0</v>
      </c>
      <c r="P23" s="5" t="n">
        <v>882.0</v>
      </c>
      <c r="Q23" s="11" t="n">
        <f si="2" t="shared"/>
        <v>50.0</v>
      </c>
      <c r="R23" s="6" t="n">
        <f si="0" t="shared"/>
        <v>17.64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19.0</v>
      </c>
      <c r="E24" s="5" t="n">
        <f ref="E24:M24" si="7" t="shared">E25-E19-E20-E21-E22-E23</f>
        <v>49.0</v>
      </c>
      <c r="F24" s="5" t="n">
        <f si="7" t="shared"/>
        <v>56.0</v>
      </c>
      <c r="G24" s="5" t="n">
        <f si="7" t="shared"/>
        <v>49.0</v>
      </c>
      <c r="H24" s="5" t="n">
        <f si="7" t="shared"/>
        <v>75.0</v>
      </c>
      <c r="I24" s="5" t="n">
        <f si="7" t="shared"/>
        <v>159.0</v>
      </c>
      <c r="J24" s="5" t="n">
        <f si="7" t="shared"/>
        <v>86.0</v>
      </c>
      <c r="K24" s="5" t="n">
        <f si="7" t="shared"/>
        <v>34.0</v>
      </c>
      <c r="L24" s="5" t="n">
        <f si="7" t="shared"/>
        <v>16.0</v>
      </c>
      <c r="M24" s="5" t="n">
        <f si="7" t="shared"/>
        <v>153.0</v>
      </c>
      <c r="N24" s="11" t="n">
        <f si="5" t="shared"/>
        <v>696.0</v>
      </c>
      <c r="O24" s="5" t="n">
        <f>O25-O19-O20-O21-O22-O23</f>
        <v>73036.0</v>
      </c>
      <c r="P24" s="5" t="n">
        <f>P25-P19-P20-P21-P22-P23</f>
        <v>7167.0</v>
      </c>
      <c r="Q24" s="11" t="n">
        <f si="2" t="shared"/>
        <v>543.0</v>
      </c>
      <c r="R24" s="6" t="n">
        <f si="0" t="shared"/>
        <v>13.19889502762431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3112.0</v>
      </c>
      <c r="E25" s="5" t="n">
        <v>3690.0</v>
      </c>
      <c r="F25" s="5" t="n">
        <v>4225.0</v>
      </c>
      <c r="G25" s="5" t="n">
        <v>3240.0</v>
      </c>
      <c r="H25" s="5" t="n">
        <v>6372.0</v>
      </c>
      <c r="I25" s="5" t="n">
        <v>8141.0</v>
      </c>
      <c r="J25" s="5" t="n">
        <v>8263.0</v>
      </c>
      <c r="K25" s="5" t="n">
        <v>2612.0</v>
      </c>
      <c r="L25" s="5" t="n">
        <v>624.0</v>
      </c>
      <c r="M25" s="5" t="n">
        <v>1575.0</v>
      </c>
      <c r="N25" s="11" t="n">
        <f si="5" t="shared"/>
        <v>41854.0</v>
      </c>
      <c r="O25" s="5" t="n">
        <v>1058160.0</v>
      </c>
      <c r="P25" s="5" t="n">
        <v>515711.0</v>
      </c>
      <c r="Q25" s="11" t="n">
        <f si="2" t="shared"/>
        <v>40279.0</v>
      </c>
      <c r="R25" s="6" t="n">
        <f si="0" t="shared"/>
        <v>12.803470791231163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36.0</v>
      </c>
      <c r="E26" s="5" t="n">
        <v>56.0</v>
      </c>
      <c r="F26" s="5" t="n">
        <v>56.0</v>
      </c>
      <c r="G26" s="5" t="n">
        <v>26.0</v>
      </c>
      <c r="H26" s="5" t="n">
        <v>57.0</v>
      </c>
      <c r="I26" s="5" t="n">
        <v>69.0</v>
      </c>
      <c r="J26" s="5" t="n">
        <v>61.0</v>
      </c>
      <c r="K26" s="5" t="n">
        <v>11.0</v>
      </c>
      <c r="L26" s="5" t="n">
        <v>8.0</v>
      </c>
      <c r="M26" s="5" t="n">
        <v>9.0</v>
      </c>
      <c r="N26" s="11" t="n">
        <f si="5" t="shared"/>
        <v>389.0</v>
      </c>
      <c r="O26" s="5" t="n">
        <v>5913.0</v>
      </c>
      <c r="P26" s="5" t="n">
        <v>3930.0</v>
      </c>
      <c r="Q26" s="11" t="n">
        <f si="2" t="shared"/>
        <v>380.0</v>
      </c>
      <c r="R26" s="6" t="n">
        <f si="0" t="shared"/>
        <v>10.342105263157896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162.0</v>
      </c>
      <c r="E27" s="5" t="n">
        <v>281.0</v>
      </c>
      <c r="F27" s="5" t="n">
        <v>305.0</v>
      </c>
      <c r="G27" s="5" t="n">
        <v>169.0</v>
      </c>
      <c r="H27" s="5" t="n">
        <v>274.0</v>
      </c>
      <c r="I27" s="5" t="n">
        <v>386.0</v>
      </c>
      <c r="J27" s="5" t="n">
        <v>287.0</v>
      </c>
      <c r="K27" s="5" t="n">
        <v>139.0</v>
      </c>
      <c r="L27" s="5" t="n">
        <v>90.0</v>
      </c>
      <c r="M27" s="5" t="n">
        <v>135.0</v>
      </c>
      <c r="N27" s="11" t="n">
        <f si="5" t="shared"/>
        <v>2228.0</v>
      </c>
      <c r="O27" s="5" t="n">
        <v>58860.0</v>
      </c>
      <c r="P27" s="5" t="n">
        <v>27855.0</v>
      </c>
      <c r="Q27" s="11" t="n">
        <f si="2" t="shared"/>
        <v>2093.0</v>
      </c>
      <c r="R27" s="6" t="n">
        <f si="0" t="shared"/>
        <v>13.308647873865265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302.0</v>
      </c>
      <c r="E28" s="5" t="n">
        <v>426.0</v>
      </c>
      <c r="F28" s="5" t="n">
        <v>426.0</v>
      </c>
      <c r="G28" s="5" t="n">
        <v>302.0</v>
      </c>
      <c r="H28" s="5" t="n">
        <v>503.0</v>
      </c>
      <c r="I28" s="5" t="n">
        <v>435.0</v>
      </c>
      <c r="J28" s="5" t="n">
        <v>344.0</v>
      </c>
      <c r="K28" s="5" t="n">
        <v>118.0</v>
      </c>
      <c r="L28" s="5" t="n">
        <v>102.0</v>
      </c>
      <c r="M28" s="5" t="n">
        <v>115.0</v>
      </c>
      <c r="N28" s="11" t="n">
        <f si="5" t="shared"/>
        <v>3073.0</v>
      </c>
      <c r="O28" s="5" t="n">
        <v>60691.0</v>
      </c>
      <c r="P28" s="5" t="n">
        <v>31985.0</v>
      </c>
      <c r="Q28" s="11" t="n">
        <f si="2" t="shared"/>
        <v>2958.0</v>
      </c>
      <c r="R28" s="6" t="n">
        <f si="0" t="shared"/>
        <v>10.813049357674105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117.0</v>
      </c>
      <c r="E29" s="5" t="n">
        <v>157.0</v>
      </c>
      <c r="F29" s="5" t="n">
        <v>151.0</v>
      </c>
      <c r="G29" s="5" t="n">
        <v>104.0</v>
      </c>
      <c r="H29" s="5" t="n">
        <v>145.0</v>
      </c>
      <c r="I29" s="5" t="n">
        <v>152.0</v>
      </c>
      <c r="J29" s="5" t="n">
        <v>77.0</v>
      </c>
      <c r="K29" s="5" t="n">
        <v>34.0</v>
      </c>
      <c r="L29" s="5" t="n">
        <v>18.0</v>
      </c>
      <c r="M29" s="5" t="n">
        <v>21.0</v>
      </c>
      <c r="N29" s="11" t="n">
        <f si="5" t="shared"/>
        <v>976.0</v>
      </c>
      <c r="O29" s="5" t="n">
        <v>12971.0</v>
      </c>
      <c r="P29" s="5" t="n">
        <v>8317.0</v>
      </c>
      <c r="Q29" s="11" t="n">
        <f si="2" t="shared"/>
        <v>955.0</v>
      </c>
      <c r="R29" s="6" t="n">
        <f si="0" t="shared"/>
        <v>8.70890052356021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130.0</v>
      </c>
      <c r="E30" s="5" t="n">
        <v>164.0</v>
      </c>
      <c r="F30" s="5" t="n">
        <v>132.0</v>
      </c>
      <c r="G30" s="5" t="n">
        <v>111.0</v>
      </c>
      <c r="H30" s="5" t="n">
        <v>139.0</v>
      </c>
      <c r="I30" s="5" t="n">
        <v>145.0</v>
      </c>
      <c r="J30" s="5" t="n">
        <v>94.0</v>
      </c>
      <c r="K30" s="5" t="n">
        <v>41.0</v>
      </c>
      <c r="L30" s="5" t="n">
        <v>37.0</v>
      </c>
      <c r="M30" s="5" t="n">
        <v>27.0</v>
      </c>
      <c r="N30" s="11" t="n">
        <f si="5" t="shared"/>
        <v>1020.0</v>
      </c>
      <c r="O30" s="5" t="n">
        <v>15430.0</v>
      </c>
      <c r="P30" s="5" t="n">
        <v>10204.0</v>
      </c>
      <c r="Q30" s="11" t="n">
        <f si="2" t="shared"/>
        <v>993.0</v>
      </c>
      <c r="R30" s="6" t="n">
        <f si="0" t="shared"/>
        <v>10.275931520644512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46.0</v>
      </c>
      <c r="E31" s="5" t="n">
        <v>65.0</v>
      </c>
      <c r="F31" s="5" t="n">
        <v>67.0</v>
      </c>
      <c r="G31" s="5" t="n">
        <v>38.0</v>
      </c>
      <c r="H31" s="5" t="n">
        <v>113.0</v>
      </c>
      <c r="I31" s="5" t="n">
        <v>103.0</v>
      </c>
      <c r="J31" s="5" t="n">
        <v>61.0</v>
      </c>
      <c r="K31" s="5" t="n">
        <v>19.0</v>
      </c>
      <c r="L31" s="5" t="n">
        <v>12.0</v>
      </c>
      <c r="M31" s="5" t="n">
        <v>17.0</v>
      </c>
      <c r="N31" s="11" t="n">
        <f si="5" t="shared"/>
        <v>541.0</v>
      </c>
      <c r="O31" s="5" t="n">
        <v>8527.0</v>
      </c>
      <c r="P31" s="5" t="n">
        <v>5371.0</v>
      </c>
      <c r="Q31" s="11" t="n">
        <f si="2" t="shared"/>
        <v>524.0</v>
      </c>
      <c r="R31" s="6" t="n">
        <f si="0" t="shared"/>
        <v>10.25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40.0</v>
      </c>
      <c r="E32" s="5" t="n">
        <v>80.0</v>
      </c>
      <c r="F32" s="5" t="n">
        <v>59.0</v>
      </c>
      <c r="G32" s="5" t="n">
        <v>42.0</v>
      </c>
      <c r="H32" s="5" t="n">
        <v>109.0</v>
      </c>
      <c r="I32" s="5" t="n">
        <v>64.0</v>
      </c>
      <c r="J32" s="5" t="n">
        <v>43.0</v>
      </c>
      <c r="K32" s="5" t="n">
        <v>28.0</v>
      </c>
      <c r="L32" s="5" t="n">
        <v>10.0</v>
      </c>
      <c r="M32" s="5" t="n">
        <v>20.0</v>
      </c>
      <c r="N32" s="11" t="n">
        <f si="5" t="shared"/>
        <v>495.0</v>
      </c>
      <c r="O32" s="5" t="n">
        <v>13681.0</v>
      </c>
      <c r="P32" s="5" t="n">
        <v>4648.0</v>
      </c>
      <c r="Q32" s="11" t="n">
        <f si="2" t="shared"/>
        <v>475.0</v>
      </c>
      <c r="R32" s="6" t="n">
        <f si="0" t="shared"/>
        <v>9.785263157894736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230.0</v>
      </c>
      <c r="E33" s="5" t="n">
        <v>665.0</v>
      </c>
      <c r="F33" s="5" t="n">
        <v>559.0</v>
      </c>
      <c r="G33" s="5" t="n">
        <v>370.0</v>
      </c>
      <c r="H33" s="5" t="n">
        <v>602.0</v>
      </c>
      <c r="I33" s="5" t="n">
        <v>502.0</v>
      </c>
      <c r="J33" s="5" t="n">
        <v>209.0</v>
      </c>
      <c r="K33" s="5" t="n">
        <v>105.0</v>
      </c>
      <c r="L33" s="5" t="n">
        <v>98.0</v>
      </c>
      <c r="M33" s="5" t="n">
        <v>173.0</v>
      </c>
      <c r="N33" s="11" t="n">
        <f si="5" t="shared"/>
        <v>3513.0</v>
      </c>
      <c r="O33" s="5" t="n">
        <v>78916.0</v>
      </c>
      <c r="P33" s="5" t="n">
        <v>30445.0</v>
      </c>
      <c r="Q33" s="11" t="n">
        <f si="2" t="shared"/>
        <v>3340.0</v>
      </c>
      <c r="R33" s="6" t="n">
        <f si="0" t="shared"/>
        <v>9.115269461077844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130.0</v>
      </c>
      <c r="E34" s="5" t="n">
        <v>56.0</v>
      </c>
      <c r="F34" s="5" t="n">
        <v>54.0</v>
      </c>
      <c r="G34" s="5" t="n">
        <v>30.0</v>
      </c>
      <c r="H34" s="5" t="n">
        <v>74.0</v>
      </c>
      <c r="I34" s="5" t="n">
        <v>62.0</v>
      </c>
      <c r="J34" s="5" t="n">
        <v>49.0</v>
      </c>
      <c r="K34" s="5" t="n">
        <v>16.0</v>
      </c>
      <c r="L34" s="5" t="n">
        <v>9.0</v>
      </c>
      <c r="M34" s="5" t="n">
        <v>17.0</v>
      </c>
      <c r="N34" s="11" t="n">
        <f si="5" t="shared"/>
        <v>497.0</v>
      </c>
      <c r="O34" s="5" t="n">
        <v>16144.0</v>
      </c>
      <c r="P34" s="5" t="n">
        <v>4166.0</v>
      </c>
      <c r="Q34" s="11" t="n">
        <f si="2" t="shared"/>
        <v>480.0</v>
      </c>
      <c r="R34" s="6" t="n">
        <f si="0" t="shared"/>
        <v>8.679166666666667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24.0</v>
      </c>
      <c r="E35" s="5" t="n">
        <v>10.0</v>
      </c>
      <c r="F35" s="5" t="n">
        <v>8.0</v>
      </c>
      <c r="G35" s="5" t="n">
        <v>7.0</v>
      </c>
      <c r="H35" s="5" t="n">
        <v>17.0</v>
      </c>
      <c r="I35" s="5" t="n">
        <v>6.0</v>
      </c>
      <c r="J35" s="5" t="n">
        <v>0.0</v>
      </c>
      <c r="K35" s="5" t="n">
        <v>1.0</v>
      </c>
      <c r="L35" s="5" t="n">
        <v>2.0</v>
      </c>
      <c r="M35" s="5" t="n">
        <v>1.0</v>
      </c>
      <c r="N35" s="11" t="n">
        <f si="5" t="shared"/>
        <v>76.0</v>
      </c>
      <c r="O35" s="5" t="n">
        <v>815.0</v>
      </c>
      <c r="P35" s="5" t="n">
        <v>454.0</v>
      </c>
      <c r="Q35" s="11" t="n">
        <f si="2" t="shared"/>
        <v>75.0</v>
      </c>
      <c r="R35" s="6" t="n">
        <f si="0" t="shared"/>
        <v>6.053333333333334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34.0</v>
      </c>
      <c r="E36" s="5" t="n">
        <v>41.0</v>
      </c>
      <c r="F36" s="5" t="n">
        <v>73.0</v>
      </c>
      <c r="G36" s="5" t="n">
        <v>32.0</v>
      </c>
      <c r="H36" s="5" t="n">
        <v>81.0</v>
      </c>
      <c r="I36" s="5" t="n">
        <v>111.0</v>
      </c>
      <c r="J36" s="5" t="n">
        <v>82.0</v>
      </c>
      <c r="K36" s="5" t="n">
        <v>31.0</v>
      </c>
      <c r="L36" s="5" t="n">
        <v>11.0</v>
      </c>
      <c r="M36" s="5" t="n">
        <v>12.0</v>
      </c>
      <c r="N36" s="11" t="n">
        <f si="5" t="shared"/>
        <v>508.0</v>
      </c>
      <c r="O36" s="5" t="n">
        <v>8758.0</v>
      </c>
      <c r="P36" s="5" t="n">
        <v>6330.0</v>
      </c>
      <c r="Q36" s="11" t="n">
        <f si="2" t="shared"/>
        <v>496.0</v>
      </c>
      <c r="R36" s="6" t="n">
        <f si="0" t="shared"/>
        <v>12.762096774193548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19.0</v>
      </c>
      <c r="E37" s="5" t="n">
        <v>35.0</v>
      </c>
      <c r="F37" s="5" t="n">
        <v>37.0</v>
      </c>
      <c r="G37" s="5" t="n">
        <v>37.0</v>
      </c>
      <c r="H37" s="5" t="n">
        <v>112.0</v>
      </c>
      <c r="I37" s="5" t="n">
        <v>93.0</v>
      </c>
      <c r="J37" s="5" t="n">
        <v>134.0</v>
      </c>
      <c r="K37" s="5" t="n">
        <v>21.0</v>
      </c>
      <c r="L37" s="5" t="n">
        <v>21.0</v>
      </c>
      <c r="M37" s="5" t="n">
        <v>31.0</v>
      </c>
      <c r="N37" s="11" t="n">
        <f si="5" t="shared"/>
        <v>540.0</v>
      </c>
      <c r="O37" s="5" t="n">
        <v>16002.0</v>
      </c>
      <c r="P37" s="5" t="n">
        <v>7390.0</v>
      </c>
      <c r="Q37" s="11" t="n">
        <f si="2" t="shared"/>
        <v>509.0</v>
      </c>
      <c r="R37" s="6" t="n">
        <f si="0" t="shared"/>
        <v>14.518664047151278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126.0</v>
      </c>
      <c r="E38" s="5" t="n">
        <f ref="E38:M38" si="8" t="shared">E39-E26-E27-E28-E29-E30-E31-E32-E33-E34-E35-E36-E37</f>
        <v>214.0</v>
      </c>
      <c r="F38" s="5" t="n">
        <f si="8" t="shared"/>
        <v>293.0</v>
      </c>
      <c r="G38" s="5" t="n">
        <f si="8" t="shared"/>
        <v>231.0</v>
      </c>
      <c r="H38" s="5" t="n">
        <f si="8" t="shared"/>
        <v>655.0</v>
      </c>
      <c r="I38" s="5" t="n">
        <f si="8" t="shared"/>
        <v>337.0</v>
      </c>
      <c r="J38" s="5" t="n">
        <f si="8" t="shared"/>
        <v>273.0</v>
      </c>
      <c r="K38" s="5" t="n">
        <f si="8" t="shared"/>
        <v>75.0</v>
      </c>
      <c r="L38" s="5" t="n">
        <f si="8" t="shared"/>
        <v>59.0</v>
      </c>
      <c r="M38" s="5" t="n">
        <f si="8" t="shared"/>
        <v>148.0</v>
      </c>
      <c r="N38" s="11" t="n">
        <f si="5" t="shared"/>
        <v>2411.0</v>
      </c>
      <c r="O38" s="5" t="n">
        <f>O39-O26-O27-O28-O29-O30-O31-O32-O33-O34-O35-O36-O37</f>
        <v>63225.0</v>
      </c>
      <c r="P38" s="5" t="n">
        <f>P39-P26-P27-P28-P29-P30-P31-P32-P33-P34-P35-P36-P37</f>
        <v>23568.0</v>
      </c>
      <c r="Q38" s="11" t="n">
        <f si="2" t="shared"/>
        <v>2263.0</v>
      </c>
      <c r="R38" s="6" t="n">
        <f si="0" t="shared"/>
        <v>10.414494034467522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1396.0</v>
      </c>
      <c r="E39" s="5" t="n">
        <v>2250.0</v>
      </c>
      <c r="F39" s="5" t="n">
        <v>2220.0</v>
      </c>
      <c r="G39" s="5" t="n">
        <v>1499.0</v>
      </c>
      <c r="H39" s="5" t="n">
        <v>2881.0</v>
      </c>
      <c r="I39" s="5" t="n">
        <v>2465.0</v>
      </c>
      <c r="J39" s="5" t="n">
        <v>1714.0</v>
      </c>
      <c r="K39" s="5" t="n">
        <v>639.0</v>
      </c>
      <c r="L39" s="5" t="n">
        <v>477.0</v>
      </c>
      <c r="M39" s="5" t="n">
        <v>726.0</v>
      </c>
      <c r="N39" s="11" t="n">
        <f si="5" t="shared"/>
        <v>16267.0</v>
      </c>
      <c r="O39" s="5" t="n">
        <v>359933.0</v>
      </c>
      <c r="P39" s="5" t="n">
        <v>164663.0</v>
      </c>
      <c r="Q39" s="11" t="n">
        <f si="2" t="shared"/>
        <v>15541.0</v>
      </c>
      <c r="R39" s="6" t="n">
        <f si="0" t="shared"/>
        <v>10.595392831864102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380.0</v>
      </c>
      <c r="E40" s="5" t="n">
        <v>692.0</v>
      </c>
      <c r="F40" s="5" t="n">
        <v>610.0</v>
      </c>
      <c r="G40" s="5" t="n">
        <v>344.0</v>
      </c>
      <c r="H40" s="5" t="n">
        <v>594.0</v>
      </c>
      <c r="I40" s="5" t="n">
        <v>698.0</v>
      </c>
      <c r="J40" s="5" t="n">
        <v>448.0</v>
      </c>
      <c r="K40" s="5" t="n">
        <v>86.0</v>
      </c>
      <c r="L40" s="5" t="n">
        <v>38.0</v>
      </c>
      <c r="M40" s="5" t="n">
        <v>75.0</v>
      </c>
      <c r="N40" s="11" t="n">
        <f si="5" t="shared"/>
        <v>3965.0</v>
      </c>
      <c r="O40" s="5" t="n">
        <v>54690.0</v>
      </c>
      <c r="P40" s="5" t="n">
        <v>32835.0</v>
      </c>
      <c r="Q40" s="11" t="n">
        <f si="2" t="shared"/>
        <v>3890.0</v>
      </c>
      <c r="R40" s="6" t="n">
        <f si="0" t="shared"/>
        <v>8.440874035989717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33.0</v>
      </c>
      <c r="E41" s="5" t="n">
        <v>90.0</v>
      </c>
      <c r="F41" s="5" t="n">
        <v>60.0</v>
      </c>
      <c r="G41" s="5" t="n">
        <v>74.0</v>
      </c>
      <c r="H41" s="5" t="n">
        <v>121.0</v>
      </c>
      <c r="I41" s="5" t="n">
        <v>112.0</v>
      </c>
      <c r="J41" s="5" t="n">
        <v>79.0</v>
      </c>
      <c r="K41" s="5" t="n">
        <v>41.0</v>
      </c>
      <c r="L41" s="5" t="n">
        <v>31.0</v>
      </c>
      <c r="M41" s="5" t="n">
        <v>24.0</v>
      </c>
      <c r="N41" s="11" t="n">
        <f si="5" t="shared"/>
        <v>665.0</v>
      </c>
      <c r="O41" s="5" t="n">
        <v>14009.0</v>
      </c>
      <c r="P41" s="5" t="n">
        <v>8685.0</v>
      </c>
      <c r="Q41" s="11" t="n">
        <f si="2" t="shared"/>
        <v>641.0</v>
      </c>
      <c r="R41" s="6" t="n">
        <f si="0" t="shared"/>
        <v>13.549141965678627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6.0</v>
      </c>
      <c r="E42" s="5" t="n">
        <f ref="E42:M42" si="9" t="shared">E43-E40-E41</f>
        <v>12.0</v>
      </c>
      <c r="F42" s="5" t="n">
        <f si="9" t="shared"/>
        <v>11.0</v>
      </c>
      <c r="G42" s="5" t="n">
        <f si="9" t="shared"/>
        <v>5.0</v>
      </c>
      <c r="H42" s="5" t="n">
        <f si="9" t="shared"/>
        <v>16.0</v>
      </c>
      <c r="I42" s="5" t="n">
        <f si="9" t="shared"/>
        <v>32.0</v>
      </c>
      <c r="J42" s="5" t="n">
        <f si="9" t="shared"/>
        <v>12.0</v>
      </c>
      <c r="K42" s="5" t="n">
        <f si="9" t="shared"/>
        <v>4.0</v>
      </c>
      <c r="L42" s="5" t="n">
        <f si="9" t="shared"/>
        <v>8.0</v>
      </c>
      <c r="M42" s="5" t="n">
        <f si="9" t="shared"/>
        <v>13.0</v>
      </c>
      <c r="N42" s="11" t="n">
        <f si="5" t="shared"/>
        <v>119.0</v>
      </c>
      <c r="O42" s="5" t="n">
        <f>O43-O40-O41</f>
        <v>6714.0</v>
      </c>
      <c r="P42" s="5" t="n">
        <f>P43-P40-P41</f>
        <v>1493.0</v>
      </c>
      <c r="Q42" s="11" t="n">
        <f si="2" t="shared"/>
        <v>106.0</v>
      </c>
      <c r="R42" s="6" t="n">
        <f si="0" t="shared"/>
        <v>14.084905660377359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419.0</v>
      </c>
      <c r="E43" s="5" t="n">
        <v>794.0</v>
      </c>
      <c r="F43" s="5" t="n">
        <v>681.0</v>
      </c>
      <c r="G43" s="5" t="n">
        <v>423.0</v>
      </c>
      <c r="H43" s="5" t="n">
        <v>731.0</v>
      </c>
      <c r="I43" s="5" t="n">
        <v>842.0</v>
      </c>
      <c r="J43" s="5" t="n">
        <v>539.0</v>
      </c>
      <c r="K43" s="5" t="n">
        <v>131.0</v>
      </c>
      <c r="L43" s="5" t="n">
        <v>77.0</v>
      </c>
      <c r="M43" s="5" t="n">
        <v>112.0</v>
      </c>
      <c r="N43" s="11" t="n">
        <f si="5" t="shared"/>
        <v>4749.0</v>
      </c>
      <c r="O43" s="5" t="n">
        <v>75413.0</v>
      </c>
      <c r="P43" s="5" t="n">
        <v>43013.0</v>
      </c>
      <c r="Q43" s="11" t="n">
        <f si="2" t="shared"/>
        <v>4637.0</v>
      </c>
      <c r="R43" s="6" t="n">
        <f si="0" t="shared"/>
        <v>9.27604054345482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16.0</v>
      </c>
      <c r="E44" s="8" t="n">
        <v>33.0</v>
      </c>
      <c r="F44" s="8" t="n">
        <v>34.0</v>
      </c>
      <c r="G44" s="8" t="n">
        <v>20.0</v>
      </c>
      <c r="H44" s="8" t="n">
        <v>31.0</v>
      </c>
      <c r="I44" s="8" t="n">
        <v>51.0</v>
      </c>
      <c r="J44" s="8" t="n">
        <v>39.0</v>
      </c>
      <c r="K44" s="8" t="n">
        <v>34.0</v>
      </c>
      <c r="L44" s="8" t="n">
        <v>21.0</v>
      </c>
      <c r="M44" s="8" t="n">
        <v>114.0</v>
      </c>
      <c r="N44" s="11" t="n">
        <f si="5" t="shared"/>
        <v>393.0</v>
      </c>
      <c r="O44" s="8" t="n">
        <v>44032.0</v>
      </c>
      <c r="P44" s="8" t="n">
        <v>5113.0</v>
      </c>
      <c r="Q44" s="11" t="n">
        <f si="2" t="shared"/>
        <v>279.0</v>
      </c>
      <c r="R44" s="6" t="n">
        <f si="0" t="shared"/>
        <v>18.32616487455197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5.0</v>
      </c>
      <c r="E45" s="8" t="n">
        <f ref="E45:M45" si="10" t="shared">E46-E44</f>
        <v>25.0</v>
      </c>
      <c r="F45" s="8" t="n">
        <f si="10" t="shared"/>
        <v>32.0</v>
      </c>
      <c r="G45" s="8" t="n">
        <f si="10" t="shared"/>
        <v>33.0</v>
      </c>
      <c r="H45" s="8" t="n">
        <f si="10" t="shared"/>
        <v>46.0</v>
      </c>
      <c r="I45" s="8" t="n">
        <f si="10" t="shared"/>
        <v>110.0</v>
      </c>
      <c r="J45" s="8" t="n">
        <f si="10" t="shared"/>
        <v>52.0</v>
      </c>
      <c r="K45" s="8" t="n">
        <f si="10" t="shared"/>
        <v>13.0</v>
      </c>
      <c r="L45" s="8" t="n">
        <f si="10" t="shared"/>
        <v>8.0</v>
      </c>
      <c r="M45" s="8" t="n">
        <f si="10" t="shared"/>
        <v>99.0</v>
      </c>
      <c r="N45" s="11" t="n">
        <f si="5" t="shared"/>
        <v>423.0</v>
      </c>
      <c r="O45" s="8" t="n">
        <f>O46-O44</f>
        <v>69539.0</v>
      </c>
      <c r="P45" s="8" t="n">
        <f>P46-P44</f>
        <v>4116.0</v>
      </c>
      <c r="Q45" s="11" t="n">
        <f si="2" t="shared"/>
        <v>324.0</v>
      </c>
      <c r="R45" s="6" t="n">
        <f si="0" t="shared"/>
        <v>12.703703703703704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21.0</v>
      </c>
      <c r="E46" s="8" t="n">
        <v>58.0</v>
      </c>
      <c r="F46" s="8" t="n">
        <v>66.0</v>
      </c>
      <c r="G46" s="8" t="n">
        <v>53.0</v>
      </c>
      <c r="H46" s="8" t="n">
        <v>77.0</v>
      </c>
      <c r="I46" s="8" t="n">
        <v>161.0</v>
      </c>
      <c r="J46" s="8" t="n">
        <v>91.0</v>
      </c>
      <c r="K46" s="8" t="n">
        <v>47.0</v>
      </c>
      <c r="L46" s="8" t="n">
        <v>29.0</v>
      </c>
      <c r="M46" s="8" t="n">
        <v>213.0</v>
      </c>
      <c r="N46" s="11" t="n">
        <f si="5" t="shared"/>
        <v>816.0</v>
      </c>
      <c r="O46" s="8" t="n">
        <v>113571.0</v>
      </c>
      <c r="P46" s="8" t="n">
        <v>9229.0</v>
      </c>
      <c r="Q46" s="11" t="n">
        <f si="2" t="shared"/>
        <v>603.0</v>
      </c>
      <c r="R46" s="6" t="n">
        <f si="0" t="shared"/>
        <v>15.30514096185738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230.0</v>
      </c>
      <c r="E47" s="5" t="n">
        <v>178.0</v>
      </c>
      <c r="F47" s="5" t="n">
        <v>197.0</v>
      </c>
      <c r="G47" s="5" t="n">
        <v>132.0</v>
      </c>
      <c r="H47" s="5" t="n">
        <v>211.0</v>
      </c>
      <c r="I47" s="5" t="n">
        <v>307.0</v>
      </c>
      <c r="J47" s="5" t="n">
        <v>265.0</v>
      </c>
      <c r="K47" s="5" t="n">
        <v>113.0</v>
      </c>
      <c r="L47" s="5" t="n">
        <v>62.0</v>
      </c>
      <c r="M47" s="5" t="n">
        <v>161.0</v>
      </c>
      <c r="N47" s="11" t="n">
        <f si="5" t="shared"/>
        <v>1856.0</v>
      </c>
      <c r="O47" s="5" t="n">
        <v>89051.0</v>
      </c>
      <c r="P47" s="5" t="n">
        <v>21820.0</v>
      </c>
      <c r="Q47" s="11" t="n">
        <f si="2" t="shared"/>
        <v>1695.0</v>
      </c>
      <c r="R47" s="6" t="n">
        <f si="0" t="shared"/>
        <v>12.873156342182892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19283.0</v>
      </c>
      <c r="E48" s="5" t="n">
        <f ref="E48:M48" si="11" t="shared">E47+E46+E43+E39+E25+E18</f>
        <v>59831.0</v>
      </c>
      <c r="F48" s="5" t="n">
        <f si="11" t="shared"/>
        <v>79112.0</v>
      </c>
      <c r="G48" s="5" t="n">
        <f si="11" t="shared"/>
        <v>49798.0</v>
      </c>
      <c r="H48" s="5" t="n">
        <f si="11" t="shared"/>
        <v>131744.0</v>
      </c>
      <c r="I48" s="5" t="n">
        <f si="11" t="shared"/>
        <v>35170.0</v>
      </c>
      <c r="J48" s="5" t="n">
        <f si="11" t="shared"/>
        <v>21325.0</v>
      </c>
      <c r="K48" s="5" t="n">
        <f si="11" t="shared"/>
        <v>10989.0</v>
      </c>
      <c r="L48" s="5" t="n">
        <f si="11" t="shared"/>
        <v>4511.0</v>
      </c>
      <c r="M48" s="5" t="n">
        <f si="11" t="shared"/>
        <v>36754.0</v>
      </c>
      <c r="N48" s="11" t="n">
        <f si="5" t="shared"/>
        <v>448517.0</v>
      </c>
      <c r="O48" s="5" t="n">
        <f>O47+O46+O43+O39+O25+O18</f>
        <v>2.1279534E7</v>
      </c>
      <c r="P48" s="5" t="n">
        <f>P47+P46+P43+P39+P25+P18</f>
        <v>3098875.0</v>
      </c>
      <c r="Q48" s="11" t="n">
        <f si="2" t="shared"/>
        <v>411763.0</v>
      </c>
      <c r="R48" s="6" t="n">
        <f si="0" t="shared"/>
        <v>7.525870464320495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4.299279625967355</v>
      </c>
      <c r="E49" s="6" t="n">
        <f ref="E49" si="13" t="shared">E48/$N$48*100</f>
        <v>13.339739630827818</v>
      </c>
      <c r="F49" s="6" t="n">
        <f ref="F49" si="14" t="shared">F48/$N$48*100</f>
        <v>17.63857334281644</v>
      </c>
      <c r="G49" s="6" t="n">
        <f ref="G49" si="15" t="shared">G48/$N$48*100</f>
        <v>11.10281215650689</v>
      </c>
      <c r="H49" s="6" t="n">
        <f ref="H49" si="16" t="shared">H48/$N$48*100</f>
        <v>29.37324560718992</v>
      </c>
      <c r="I49" s="6" t="n">
        <f ref="I49" si="17" t="shared">I48/$N$48*100</f>
        <v>7.841397316043762</v>
      </c>
      <c r="J49" s="6" t="n">
        <f ref="J49" si="18" t="shared">J48/$N$48*100</f>
        <v>4.754557798255139</v>
      </c>
      <c r="K49" s="6" t="n">
        <f ref="K49" si="19" t="shared">K48/$N$48*100</f>
        <v>2.450074356155954</v>
      </c>
      <c r="L49" s="6" t="n">
        <f ref="L49" si="20" t="shared">L48/$N$48*100</f>
        <v>1.0057589790353543</v>
      </c>
      <c r="M49" s="6" t="n">
        <f ref="M49" si="21" t="shared">M48/$N$48*100</f>
        <v>8.194561187201376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