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<sst xmlns="http://schemas.openxmlformats.org/spreadsheetml/2006/main" count="118" uniqueCount="73">
  <si>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</si>
  <si>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</si>
  <si>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</si>
  <si>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</si>
  <si>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</si>
  <si>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</si>
  <si>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</si>
  <si>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</si>
  <si>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</si>
  <si>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</si>
  <si>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</si>
  <si>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</si>
  <si>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</si>
  <si>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</si>
  <si>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</si>
  <si>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</si>
  <si>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</si>
  <si>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</si>
  <si>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</si>
  <si>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</si>
  <si>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</si>
  <si>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</si>
  <si>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</si>
  <si>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</si>
  <si>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</si>
  <si>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</si>
  <si>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</si>
  <si>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</si>
  <si>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</si>
  <si>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</si>
  <si>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</si>
  <si>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</si>
  <si>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</si>
  <si>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</si>
  <si>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</si>
  <si>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</si>
  <si>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</si>
  <si>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</si>
  <si>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</si>
  <si>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</si>
  <si>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</si>
  <si>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</si>
  <si>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</si>
  <si>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</si>
  <si>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</si>
  <si>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</si>
  <si>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</si>
  <si>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</si>
  <si>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</si>
  <si>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</si>
  <si>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</si>
  <si>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</si>
  <si>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</si>
  <si>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</si>
  <si>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</si>
  <si>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</si>
  <si>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</si>
  <si>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</si>
  <si>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</si>
  <si>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</si>
  <si>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</si>
  <si>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</si>
  <si>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</si>
  <si>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</si>
  <si>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</si>
  <si>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</si>
  <si>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</si>
  <si>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</si>
  <si>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</si>
  <si>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</si>
  <si>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</si>
  <si>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100年9月來臺旅客人次～按停留夜數分
Table 1-8  Visitor Arrivals  by Length of Stay,
September,2011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</si>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</sst>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2486.0</v>
      </c>
      <c r="E3" s="4" t="n">
        <v>8457.0</v>
      </c>
      <c r="F3" s="4" t="n">
        <v>17818.0</v>
      </c>
      <c r="G3" s="4" t="n">
        <v>10196.0</v>
      </c>
      <c r="H3" s="4" t="n">
        <v>6905.0</v>
      </c>
      <c r="I3" s="4" t="n">
        <v>1701.0</v>
      </c>
      <c r="J3" s="4" t="n">
        <v>588.0</v>
      </c>
      <c r="K3" s="4" t="n">
        <v>312.0</v>
      </c>
      <c r="L3" s="4" t="n">
        <v>249.0</v>
      </c>
      <c r="M3" s="4" t="n">
        <v>490.0</v>
      </c>
      <c r="N3" s="11" t="n">
        <f>SUM(D3:M3)</f>
        <v>49202.0</v>
      </c>
      <c r="O3" s="4" t="n">
        <v>313290.0</v>
      </c>
      <c r="P3" s="4" t="n">
        <v>216767.0</v>
      </c>
      <c r="Q3" s="11" t="n">
        <f>SUM(D3:L3)</f>
        <v>48712.0</v>
      </c>
      <c r="R3" s="6" t="n">
        <f ref="R3:R48" si="0" t="shared">IF(P3&lt;&gt;0,P3/SUM(D3:L3),0)</f>
        <v>4.449971259648547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3402.0</v>
      </c>
      <c r="E4" s="5" t="n">
        <v>2204.0</v>
      </c>
      <c r="F4" s="5" t="n">
        <v>2884.0</v>
      </c>
      <c r="G4" s="5" t="n">
        <v>9692.0</v>
      </c>
      <c r="H4" s="5" t="n">
        <v>71576.0</v>
      </c>
      <c r="I4" s="5" t="n">
        <v>6942.0</v>
      </c>
      <c r="J4" s="5" t="n">
        <v>1600.0</v>
      </c>
      <c r="K4" s="5" t="n">
        <v>2145.0</v>
      </c>
      <c r="L4" s="5" t="n">
        <v>1561.0</v>
      </c>
      <c r="M4" s="5" t="n">
        <v>3664.0</v>
      </c>
      <c r="N4" s="11" t="n">
        <f ref="N4:N14" si="1" t="shared">SUM(D4:M4)</f>
        <v>105670.0</v>
      </c>
      <c r="O4" s="5" t="n">
        <v>2197082.0</v>
      </c>
      <c r="P4" s="5" t="n">
        <v>837125.0</v>
      </c>
      <c r="Q4" s="11" t="n">
        <f ref="Q4:Q48" si="2" t="shared">SUM(D4:L4)</f>
        <v>102006.0</v>
      </c>
      <c r="R4" s="6" t="n">
        <f si="0" t="shared"/>
        <v>8.206625100484285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6002.0</v>
      </c>
      <c r="E5" s="5" t="n">
        <v>37806.0</v>
      </c>
      <c r="F5" s="5" t="n">
        <v>41938.0</v>
      </c>
      <c r="G5" s="5" t="n">
        <v>13353.0</v>
      </c>
      <c r="H5" s="5" t="n">
        <v>7457.0</v>
      </c>
      <c r="I5" s="5" t="n">
        <v>4253.0</v>
      </c>
      <c r="J5" s="5" t="n">
        <v>2269.0</v>
      </c>
      <c r="K5" s="5" t="n">
        <v>1701.0</v>
      </c>
      <c r="L5" s="5" t="n">
        <v>770.0</v>
      </c>
      <c r="M5" s="5" t="n">
        <v>737.0</v>
      </c>
      <c r="N5" s="11" t="n">
        <f si="1" t="shared"/>
        <v>116286.0</v>
      </c>
      <c r="O5" s="5" t="n">
        <v>670258.0</v>
      </c>
      <c r="P5" s="5" t="n">
        <v>529262.0</v>
      </c>
      <c r="Q5" s="11" t="n">
        <f si="2" t="shared"/>
        <v>115549.0</v>
      </c>
      <c r="R5" s="6" t="n">
        <f si="0" t="shared"/>
        <v>4.580411773360219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1494.0</v>
      </c>
      <c r="E6" s="5" t="n">
        <v>3092.0</v>
      </c>
      <c r="F6" s="5" t="n">
        <v>6254.0</v>
      </c>
      <c r="G6" s="5" t="n">
        <v>1891.0</v>
      </c>
      <c r="H6" s="5" t="n">
        <v>1086.0</v>
      </c>
      <c r="I6" s="5" t="n">
        <v>676.0</v>
      </c>
      <c r="J6" s="5" t="n">
        <v>366.0</v>
      </c>
      <c r="K6" s="5" t="n">
        <v>191.0</v>
      </c>
      <c r="L6" s="5" t="n">
        <v>104.0</v>
      </c>
      <c r="M6" s="5" t="n">
        <v>214.0</v>
      </c>
      <c r="N6" s="11" t="n">
        <f si="1" t="shared"/>
        <v>15368.0</v>
      </c>
      <c r="O6" s="5" t="n">
        <v>127687.0</v>
      </c>
      <c r="P6" s="5" t="n">
        <v>72182.0</v>
      </c>
      <c r="Q6" s="11" t="n">
        <f si="2" t="shared"/>
        <v>15154.0</v>
      </c>
      <c r="R6" s="6" t="n">
        <f si="0" t="shared"/>
        <v>4.763230830143857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148.0</v>
      </c>
      <c r="E7" s="5" t="n">
        <v>240.0</v>
      </c>
      <c r="F7" s="5" t="n">
        <v>241.0</v>
      </c>
      <c r="G7" s="5" t="n">
        <v>273.0</v>
      </c>
      <c r="H7" s="5" t="n">
        <v>265.0</v>
      </c>
      <c r="I7" s="5" t="n">
        <v>233.0</v>
      </c>
      <c r="J7" s="5" t="n">
        <v>162.0</v>
      </c>
      <c r="K7" s="5" t="n">
        <v>126.0</v>
      </c>
      <c r="L7" s="5" t="n">
        <v>50.0</v>
      </c>
      <c r="M7" s="5" t="n">
        <v>101.0</v>
      </c>
      <c r="N7" s="11" t="n">
        <f si="1" t="shared"/>
        <v>1839.0</v>
      </c>
      <c r="O7" s="5" t="n">
        <v>53217.0</v>
      </c>
      <c r="P7" s="5" t="n">
        <v>20163.0</v>
      </c>
      <c r="Q7" s="11" t="n">
        <f si="2" t="shared"/>
        <v>1738.0</v>
      </c>
      <c r="R7" s="6" t="n">
        <f si="0" t="shared"/>
        <v>11.60126582278481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67.0</v>
      </c>
      <c r="E8" s="5" t="n">
        <v>139.0</v>
      </c>
      <c r="F8" s="5" t="n">
        <v>136.0</v>
      </c>
      <c r="G8" s="5" t="n">
        <v>126.0</v>
      </c>
      <c r="H8" s="5" t="n">
        <v>181.0</v>
      </c>
      <c r="I8" s="5" t="n">
        <v>156.0</v>
      </c>
      <c r="J8" s="5" t="n">
        <v>37.0</v>
      </c>
      <c r="K8" s="5" t="n">
        <v>33.0</v>
      </c>
      <c r="L8" s="5" t="n">
        <v>25.0</v>
      </c>
      <c r="M8" s="5" t="n">
        <v>34.0</v>
      </c>
      <c r="N8" s="11" t="n">
        <f si="1" t="shared"/>
        <v>934.0</v>
      </c>
      <c r="O8" s="5" t="n">
        <v>16990.0</v>
      </c>
      <c r="P8" s="5" t="n">
        <v>8339.0</v>
      </c>
      <c r="Q8" s="11" t="n">
        <f si="2" t="shared"/>
        <v>900.0</v>
      </c>
      <c r="R8" s="6" t="n">
        <f si="0" t="shared"/>
        <v>9.265555555555556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604.0</v>
      </c>
      <c r="E9" s="5" t="n">
        <v>732.0</v>
      </c>
      <c r="F9" s="5" t="n">
        <v>1561.0</v>
      </c>
      <c r="G9" s="5" t="n">
        <v>2751.0</v>
      </c>
      <c r="H9" s="5" t="n">
        <v>13392.0</v>
      </c>
      <c r="I9" s="5" t="n">
        <v>2637.0</v>
      </c>
      <c r="J9" s="5" t="n">
        <v>602.0</v>
      </c>
      <c r="K9" s="5" t="n">
        <v>235.0</v>
      </c>
      <c r="L9" s="5" t="n">
        <v>145.0</v>
      </c>
      <c r="M9" s="5" t="n">
        <v>427.0</v>
      </c>
      <c r="N9" s="11" t="n">
        <f si="1" t="shared"/>
        <v>23086.0</v>
      </c>
      <c r="O9" s="5" t="n">
        <v>270693.0</v>
      </c>
      <c r="P9" s="5" t="n">
        <v>157975.0</v>
      </c>
      <c r="Q9" s="11" t="n">
        <f si="2" t="shared"/>
        <v>22659.0</v>
      </c>
      <c r="R9" s="6" t="n">
        <f si="0" t="shared"/>
        <v>6.97184341762655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759.0</v>
      </c>
      <c r="E10" s="5" t="n">
        <v>1716.0</v>
      </c>
      <c r="F10" s="5" t="n">
        <v>2465.0</v>
      </c>
      <c r="G10" s="5" t="n">
        <v>3187.0</v>
      </c>
      <c r="H10" s="5" t="n">
        <v>7078.0</v>
      </c>
      <c r="I10" s="5" t="n">
        <v>2134.0</v>
      </c>
      <c r="J10" s="5" t="n">
        <v>424.0</v>
      </c>
      <c r="K10" s="5" t="n">
        <v>142.0</v>
      </c>
      <c r="L10" s="5" t="n">
        <v>61.0</v>
      </c>
      <c r="M10" s="5" t="n">
        <v>89.0</v>
      </c>
      <c r="N10" s="11" t="n">
        <f si="1" t="shared"/>
        <v>18055.0</v>
      </c>
      <c r="O10" s="5" t="n">
        <v>129246.0</v>
      </c>
      <c r="P10" s="5" t="n">
        <v>108069.0</v>
      </c>
      <c r="Q10" s="11" t="n">
        <f si="2" t="shared"/>
        <v>17966.0</v>
      </c>
      <c r="R10" s="6" t="n">
        <f si="0" t="shared"/>
        <v>6.0151953690303905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603.0</v>
      </c>
      <c r="E11" s="5" t="n">
        <v>377.0</v>
      </c>
      <c r="F11" s="5" t="n">
        <v>607.0</v>
      </c>
      <c r="G11" s="5" t="n">
        <v>577.0</v>
      </c>
      <c r="H11" s="5" t="n">
        <v>4259.0</v>
      </c>
      <c r="I11" s="5" t="n">
        <v>1780.0</v>
      </c>
      <c r="J11" s="5" t="n">
        <v>512.0</v>
      </c>
      <c r="K11" s="5" t="n">
        <v>443.0</v>
      </c>
      <c r="L11" s="5" t="n">
        <v>169.0</v>
      </c>
      <c r="M11" s="5" t="n">
        <v>3984.0</v>
      </c>
      <c r="N11" s="11" t="n">
        <f si="1" t="shared"/>
        <v>13311.0</v>
      </c>
      <c r="O11" s="5" t="n">
        <v>3432819.0</v>
      </c>
      <c r="P11" s="5" t="n">
        <v>95393.0</v>
      </c>
      <c r="Q11" s="11" t="n">
        <f si="2" t="shared"/>
        <v>9327.0</v>
      </c>
      <c r="R11" s="6" t="n">
        <f si="0" t="shared"/>
        <v>10.227618741288731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340.0</v>
      </c>
      <c r="E12" s="5" t="n">
        <v>448.0</v>
      </c>
      <c r="F12" s="5" t="n">
        <v>465.0</v>
      </c>
      <c r="G12" s="5" t="n">
        <v>356.0</v>
      </c>
      <c r="H12" s="5" t="n">
        <v>495.0</v>
      </c>
      <c r="I12" s="5" t="n">
        <v>316.0</v>
      </c>
      <c r="J12" s="5" t="n">
        <v>246.0</v>
      </c>
      <c r="K12" s="5" t="n">
        <v>197.0</v>
      </c>
      <c r="L12" s="5" t="n">
        <v>151.0</v>
      </c>
      <c r="M12" s="5" t="n">
        <v>3144.0</v>
      </c>
      <c r="N12" s="11" t="n">
        <f si="1" t="shared"/>
        <v>6158.0</v>
      </c>
      <c r="O12" s="5" t="n">
        <v>2285249.0</v>
      </c>
      <c r="P12" s="5" t="n">
        <v>35876.0</v>
      </c>
      <c r="Q12" s="11" t="n">
        <f si="2" t="shared"/>
        <v>3014.0</v>
      </c>
      <c r="R12" s="6" t="n">
        <f si="0" t="shared"/>
        <v>11.903118779031187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169.0</v>
      </c>
      <c r="E13" s="5" t="n">
        <v>407.0</v>
      </c>
      <c r="F13" s="5" t="n">
        <v>672.0</v>
      </c>
      <c r="G13" s="5" t="n">
        <v>514.0</v>
      </c>
      <c r="H13" s="5" t="n">
        <v>509.0</v>
      </c>
      <c r="I13" s="5" t="n">
        <v>362.0</v>
      </c>
      <c r="J13" s="5" t="n">
        <v>201.0</v>
      </c>
      <c r="K13" s="5" t="n">
        <v>247.0</v>
      </c>
      <c r="L13" s="5" t="n">
        <v>135.0</v>
      </c>
      <c r="M13" s="5" t="n">
        <v>3400.0</v>
      </c>
      <c r="N13" s="11" t="n">
        <f si="1" t="shared"/>
        <v>6616.0</v>
      </c>
      <c r="O13" s="5" t="n">
        <v>2356285.0</v>
      </c>
      <c r="P13" s="5" t="n">
        <v>37638.0</v>
      </c>
      <c r="Q13" s="11" t="n">
        <f si="2" t="shared"/>
        <v>3216.0</v>
      </c>
      <c r="R13" s="6" t="n">
        <f si="0" t="shared"/>
        <v>11.703358208955224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84.0</v>
      </c>
      <c r="E14" s="5" t="n">
        <v>69.0</v>
      </c>
      <c r="F14" s="5" t="n">
        <v>116.0</v>
      </c>
      <c r="G14" s="5" t="n">
        <v>139.0</v>
      </c>
      <c r="H14" s="5" t="n">
        <v>347.0</v>
      </c>
      <c r="I14" s="5" t="n">
        <v>433.0</v>
      </c>
      <c r="J14" s="5" t="n">
        <v>390.0</v>
      </c>
      <c r="K14" s="5" t="n">
        <v>515.0</v>
      </c>
      <c r="L14" s="5" t="n">
        <v>186.0</v>
      </c>
      <c r="M14" s="5" t="n">
        <v>2968.0</v>
      </c>
      <c r="N14" s="11" t="n">
        <f si="1" t="shared"/>
        <v>5247.0</v>
      </c>
      <c r="O14" s="5" t="n">
        <v>2440212.0</v>
      </c>
      <c r="P14" s="5" t="n">
        <v>57680.0</v>
      </c>
      <c r="Q14" s="11" t="n">
        <f si="2" t="shared"/>
        <v>2279.0</v>
      </c>
      <c r="R14" s="6" t="n">
        <f si="0" t="shared"/>
        <v>25.30934620447565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38.0</v>
      </c>
      <c r="E15" s="5" t="n">
        <f ref="E15:M15" si="3" t="shared">E16-E9-E10-E11-E12-E13-E14</f>
        <v>23.0</v>
      </c>
      <c r="F15" s="5" t="n">
        <f si="3" t="shared"/>
        <v>20.0</v>
      </c>
      <c r="G15" s="5" t="n">
        <f si="3" t="shared"/>
        <v>47.0</v>
      </c>
      <c r="H15" s="5" t="n">
        <f si="3" t="shared"/>
        <v>105.0</v>
      </c>
      <c r="I15" s="5" t="n">
        <f si="3" t="shared"/>
        <v>68.0</v>
      </c>
      <c r="J15" s="5" t="n">
        <f si="3" t="shared"/>
        <v>54.0</v>
      </c>
      <c r="K15" s="5" t="n">
        <f si="3" t="shared"/>
        <v>47.0</v>
      </c>
      <c r="L15" s="5" t="n">
        <f si="3" t="shared"/>
        <v>16.0</v>
      </c>
      <c r="M15" s="5" t="n">
        <f si="3" t="shared"/>
        <v>124.0</v>
      </c>
      <c r="N15" s="5" t="n">
        <f ref="N15" si="4" t="shared">N16-N9-N10-N11-N12-N13-N14</f>
        <v>542.0</v>
      </c>
      <c r="O15" s="5" t="n">
        <f>O16-O9-O10-O11-O12-O13-O14</f>
        <v>57539.0</v>
      </c>
      <c r="P15" s="5" t="n">
        <f>P16-P9-P10-P11-P12-P13-P14</f>
        <v>6212.0</v>
      </c>
      <c r="Q15" s="11" t="n">
        <f si="2" t="shared"/>
        <v>418.0</v>
      </c>
      <c r="R15" s="6" t="n">
        <f si="0" t="shared"/>
        <v>14.861244019138756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2597.0</v>
      </c>
      <c r="E16" s="5" t="n">
        <v>3772.0</v>
      </c>
      <c r="F16" s="5" t="n">
        <v>5906.0</v>
      </c>
      <c r="G16" s="5" t="n">
        <v>7571.0</v>
      </c>
      <c r="H16" s="5" t="n">
        <v>26185.0</v>
      </c>
      <c r="I16" s="5" t="n">
        <v>7730.0</v>
      </c>
      <c r="J16" s="5" t="n">
        <v>2429.0</v>
      </c>
      <c r="K16" s="5" t="n">
        <v>1826.0</v>
      </c>
      <c r="L16" s="5" t="n">
        <v>863.0</v>
      </c>
      <c r="M16" s="5" t="n">
        <v>14136.0</v>
      </c>
      <c r="N16" s="11" t="n">
        <f ref="N16:N48" si="5" t="shared">SUM(D16:M16)</f>
        <v>73015.0</v>
      </c>
      <c r="O16" s="5" t="n">
        <v>1.0972043E7</v>
      </c>
      <c r="P16" s="5" t="n">
        <v>498843.0</v>
      </c>
      <c r="Q16" s="11" t="n">
        <f si="2" t="shared"/>
        <v>58879.0</v>
      </c>
      <c r="R16" s="6" t="n">
        <f si="0" t="shared"/>
        <v>8.47234158188828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12.0</v>
      </c>
      <c r="E17" s="5" t="n">
        <f ref="E17:M17" si="6" t="shared">E18-E16-E3-E4-E5-E6-E7-E8</f>
        <v>48.0</v>
      </c>
      <c r="F17" s="5" t="n">
        <f si="6" t="shared"/>
        <v>47.0</v>
      </c>
      <c r="G17" s="5" t="n">
        <f si="6" t="shared"/>
        <v>95.0</v>
      </c>
      <c r="H17" s="5" t="n">
        <f si="6" t="shared"/>
        <v>184.0</v>
      </c>
      <c r="I17" s="5" t="n">
        <f si="6" t="shared"/>
        <v>176.0</v>
      </c>
      <c r="J17" s="5" t="n">
        <f si="6" t="shared"/>
        <v>62.0</v>
      </c>
      <c r="K17" s="5" t="n">
        <f si="6" t="shared"/>
        <v>106.0</v>
      </c>
      <c r="L17" s="5" t="n">
        <f si="6" t="shared"/>
        <v>33.0</v>
      </c>
      <c r="M17" s="5" t="n">
        <f si="6" t="shared"/>
        <v>2609.0</v>
      </c>
      <c r="N17" s="11" t="n">
        <f si="5" t="shared"/>
        <v>3372.0</v>
      </c>
      <c r="O17" s="5" t="n">
        <f>O18-O16-O3-O4-O5-O6-O7-O8</f>
        <v>945482.0</v>
      </c>
      <c r="P17" s="5" t="n">
        <f>P18-P16-P3-P4-P5-P6-P7-P8</f>
        <v>12687.0</v>
      </c>
      <c r="Q17" s="11" t="n">
        <f si="2" t="shared"/>
        <v>763.0</v>
      </c>
      <c r="R17" s="6" t="n">
        <f si="0" t="shared"/>
        <v>16.627785058977718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16208.0</v>
      </c>
      <c r="E18" s="5" t="n">
        <v>55758.0</v>
      </c>
      <c r="F18" s="5" t="n">
        <v>75224.0</v>
      </c>
      <c r="G18" s="5" t="n">
        <v>43197.0</v>
      </c>
      <c r="H18" s="5" t="n">
        <v>113839.0</v>
      </c>
      <c r="I18" s="5" t="n">
        <v>21867.0</v>
      </c>
      <c r="J18" s="5" t="n">
        <v>7513.0</v>
      </c>
      <c r="K18" s="5" t="n">
        <v>6440.0</v>
      </c>
      <c r="L18" s="5" t="n">
        <v>3655.0</v>
      </c>
      <c r="M18" s="5" t="n">
        <v>21985.0</v>
      </c>
      <c r="N18" s="11" t="n">
        <f si="5" t="shared"/>
        <v>365686.0</v>
      </c>
      <c r="O18" s="5" t="n">
        <v>1.5296049E7</v>
      </c>
      <c r="P18" s="5" t="n">
        <v>2195368.0</v>
      </c>
      <c r="Q18" s="11" t="n">
        <f si="2" t="shared"/>
        <v>343701.0</v>
      </c>
      <c r="R18" s="6" t="n">
        <f si="0" t="shared"/>
        <v>6.387435590818764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223.0</v>
      </c>
      <c r="E19" s="5" t="n">
        <v>479.0</v>
      </c>
      <c r="F19" s="5" t="n">
        <v>630.0</v>
      </c>
      <c r="G19" s="5" t="n">
        <v>396.0</v>
      </c>
      <c r="H19" s="5" t="n">
        <v>588.0</v>
      </c>
      <c r="I19" s="5" t="n">
        <v>540.0</v>
      </c>
      <c r="J19" s="5" t="n">
        <v>419.0</v>
      </c>
      <c r="K19" s="5" t="n">
        <v>235.0</v>
      </c>
      <c r="L19" s="5" t="n">
        <v>119.0</v>
      </c>
      <c r="M19" s="5" t="n">
        <v>130.0</v>
      </c>
      <c r="N19" s="11" t="n">
        <f si="5" t="shared"/>
        <v>3759.0</v>
      </c>
      <c r="O19" s="5" t="n">
        <v>79103.0</v>
      </c>
      <c r="P19" s="5" t="n">
        <v>43077.0</v>
      </c>
      <c r="Q19" s="11" t="n">
        <f si="2" t="shared"/>
        <v>3629.0</v>
      </c>
      <c r="R19" s="6" t="n">
        <f si="0" t="shared"/>
        <v>11.870212179663818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2369.0</v>
      </c>
      <c r="E20" s="5" t="n">
        <v>3017.0</v>
      </c>
      <c r="F20" s="5" t="n">
        <v>3295.0</v>
      </c>
      <c r="G20" s="5" t="n">
        <v>2515.0</v>
      </c>
      <c r="H20" s="5" t="n">
        <v>4631.0</v>
      </c>
      <c r="I20" s="5" t="n">
        <v>4690.0</v>
      </c>
      <c r="J20" s="5" t="n">
        <v>2921.0</v>
      </c>
      <c r="K20" s="5" t="n">
        <v>1179.0</v>
      </c>
      <c r="L20" s="5" t="n">
        <v>412.0</v>
      </c>
      <c r="M20" s="5" t="n">
        <v>569.0</v>
      </c>
      <c r="N20" s="11" t="n">
        <f si="5" t="shared"/>
        <v>25598.0</v>
      </c>
      <c r="O20" s="5" t="n">
        <v>407825.0</v>
      </c>
      <c r="P20" s="5" t="n">
        <v>256080.0</v>
      </c>
      <c r="Q20" s="11" t="n">
        <f si="2" t="shared"/>
        <v>25029.0</v>
      </c>
      <c r="R20" s="6" t="n">
        <f si="0" t="shared"/>
        <v>10.231331655279876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25.0</v>
      </c>
      <c r="F21" s="5" t="n">
        <v>8.0</v>
      </c>
      <c r="G21" s="5" t="n">
        <v>20.0</v>
      </c>
      <c r="H21" s="5" t="n">
        <v>10.0</v>
      </c>
      <c r="I21" s="5" t="n">
        <v>27.0</v>
      </c>
      <c r="J21" s="5" t="n">
        <v>5.0</v>
      </c>
      <c r="K21" s="5" t="n">
        <v>6.0</v>
      </c>
      <c r="L21" s="5" t="n">
        <v>2.0</v>
      </c>
      <c r="M21" s="5" t="n">
        <v>6.0</v>
      </c>
      <c r="N21" s="11" t="n">
        <f si="5" t="shared"/>
        <v>114.0</v>
      </c>
      <c r="O21" s="5" t="n">
        <v>2557.0</v>
      </c>
      <c r="P21" s="5" t="n">
        <v>992.0</v>
      </c>
      <c r="Q21" s="11" t="n">
        <f si="2" t="shared"/>
        <v>108.0</v>
      </c>
      <c r="R21" s="6" t="n">
        <f si="0" t="shared"/>
        <v>9.185185185185185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16.0</v>
      </c>
      <c r="E22" s="5" t="n">
        <v>23.0</v>
      </c>
      <c r="F22" s="5" t="n">
        <v>25.0</v>
      </c>
      <c r="G22" s="5" t="n">
        <v>22.0</v>
      </c>
      <c r="H22" s="5" t="n">
        <v>48.0</v>
      </c>
      <c r="I22" s="5" t="n">
        <v>24.0</v>
      </c>
      <c r="J22" s="5" t="n">
        <v>14.0</v>
      </c>
      <c r="K22" s="5" t="n">
        <v>16.0</v>
      </c>
      <c r="L22" s="5" t="n">
        <v>1.0</v>
      </c>
      <c r="M22" s="5" t="n">
        <v>13.0</v>
      </c>
      <c r="N22" s="11" t="n">
        <f si="5" t="shared"/>
        <v>202.0</v>
      </c>
      <c r="O22" s="5" t="n">
        <v>14501.0</v>
      </c>
      <c r="P22" s="5" t="n">
        <v>1874.0</v>
      </c>
      <c r="Q22" s="11" t="n">
        <f si="2" t="shared"/>
        <v>189.0</v>
      </c>
      <c r="R22" s="6" t="n">
        <f si="0" t="shared"/>
        <v>9.915343915343914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7.0</v>
      </c>
      <c r="F23" s="5" t="n">
        <v>2.0</v>
      </c>
      <c r="G23" s="5" t="n">
        <v>6.0</v>
      </c>
      <c r="H23" s="5" t="n">
        <v>15.0</v>
      </c>
      <c r="I23" s="5" t="n">
        <v>9.0</v>
      </c>
      <c r="J23" s="5" t="n">
        <v>5.0</v>
      </c>
      <c r="K23" s="5" t="n">
        <v>0.0</v>
      </c>
      <c r="L23" s="5" t="n">
        <v>1.0</v>
      </c>
      <c r="M23" s="5" t="n">
        <v>4.0</v>
      </c>
      <c r="N23" s="11" t="n">
        <f si="5" t="shared"/>
        <v>51.0</v>
      </c>
      <c r="O23" s="5" t="n">
        <v>1278.0</v>
      </c>
      <c r="P23" s="5" t="n">
        <v>432.0</v>
      </c>
      <c r="Q23" s="11" t="n">
        <f si="2" t="shared"/>
        <v>47.0</v>
      </c>
      <c r="R23" s="6" t="n">
        <f si="0" t="shared"/>
        <v>9.191489361702128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36.0</v>
      </c>
      <c r="E24" s="5" t="n">
        <f ref="E24:M24" si="7" t="shared">E25-E19-E20-E21-E22-E23</f>
        <v>39.0</v>
      </c>
      <c r="F24" s="5" t="n">
        <f si="7" t="shared"/>
        <v>41.0</v>
      </c>
      <c r="G24" s="5" t="n">
        <f si="7" t="shared"/>
        <v>62.0</v>
      </c>
      <c r="H24" s="5" t="n">
        <f si="7" t="shared"/>
        <v>61.0</v>
      </c>
      <c r="I24" s="5" t="n">
        <f si="7" t="shared"/>
        <v>83.0</v>
      </c>
      <c r="J24" s="5" t="n">
        <f si="7" t="shared"/>
        <v>46.0</v>
      </c>
      <c r="K24" s="5" t="n">
        <f si="7" t="shared"/>
        <v>22.0</v>
      </c>
      <c r="L24" s="5" t="n">
        <f si="7" t="shared"/>
        <v>11.0</v>
      </c>
      <c r="M24" s="5" t="n">
        <f si="7" t="shared"/>
        <v>46.0</v>
      </c>
      <c r="N24" s="11" t="n">
        <f si="5" t="shared"/>
        <v>447.0</v>
      </c>
      <c r="O24" s="5" t="n">
        <f>O25-O19-O20-O21-O22-O23</f>
        <v>24366.0</v>
      </c>
      <c r="P24" s="5" t="n">
        <f>P25-P19-P20-P21-P22-P23</f>
        <v>4514.0</v>
      </c>
      <c r="Q24" s="11" t="n">
        <f si="2" t="shared"/>
        <v>401.0</v>
      </c>
      <c r="R24" s="6" t="n">
        <f si="0" t="shared"/>
        <v>11.256857855361597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2651.0</v>
      </c>
      <c r="E25" s="5" t="n">
        <v>3590.0</v>
      </c>
      <c r="F25" s="5" t="n">
        <v>4001.0</v>
      </c>
      <c r="G25" s="5" t="n">
        <v>3021.0</v>
      </c>
      <c r="H25" s="5" t="n">
        <v>5353.0</v>
      </c>
      <c r="I25" s="5" t="n">
        <v>5373.0</v>
      </c>
      <c r="J25" s="5" t="n">
        <v>3410.0</v>
      </c>
      <c r="K25" s="5" t="n">
        <v>1458.0</v>
      </c>
      <c r="L25" s="5" t="n">
        <v>546.0</v>
      </c>
      <c r="M25" s="5" t="n">
        <v>768.0</v>
      </c>
      <c r="N25" s="11" t="n">
        <f si="5" t="shared"/>
        <v>30171.0</v>
      </c>
      <c r="O25" s="5" t="n">
        <v>529630.0</v>
      </c>
      <c r="P25" s="5" t="n">
        <v>306969.0</v>
      </c>
      <c r="Q25" s="11" t="n">
        <f si="2" t="shared"/>
        <v>29403.0</v>
      </c>
      <c r="R25" s="6" t="n">
        <f si="0" t="shared"/>
        <v>10.440057137026834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45.0</v>
      </c>
      <c r="E26" s="5" t="n">
        <v>62.0</v>
      </c>
      <c r="F26" s="5" t="n">
        <v>47.0</v>
      </c>
      <c r="G26" s="5" t="n">
        <v>25.0</v>
      </c>
      <c r="H26" s="5" t="n">
        <v>34.0</v>
      </c>
      <c r="I26" s="5" t="n">
        <v>41.0</v>
      </c>
      <c r="J26" s="5" t="n">
        <v>22.0</v>
      </c>
      <c r="K26" s="5" t="n">
        <v>6.0</v>
      </c>
      <c r="L26" s="5" t="n">
        <v>8.0</v>
      </c>
      <c r="M26" s="5" t="n">
        <v>6.0</v>
      </c>
      <c r="N26" s="11" t="n">
        <f si="5" t="shared"/>
        <v>296.0</v>
      </c>
      <c r="O26" s="5" t="n">
        <v>3086.0</v>
      </c>
      <c r="P26" s="5" t="n">
        <v>2462.0</v>
      </c>
      <c r="Q26" s="11" t="n">
        <f si="2" t="shared"/>
        <v>290.0</v>
      </c>
      <c r="R26" s="6" t="n">
        <f si="0" t="shared"/>
        <v>8.489655172413793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193.0</v>
      </c>
      <c r="E27" s="5" t="n">
        <v>295.0</v>
      </c>
      <c r="F27" s="5" t="n">
        <v>230.0</v>
      </c>
      <c r="G27" s="5" t="n">
        <v>129.0</v>
      </c>
      <c r="H27" s="5" t="n">
        <v>256.0</v>
      </c>
      <c r="I27" s="5" t="n">
        <v>289.0</v>
      </c>
      <c r="J27" s="5" t="n">
        <v>189.0</v>
      </c>
      <c r="K27" s="5" t="n">
        <v>93.0</v>
      </c>
      <c r="L27" s="5" t="n">
        <v>91.0</v>
      </c>
      <c r="M27" s="5" t="n">
        <v>49.0</v>
      </c>
      <c r="N27" s="11" t="n">
        <f si="5" t="shared"/>
        <v>1814.0</v>
      </c>
      <c r="O27" s="5" t="n">
        <v>40984.0</v>
      </c>
      <c r="P27" s="5" t="n">
        <v>21668.0</v>
      </c>
      <c r="Q27" s="11" t="n">
        <f si="2" t="shared"/>
        <v>1765.0</v>
      </c>
      <c r="R27" s="6" t="n">
        <f si="0" t="shared"/>
        <v>12.276487252124646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291.0</v>
      </c>
      <c r="E28" s="5" t="n">
        <v>476.0</v>
      </c>
      <c r="F28" s="5" t="n">
        <v>456.0</v>
      </c>
      <c r="G28" s="5" t="n">
        <v>290.0</v>
      </c>
      <c r="H28" s="5" t="n">
        <v>479.0</v>
      </c>
      <c r="I28" s="5" t="n">
        <v>439.0</v>
      </c>
      <c r="J28" s="5" t="n">
        <v>356.0</v>
      </c>
      <c r="K28" s="5" t="n">
        <v>246.0</v>
      </c>
      <c r="L28" s="5" t="n">
        <v>64.0</v>
      </c>
      <c r="M28" s="5" t="n">
        <v>38.0</v>
      </c>
      <c r="N28" s="11" t="n">
        <f si="5" t="shared"/>
        <v>3135.0</v>
      </c>
      <c r="O28" s="5" t="n">
        <v>42343.0</v>
      </c>
      <c r="P28" s="5" t="n">
        <v>34772.0</v>
      </c>
      <c r="Q28" s="11" t="n">
        <f si="2" t="shared"/>
        <v>3097.0</v>
      </c>
      <c r="R28" s="6" t="n">
        <f si="0" t="shared"/>
        <v>11.227639651275428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89.0</v>
      </c>
      <c r="E29" s="5" t="n">
        <v>185.0</v>
      </c>
      <c r="F29" s="5" t="n">
        <v>119.0</v>
      </c>
      <c r="G29" s="5" t="n">
        <v>75.0</v>
      </c>
      <c r="H29" s="5" t="n">
        <v>105.0</v>
      </c>
      <c r="I29" s="5" t="n">
        <v>93.0</v>
      </c>
      <c r="J29" s="5" t="n">
        <v>59.0</v>
      </c>
      <c r="K29" s="5" t="n">
        <v>30.0</v>
      </c>
      <c r="L29" s="5" t="n">
        <v>20.0</v>
      </c>
      <c r="M29" s="5" t="n">
        <v>6.0</v>
      </c>
      <c r="N29" s="11" t="n">
        <f si="5" t="shared"/>
        <v>781.0</v>
      </c>
      <c r="O29" s="5" t="n">
        <v>8387.0</v>
      </c>
      <c r="P29" s="5" t="n">
        <v>6839.0</v>
      </c>
      <c r="Q29" s="11" t="n">
        <f si="2" t="shared"/>
        <v>775.0</v>
      </c>
      <c r="R29" s="6" t="n">
        <f si="0" t="shared"/>
        <v>8.824516129032258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119.0</v>
      </c>
      <c r="E30" s="5" t="n">
        <v>142.0</v>
      </c>
      <c r="F30" s="5" t="n">
        <v>115.0</v>
      </c>
      <c r="G30" s="5" t="n">
        <v>103.0</v>
      </c>
      <c r="H30" s="5" t="n">
        <v>110.0</v>
      </c>
      <c r="I30" s="5" t="n">
        <v>138.0</v>
      </c>
      <c r="J30" s="5" t="n">
        <v>73.0</v>
      </c>
      <c r="K30" s="5" t="n">
        <v>30.0</v>
      </c>
      <c r="L30" s="5" t="n">
        <v>24.0</v>
      </c>
      <c r="M30" s="5" t="n">
        <v>12.0</v>
      </c>
      <c r="N30" s="11" t="n">
        <f si="5" t="shared"/>
        <v>866.0</v>
      </c>
      <c r="O30" s="5" t="n">
        <v>10369.0</v>
      </c>
      <c r="P30" s="5" t="n">
        <v>8044.0</v>
      </c>
      <c r="Q30" s="11" t="n">
        <f si="2" t="shared"/>
        <v>854.0</v>
      </c>
      <c r="R30" s="6" t="n">
        <f si="0" t="shared"/>
        <v>9.419203747072599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45.0</v>
      </c>
      <c r="E31" s="5" t="n">
        <v>57.0</v>
      </c>
      <c r="F31" s="5" t="n">
        <v>78.0</v>
      </c>
      <c r="G31" s="5" t="n">
        <v>42.0</v>
      </c>
      <c r="H31" s="5" t="n">
        <v>65.0</v>
      </c>
      <c r="I31" s="5" t="n">
        <v>49.0</v>
      </c>
      <c r="J31" s="5" t="n">
        <v>35.0</v>
      </c>
      <c r="K31" s="5" t="n">
        <v>10.0</v>
      </c>
      <c r="L31" s="5" t="n">
        <v>4.0</v>
      </c>
      <c r="M31" s="5" t="n">
        <v>7.0</v>
      </c>
      <c r="N31" s="11" t="n">
        <f si="5" t="shared"/>
        <v>392.0</v>
      </c>
      <c r="O31" s="5" t="n">
        <v>5135.0</v>
      </c>
      <c r="P31" s="5" t="n">
        <v>2946.0</v>
      </c>
      <c r="Q31" s="11" t="n">
        <f si="2" t="shared"/>
        <v>385.0</v>
      </c>
      <c r="R31" s="6" t="n">
        <f si="0" t="shared"/>
        <v>7.651948051948052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30.0</v>
      </c>
      <c r="E32" s="5" t="n">
        <v>64.0</v>
      </c>
      <c r="F32" s="5" t="n">
        <v>56.0</v>
      </c>
      <c r="G32" s="5" t="n">
        <v>32.0</v>
      </c>
      <c r="H32" s="5" t="n">
        <v>102.0</v>
      </c>
      <c r="I32" s="5" t="n">
        <v>56.0</v>
      </c>
      <c r="J32" s="5" t="n">
        <v>38.0</v>
      </c>
      <c r="K32" s="5" t="n">
        <v>16.0</v>
      </c>
      <c r="L32" s="5" t="n">
        <v>10.0</v>
      </c>
      <c r="M32" s="5" t="n">
        <v>12.0</v>
      </c>
      <c r="N32" s="11" t="n">
        <f si="5" t="shared"/>
        <v>416.0</v>
      </c>
      <c r="O32" s="5" t="n">
        <v>6405.0</v>
      </c>
      <c r="P32" s="5" t="n">
        <v>3956.0</v>
      </c>
      <c r="Q32" s="11" t="n">
        <f si="2" t="shared"/>
        <v>404.0</v>
      </c>
      <c r="R32" s="6" t="n">
        <f si="0" t="shared"/>
        <v>9.792079207920793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358.0</v>
      </c>
      <c r="E33" s="5" t="n">
        <v>441.0</v>
      </c>
      <c r="F33" s="5" t="n">
        <v>492.0</v>
      </c>
      <c r="G33" s="5" t="n">
        <v>297.0</v>
      </c>
      <c r="H33" s="5" t="n">
        <v>397.0</v>
      </c>
      <c r="I33" s="5" t="n">
        <v>368.0</v>
      </c>
      <c r="J33" s="5" t="n">
        <v>191.0</v>
      </c>
      <c r="K33" s="5" t="n">
        <v>133.0</v>
      </c>
      <c r="L33" s="5" t="n">
        <v>84.0</v>
      </c>
      <c r="M33" s="5" t="n">
        <v>66.0</v>
      </c>
      <c r="N33" s="11" t="n">
        <f si="5" t="shared"/>
        <v>2827.0</v>
      </c>
      <c r="O33" s="5" t="n">
        <v>43282.0</v>
      </c>
      <c r="P33" s="5" t="n">
        <v>26475.0</v>
      </c>
      <c r="Q33" s="11" t="n">
        <f si="2" t="shared"/>
        <v>2761.0</v>
      </c>
      <c r="R33" s="6" t="n">
        <f si="0" t="shared"/>
        <v>9.58891705903658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36.0</v>
      </c>
      <c r="E34" s="5" t="n">
        <v>50.0</v>
      </c>
      <c r="F34" s="5" t="n">
        <v>60.0</v>
      </c>
      <c r="G34" s="5" t="n">
        <v>28.0</v>
      </c>
      <c r="H34" s="5" t="n">
        <v>62.0</v>
      </c>
      <c r="I34" s="5" t="n">
        <v>44.0</v>
      </c>
      <c r="J34" s="5" t="n">
        <v>43.0</v>
      </c>
      <c r="K34" s="5" t="n">
        <v>23.0</v>
      </c>
      <c r="L34" s="5" t="n">
        <v>11.0</v>
      </c>
      <c r="M34" s="5" t="n">
        <v>3.0</v>
      </c>
      <c r="N34" s="11" t="n">
        <f si="5" t="shared"/>
        <v>360.0</v>
      </c>
      <c r="O34" s="5" t="n">
        <v>4449.0</v>
      </c>
      <c r="P34" s="5" t="n">
        <v>3978.0</v>
      </c>
      <c r="Q34" s="11" t="n">
        <f si="2" t="shared"/>
        <v>357.0</v>
      </c>
      <c r="R34" s="6" t="n">
        <f si="0" t="shared"/>
        <v>11.142857142857142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22.0</v>
      </c>
      <c r="E35" s="5" t="n">
        <v>18.0</v>
      </c>
      <c r="F35" s="5" t="n">
        <v>13.0</v>
      </c>
      <c r="G35" s="5" t="n">
        <v>7.0</v>
      </c>
      <c r="H35" s="5" t="n">
        <v>7.0</v>
      </c>
      <c r="I35" s="5" t="n">
        <v>10.0</v>
      </c>
      <c r="J35" s="5" t="n">
        <v>2.0</v>
      </c>
      <c r="K35" s="5" t="n">
        <v>4.0</v>
      </c>
      <c r="L35" s="5" t="n">
        <v>0.0</v>
      </c>
      <c r="M35" s="5" t="n">
        <v>1.0</v>
      </c>
      <c r="N35" s="11" t="n">
        <f si="5" t="shared"/>
        <v>84.0</v>
      </c>
      <c r="O35" s="5" t="n">
        <v>582.0</v>
      </c>
      <c r="P35" s="5" t="n">
        <v>485.0</v>
      </c>
      <c r="Q35" s="11" t="n">
        <f si="2" t="shared"/>
        <v>83.0</v>
      </c>
      <c r="R35" s="6" t="n">
        <f si="0" t="shared"/>
        <v>5.843373493975903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32.0</v>
      </c>
      <c r="E36" s="5" t="n">
        <v>94.0</v>
      </c>
      <c r="F36" s="5" t="n">
        <v>75.0</v>
      </c>
      <c r="G36" s="5" t="n">
        <v>66.0</v>
      </c>
      <c r="H36" s="5" t="n">
        <v>81.0</v>
      </c>
      <c r="I36" s="5" t="n">
        <v>57.0</v>
      </c>
      <c r="J36" s="5" t="n">
        <v>28.0</v>
      </c>
      <c r="K36" s="5" t="n">
        <v>11.0</v>
      </c>
      <c r="L36" s="5" t="n">
        <v>8.0</v>
      </c>
      <c r="M36" s="5" t="n">
        <v>5.0</v>
      </c>
      <c r="N36" s="11" t="n">
        <f si="5" t="shared"/>
        <v>457.0</v>
      </c>
      <c r="O36" s="5" t="n">
        <v>5513.0</v>
      </c>
      <c r="P36" s="5" t="n">
        <v>3509.0</v>
      </c>
      <c r="Q36" s="11" t="n">
        <f si="2" t="shared"/>
        <v>452.0</v>
      </c>
      <c r="R36" s="6" t="n">
        <f si="0" t="shared"/>
        <v>7.763274336283186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17.0</v>
      </c>
      <c r="E37" s="5" t="n">
        <v>31.0</v>
      </c>
      <c r="F37" s="5" t="n">
        <v>28.0</v>
      </c>
      <c r="G37" s="5" t="n">
        <v>32.0</v>
      </c>
      <c r="H37" s="5" t="n">
        <v>84.0</v>
      </c>
      <c r="I37" s="5" t="n">
        <v>59.0</v>
      </c>
      <c r="J37" s="5" t="n">
        <v>48.0</v>
      </c>
      <c r="K37" s="5" t="n">
        <v>16.0</v>
      </c>
      <c r="L37" s="5" t="n">
        <v>15.0</v>
      </c>
      <c r="M37" s="5" t="n">
        <v>16.0</v>
      </c>
      <c r="N37" s="11" t="n">
        <f si="5" t="shared"/>
        <v>346.0</v>
      </c>
      <c r="O37" s="5" t="n">
        <v>6891.0</v>
      </c>
      <c r="P37" s="5" t="n">
        <v>4400.0</v>
      </c>
      <c r="Q37" s="11" t="n">
        <f si="2" t="shared"/>
        <v>330.0</v>
      </c>
      <c r="R37" s="6" t="n">
        <f si="0" t="shared"/>
        <v>13.333333333333334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198.0</v>
      </c>
      <c r="E38" s="5" t="n">
        <f ref="E38:M38" si="8" t="shared">E39-E26-E27-E28-E29-E30-E31-E32-E33-E34-E35-E36-E37</f>
        <v>263.0</v>
      </c>
      <c r="F38" s="5" t="n">
        <f si="8" t="shared"/>
        <v>292.0</v>
      </c>
      <c r="G38" s="5" t="n">
        <f si="8" t="shared"/>
        <v>183.0</v>
      </c>
      <c r="H38" s="5" t="n">
        <f si="8" t="shared"/>
        <v>312.0</v>
      </c>
      <c r="I38" s="5" t="n">
        <f si="8" t="shared"/>
        <v>321.0</v>
      </c>
      <c r="J38" s="5" t="n">
        <f si="8" t="shared"/>
        <v>101.0</v>
      </c>
      <c r="K38" s="5" t="n">
        <f si="8" t="shared"/>
        <v>68.0</v>
      </c>
      <c r="L38" s="5" t="n">
        <f si="8" t="shared"/>
        <v>62.0</v>
      </c>
      <c r="M38" s="5" t="n">
        <f si="8" t="shared"/>
        <v>70.0</v>
      </c>
      <c r="N38" s="11" t="n">
        <f si="5" t="shared"/>
        <v>1870.0</v>
      </c>
      <c r="O38" s="5" t="n">
        <f>O39-O26-O27-O28-O29-O30-O31-O32-O33-O34-O35-O36-O37</f>
        <v>33968.0</v>
      </c>
      <c r="P38" s="5" t="n">
        <f>P39-P26-P27-P28-P29-P30-P31-P32-P33-P34-P35-P36-P37</f>
        <v>17319.0</v>
      </c>
      <c r="Q38" s="11" t="n">
        <f si="2" t="shared"/>
        <v>1800.0</v>
      </c>
      <c r="R38" s="6" t="n">
        <f si="0" t="shared"/>
        <v>9.621666666666666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1475.0</v>
      </c>
      <c r="E39" s="5" t="n">
        <v>2178.0</v>
      </c>
      <c r="F39" s="5" t="n">
        <v>2061.0</v>
      </c>
      <c r="G39" s="5" t="n">
        <v>1309.0</v>
      </c>
      <c r="H39" s="5" t="n">
        <v>2094.0</v>
      </c>
      <c r="I39" s="5" t="n">
        <v>1964.0</v>
      </c>
      <c r="J39" s="5" t="n">
        <v>1185.0</v>
      </c>
      <c r="K39" s="5" t="n">
        <v>686.0</v>
      </c>
      <c r="L39" s="5" t="n">
        <v>401.0</v>
      </c>
      <c r="M39" s="5" t="n">
        <v>291.0</v>
      </c>
      <c r="N39" s="11" t="n">
        <f si="5" t="shared"/>
        <v>13644.0</v>
      </c>
      <c r="O39" s="5" t="n">
        <v>211394.0</v>
      </c>
      <c r="P39" s="5" t="n">
        <v>136853.0</v>
      </c>
      <c r="Q39" s="11" t="n">
        <f si="2" t="shared"/>
        <v>13353.0</v>
      </c>
      <c r="R39" s="6" t="n">
        <f si="0" t="shared"/>
        <v>10.248857934546544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345.0</v>
      </c>
      <c r="E40" s="5" t="n">
        <v>526.0</v>
      </c>
      <c r="F40" s="5" t="n">
        <v>579.0</v>
      </c>
      <c r="G40" s="5" t="n">
        <v>446.0</v>
      </c>
      <c r="H40" s="5" t="n">
        <v>735.0</v>
      </c>
      <c r="I40" s="5" t="n">
        <v>600.0</v>
      </c>
      <c r="J40" s="5" t="n">
        <v>267.0</v>
      </c>
      <c r="K40" s="5" t="n">
        <v>82.0</v>
      </c>
      <c r="L40" s="5" t="n">
        <v>44.0</v>
      </c>
      <c r="M40" s="5" t="n">
        <v>46.0</v>
      </c>
      <c r="N40" s="11" t="n">
        <f si="5" t="shared"/>
        <v>3670.0</v>
      </c>
      <c r="O40" s="5" t="n">
        <v>39229.0</v>
      </c>
      <c r="P40" s="5" t="n">
        <v>28388.0</v>
      </c>
      <c r="Q40" s="11" t="n">
        <f si="2" t="shared"/>
        <v>3624.0</v>
      </c>
      <c r="R40" s="6" t="n">
        <f si="0" t="shared"/>
        <v>7.833333333333333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31.0</v>
      </c>
      <c r="E41" s="5" t="n">
        <v>91.0</v>
      </c>
      <c r="F41" s="5" t="n">
        <v>74.0</v>
      </c>
      <c r="G41" s="5" t="n">
        <v>59.0</v>
      </c>
      <c r="H41" s="5" t="n">
        <v>127.0</v>
      </c>
      <c r="I41" s="5" t="n">
        <v>104.0</v>
      </c>
      <c r="J41" s="5" t="n">
        <v>49.0</v>
      </c>
      <c r="K41" s="5" t="n">
        <v>42.0</v>
      </c>
      <c r="L41" s="5" t="n">
        <v>22.0</v>
      </c>
      <c r="M41" s="5" t="n">
        <v>17.0</v>
      </c>
      <c r="N41" s="11" t="n">
        <f si="5" t="shared"/>
        <v>616.0</v>
      </c>
      <c r="O41" s="5" t="n">
        <v>11979.0</v>
      </c>
      <c r="P41" s="5" t="n">
        <v>7057.0</v>
      </c>
      <c r="Q41" s="11" t="n">
        <f si="2" t="shared"/>
        <v>599.0</v>
      </c>
      <c r="R41" s="6" t="n">
        <f si="0" t="shared"/>
        <v>11.781302170283807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7.0</v>
      </c>
      <c r="F42" s="5" t="n">
        <f si="9" t="shared"/>
        <v>5.0</v>
      </c>
      <c r="G42" s="5" t="n">
        <f si="9" t="shared"/>
        <v>10.0</v>
      </c>
      <c r="H42" s="5" t="n">
        <f si="9" t="shared"/>
        <v>14.0</v>
      </c>
      <c r="I42" s="5" t="n">
        <f si="9" t="shared"/>
        <v>8.0</v>
      </c>
      <c r="J42" s="5" t="n">
        <f si="9" t="shared"/>
        <v>10.0</v>
      </c>
      <c r="K42" s="5" t="n">
        <f si="9" t="shared"/>
        <v>3.0</v>
      </c>
      <c r="L42" s="5" t="n">
        <f si="9" t="shared"/>
        <v>14.0</v>
      </c>
      <c r="M42" s="5" t="n">
        <f si="9" t="shared"/>
        <v>1.0</v>
      </c>
      <c r="N42" s="11" t="n">
        <f si="5" t="shared"/>
        <v>76.0</v>
      </c>
      <c r="O42" s="5" t="n">
        <f>O43-O40-O41</f>
        <v>2296.0</v>
      </c>
      <c r="P42" s="5" t="n">
        <f>P43-P40-P41</f>
        <v>1552.0</v>
      </c>
      <c r="Q42" s="11" t="n">
        <f si="2" t="shared"/>
        <v>75.0</v>
      </c>
      <c r="R42" s="6" t="n">
        <f si="0" t="shared"/>
        <v>20.69333333333333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380.0</v>
      </c>
      <c r="E43" s="5" t="n">
        <v>624.0</v>
      </c>
      <c r="F43" s="5" t="n">
        <v>658.0</v>
      </c>
      <c r="G43" s="5" t="n">
        <v>515.0</v>
      </c>
      <c r="H43" s="5" t="n">
        <v>876.0</v>
      </c>
      <c r="I43" s="5" t="n">
        <v>712.0</v>
      </c>
      <c r="J43" s="5" t="n">
        <v>326.0</v>
      </c>
      <c r="K43" s="5" t="n">
        <v>127.0</v>
      </c>
      <c r="L43" s="5" t="n">
        <v>80.0</v>
      </c>
      <c r="M43" s="5" t="n">
        <v>64.0</v>
      </c>
      <c r="N43" s="11" t="n">
        <f si="5" t="shared"/>
        <v>4362.0</v>
      </c>
      <c r="O43" s="5" t="n">
        <v>53504.0</v>
      </c>
      <c r="P43" s="5" t="n">
        <v>36997.0</v>
      </c>
      <c r="Q43" s="11" t="n">
        <f si="2" t="shared"/>
        <v>4298.0</v>
      </c>
      <c r="R43" s="6" t="n">
        <f si="0" t="shared"/>
        <v>8.607957189390413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25.0</v>
      </c>
      <c r="F44" s="8" t="n">
        <v>31.0</v>
      </c>
      <c r="G44" s="8" t="n">
        <v>27.0</v>
      </c>
      <c r="H44" s="8" t="n">
        <v>23.0</v>
      </c>
      <c r="I44" s="8" t="n">
        <v>30.0</v>
      </c>
      <c r="J44" s="8" t="n">
        <v>16.0</v>
      </c>
      <c r="K44" s="8" t="n">
        <v>27.0</v>
      </c>
      <c r="L44" s="8" t="n">
        <v>6.0</v>
      </c>
      <c r="M44" s="8" t="n">
        <v>58.0</v>
      </c>
      <c r="N44" s="11" t="n">
        <f si="5" t="shared"/>
        <v>258.0</v>
      </c>
      <c r="O44" s="8" t="n">
        <v>16607.0</v>
      </c>
      <c r="P44" s="8" t="n">
        <v>2776.0</v>
      </c>
      <c r="Q44" s="11" t="n">
        <f si="2" t="shared"/>
        <v>200.0</v>
      </c>
      <c r="R44" s="6" t="n">
        <f si="0" t="shared"/>
        <v>13.88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13.0</v>
      </c>
      <c r="E45" s="8" t="n">
        <f ref="E45:M45" si="10" t="shared">E46-E44</f>
        <v>16.0</v>
      </c>
      <c r="F45" s="8" t="n">
        <f si="10" t="shared"/>
        <v>31.0</v>
      </c>
      <c r="G45" s="8" t="n">
        <f si="10" t="shared"/>
        <v>26.0</v>
      </c>
      <c r="H45" s="8" t="n">
        <f si="10" t="shared"/>
        <v>79.0</v>
      </c>
      <c r="I45" s="8" t="n">
        <f si="10" t="shared"/>
        <v>29.0</v>
      </c>
      <c r="J45" s="8" t="n">
        <f si="10" t="shared"/>
        <v>28.0</v>
      </c>
      <c r="K45" s="8" t="n">
        <f si="10" t="shared"/>
        <v>7.0</v>
      </c>
      <c r="L45" s="8" t="n">
        <f si="10" t="shared"/>
        <v>6.0</v>
      </c>
      <c r="M45" s="8" t="n">
        <f si="10" t="shared"/>
        <v>50.0</v>
      </c>
      <c r="N45" s="11" t="n">
        <f si="5" t="shared"/>
        <v>285.0</v>
      </c>
      <c r="O45" s="8" t="n">
        <f>O46-O44</f>
        <v>16776.0</v>
      </c>
      <c r="P45" s="8" t="n">
        <f>P46-P44</f>
        <v>2338.0</v>
      </c>
      <c r="Q45" s="11" t="n">
        <f si="2" t="shared"/>
        <v>235.0</v>
      </c>
      <c r="R45" s="6" t="n">
        <f si="0" t="shared"/>
        <v>9.948936170212766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28.0</v>
      </c>
      <c r="E46" s="8" t="n">
        <v>41.0</v>
      </c>
      <c r="F46" s="8" t="n">
        <v>62.0</v>
      </c>
      <c r="G46" s="8" t="n">
        <v>53.0</v>
      </c>
      <c r="H46" s="8" t="n">
        <v>102.0</v>
      </c>
      <c r="I46" s="8" t="n">
        <v>59.0</v>
      </c>
      <c r="J46" s="8" t="n">
        <v>44.0</v>
      </c>
      <c r="K46" s="8" t="n">
        <v>34.0</v>
      </c>
      <c r="L46" s="8" t="n">
        <v>12.0</v>
      </c>
      <c r="M46" s="8" t="n">
        <v>108.0</v>
      </c>
      <c r="N46" s="11" t="n">
        <f si="5" t="shared"/>
        <v>543.0</v>
      </c>
      <c r="O46" s="8" t="n">
        <v>33383.0</v>
      </c>
      <c r="P46" s="8" t="n">
        <v>5114.0</v>
      </c>
      <c r="Q46" s="11" t="n">
        <f si="2" t="shared"/>
        <v>435.0</v>
      </c>
      <c r="R46" s="6" t="n">
        <f si="0" t="shared"/>
        <v>11.75632183908046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319.0</v>
      </c>
      <c r="E47" s="5" t="n">
        <v>438.0</v>
      </c>
      <c r="F47" s="5" t="n">
        <v>470.0</v>
      </c>
      <c r="G47" s="5" t="n">
        <v>212.0</v>
      </c>
      <c r="H47" s="5" t="n">
        <v>313.0</v>
      </c>
      <c r="I47" s="5" t="n">
        <v>212.0</v>
      </c>
      <c r="J47" s="5" t="n">
        <v>143.0</v>
      </c>
      <c r="K47" s="5" t="n">
        <v>87.0</v>
      </c>
      <c r="L47" s="5" t="n">
        <v>108.0</v>
      </c>
      <c r="M47" s="5" t="n">
        <v>116.0</v>
      </c>
      <c r="N47" s="11" t="n">
        <f si="5" t="shared"/>
        <v>2418.0</v>
      </c>
      <c r="O47" s="5" t="n">
        <v>74521.0</v>
      </c>
      <c r="P47" s="5" t="n">
        <v>22069.0</v>
      </c>
      <c r="Q47" s="11" t="n">
        <f si="2" t="shared"/>
        <v>2302.0</v>
      </c>
      <c r="R47" s="6" t="n">
        <f si="0" t="shared"/>
        <v>9.586880973066899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21061.0</v>
      </c>
      <c r="E48" s="5" t="n">
        <f ref="E48:M48" si="11" t="shared">E47+E46+E43+E39+E25+E18</f>
        <v>62629.0</v>
      </c>
      <c r="F48" s="5" t="n">
        <f si="11" t="shared"/>
        <v>82476.0</v>
      </c>
      <c r="G48" s="5" t="n">
        <f si="11" t="shared"/>
        <v>48307.0</v>
      </c>
      <c r="H48" s="5" t="n">
        <f si="11" t="shared"/>
        <v>122577.0</v>
      </c>
      <c r="I48" s="5" t="n">
        <f si="11" t="shared"/>
        <v>30187.0</v>
      </c>
      <c r="J48" s="5" t="n">
        <f si="11" t="shared"/>
        <v>12621.0</v>
      </c>
      <c r="K48" s="5" t="n">
        <f si="11" t="shared"/>
        <v>8832.0</v>
      </c>
      <c r="L48" s="5" t="n">
        <f si="11" t="shared"/>
        <v>4802.0</v>
      </c>
      <c r="M48" s="5" t="n">
        <f si="11" t="shared"/>
        <v>23332.0</v>
      </c>
      <c r="N48" s="11" t="n">
        <f si="5" t="shared"/>
        <v>416824.0</v>
      </c>
      <c r="O48" s="5" t="n">
        <f>O47+O46+O43+O39+O25+O18</f>
        <v>1.6198481E7</v>
      </c>
      <c r="P48" s="5" t="n">
        <f>P47+P46+P43+P39+P25+P18</f>
        <v>2703370.0</v>
      </c>
      <c r="Q48" s="11" t="n">
        <f si="2" t="shared"/>
        <v>393492.0</v>
      </c>
      <c r="R48" s="6" t="n">
        <f si="0" t="shared"/>
        <v>6.870203206164293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5.052732088363434</v>
      </c>
      <c r="E49" s="6" t="n">
        <f ref="E49" si="13" t="shared">E48/$N$48*100</f>
        <v>15.025286451835788</v>
      </c>
      <c r="F49" s="6" t="n">
        <f ref="F49" si="14" t="shared">F48/$N$48*100</f>
        <v>19.78676851620828</v>
      </c>
      <c r="G49" s="6" t="n">
        <f ref="G49" si="15" t="shared">G48/$N$48*100</f>
        <v>11.589303878855345</v>
      </c>
      <c r="H49" s="6" t="n">
        <f ref="H49" si="16" t="shared">H48/$N$48*100</f>
        <v>29.407375774907397</v>
      </c>
      <c r="I49" s="6" t="n">
        <f ref="I49" si="17" t="shared">I48/$N$48*100</f>
        <v>7.242145365909833</v>
      </c>
      <c r="J49" s="6" t="n">
        <f ref="J49" si="18" t="shared">J48/$N$48*100</f>
        <v>3.027896666218836</v>
      </c>
      <c r="K49" s="6" t="n">
        <f ref="K49" si="19" t="shared">K48/$N$48*100</f>
        <v>2.1188799109456267</v>
      </c>
      <c r="L49" s="6" t="n">
        <f ref="L49" si="20" t="shared">L48/$N$48*100</f>
        <v>1.152044987812602</v>
      </c>
      <c r="M49" s="6" t="n">
        <f ref="M49" si="21" t="shared">M48/$N$48*100</f>
        <v>5.5975663589428635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