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<sst xmlns="http://schemas.openxmlformats.org/spreadsheetml/2006/main" count="118" uniqueCount="73">
  <si>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</si>
  <si>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</si>
  <si>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</si>
  <si>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</si>
  <si>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</si>
  <si>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</si>
  <si>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</si>
  <si>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</si>
  <si>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</si>
  <si>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</si>
  <si>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</si>
  <si>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</si>
  <si>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</si>
  <si>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</si>
  <si>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</si>
  <si>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</si>
  <si>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</si>
  <si>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</si>
  <si>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</si>
  <si>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</si>
  <si>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</si>
  <si>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</si>
  <si>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</si>
  <si>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</si>
  <si>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</si>
  <si>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</si>
  <si>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</si>
  <si>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</si>
  <si>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</si>
  <si>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</si>
  <si>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</si>
  <si>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</si>
  <si>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</si>
  <si>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</si>
  <si>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</si>
  <si>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</si>
  <si>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</si>
  <si>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</si>
  <si>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</si>
  <si>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</si>
  <si>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</si>
  <si>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</si>
  <si>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</si>
  <si>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</si>
  <si>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</si>
  <si>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</si>
  <si>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</si>
  <si>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</si>
  <si>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</si>
  <si>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</si>
  <si>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</si>
  <si>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</si>
  <si>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</si>
  <si>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</si>
  <si>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</si>
  <si>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</si>
  <si>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</si>
  <si>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</si>
  <si>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</si>
  <si>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</si>
  <si>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</si>
  <si>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</si>
  <si>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</si>
  <si>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</si>
  <si>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</si>
  <si>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</si>
  <si>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</si>
  <si>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</si>
  <si>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</si>
  <si>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</si>
  <si>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</si>
  <si>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101年1月來臺旅客人次～按停留夜數分
Table 1-8  Visitor Arrivals  by Length of Stay,
January,2012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</si>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</sst>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2062.0</v>
      </c>
      <c r="E3" s="4" t="n">
        <v>7632.0</v>
      </c>
      <c r="F3" s="4" t="n">
        <v>27821.0</v>
      </c>
      <c r="G3" s="4" t="n">
        <v>15084.0</v>
      </c>
      <c r="H3" s="4" t="n">
        <v>11304.0</v>
      </c>
      <c r="I3" s="4" t="n">
        <v>4584.0</v>
      </c>
      <c r="J3" s="4" t="n">
        <v>886.0</v>
      </c>
      <c r="K3" s="4" t="n">
        <v>606.0</v>
      </c>
      <c r="L3" s="4" t="n">
        <v>416.0</v>
      </c>
      <c r="M3" s="4" t="n">
        <v>6170.0</v>
      </c>
      <c r="N3" s="11" t="n">
        <f>SUM(D3:M3)</f>
        <v>76565.0</v>
      </c>
      <c r="O3" s="4" t="n">
        <v>1286120.0</v>
      </c>
      <c r="P3" s="4" t="n">
        <v>350026.0</v>
      </c>
      <c r="Q3" s="11" t="n">
        <f>SUM(D3:L3)</f>
        <v>70395.0</v>
      </c>
      <c r="R3" s="6" t="n">
        <f ref="R3:R48" si="0" t="shared">IF(P3&lt;&gt;0,P3/SUM(D3:L3),0)</f>
        <v>4.972313374529441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1349.0</v>
      </c>
      <c r="E4" s="5" t="n">
        <v>2058.0</v>
      </c>
      <c r="F4" s="5" t="n">
        <v>3561.0</v>
      </c>
      <c r="G4" s="5" t="n">
        <v>11357.0</v>
      </c>
      <c r="H4" s="5" t="n">
        <v>86642.0</v>
      </c>
      <c r="I4" s="5" t="n">
        <v>10662.0</v>
      </c>
      <c r="J4" s="5" t="n">
        <v>2242.0</v>
      </c>
      <c r="K4" s="5" t="n">
        <v>2677.0</v>
      </c>
      <c r="L4" s="5" t="n">
        <v>1657.0</v>
      </c>
      <c r="M4" s="5" t="n">
        <v>13519.0</v>
      </c>
      <c r="N4" s="11" t="n">
        <f ref="N4:N14" si="1" t="shared">SUM(D4:M4)</f>
        <v>135724.0</v>
      </c>
      <c r="O4" s="5" t="n">
        <v>4557265.0</v>
      </c>
      <c r="P4" s="5" t="n">
        <v>1036254.0</v>
      </c>
      <c r="Q4" s="11" t="n">
        <f ref="Q4:Q48" si="2" t="shared">SUM(D4:L4)</f>
        <v>122205.0</v>
      </c>
      <c r="R4" s="6" t="n">
        <f si="0" t="shared"/>
        <v>8.479636676077083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3879.0</v>
      </c>
      <c r="E5" s="5" t="n">
        <v>26274.0</v>
      </c>
      <c r="F5" s="5" t="n">
        <v>38818.0</v>
      </c>
      <c r="G5" s="5" t="n">
        <v>15373.0</v>
      </c>
      <c r="H5" s="5" t="n">
        <v>9402.0</v>
      </c>
      <c r="I5" s="5" t="n">
        <v>5564.0</v>
      </c>
      <c r="J5" s="5" t="n">
        <v>2927.0</v>
      </c>
      <c r="K5" s="5" t="n">
        <v>1632.0</v>
      </c>
      <c r="L5" s="5" t="n">
        <v>1051.0</v>
      </c>
      <c r="M5" s="5" t="n">
        <v>2618.0</v>
      </c>
      <c r="N5" s="11" t="n">
        <f si="1" t="shared"/>
        <v>107538.0</v>
      </c>
      <c r="O5" s="5" t="n">
        <v>1021119.0</v>
      </c>
      <c r="P5" s="5" t="n">
        <v>557917.0</v>
      </c>
      <c r="Q5" s="11" t="n">
        <f si="2" t="shared"/>
        <v>104920.0</v>
      </c>
      <c r="R5" s="6" t="n">
        <f si="0" t="shared"/>
        <v>5.317546702249333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1318.0</v>
      </c>
      <c r="E6" s="5" t="n">
        <v>3373.0</v>
      </c>
      <c r="F6" s="5" t="n">
        <v>13481.0</v>
      </c>
      <c r="G6" s="5" t="n">
        <v>2570.0</v>
      </c>
      <c r="H6" s="5" t="n">
        <v>2007.0</v>
      </c>
      <c r="I6" s="5" t="n">
        <v>1127.0</v>
      </c>
      <c r="J6" s="5" t="n">
        <v>708.0</v>
      </c>
      <c r="K6" s="5" t="n">
        <v>292.0</v>
      </c>
      <c r="L6" s="5" t="n">
        <v>164.0</v>
      </c>
      <c r="M6" s="5" t="n">
        <v>1027.0</v>
      </c>
      <c r="N6" s="11" t="n">
        <f si="1" t="shared"/>
        <v>26067.0</v>
      </c>
      <c r="O6" s="5" t="n">
        <v>307942.0</v>
      </c>
      <c r="P6" s="5" t="n">
        <v>124135.0</v>
      </c>
      <c r="Q6" s="11" t="n">
        <f si="2" t="shared"/>
        <v>25040.0</v>
      </c>
      <c r="R6" s="6" t="n">
        <f si="0" t="shared"/>
        <v>4.9574680511182105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108.0</v>
      </c>
      <c r="E7" s="5" t="n">
        <v>126.0</v>
      </c>
      <c r="F7" s="5" t="n">
        <v>173.0</v>
      </c>
      <c r="G7" s="5" t="n">
        <v>112.0</v>
      </c>
      <c r="H7" s="5" t="n">
        <v>178.0</v>
      </c>
      <c r="I7" s="5" t="n">
        <v>126.0</v>
      </c>
      <c r="J7" s="5" t="n">
        <v>149.0</v>
      </c>
      <c r="K7" s="5" t="n">
        <v>158.0</v>
      </c>
      <c r="L7" s="5" t="n">
        <v>57.0</v>
      </c>
      <c r="M7" s="5" t="n">
        <v>300.0</v>
      </c>
      <c r="N7" s="11" t="n">
        <f si="1" t="shared"/>
        <v>1487.0</v>
      </c>
      <c r="O7" s="5" t="n">
        <v>97135.0</v>
      </c>
      <c r="P7" s="5" t="n">
        <v>19036.0</v>
      </c>
      <c r="Q7" s="11" t="n">
        <f si="2" t="shared"/>
        <v>1187.0</v>
      </c>
      <c r="R7" s="6" t="n">
        <f si="0" t="shared"/>
        <v>16.037068239258634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44.0</v>
      </c>
      <c r="E8" s="5" t="n">
        <v>93.0</v>
      </c>
      <c r="F8" s="5" t="n">
        <v>113.0</v>
      </c>
      <c r="G8" s="5" t="n">
        <v>103.0</v>
      </c>
      <c r="H8" s="5" t="n">
        <v>124.0</v>
      </c>
      <c r="I8" s="5" t="n">
        <v>110.0</v>
      </c>
      <c r="J8" s="5" t="n">
        <v>39.0</v>
      </c>
      <c r="K8" s="5" t="n">
        <v>19.0</v>
      </c>
      <c r="L8" s="5" t="n">
        <v>11.0</v>
      </c>
      <c r="M8" s="5" t="n">
        <v>53.0</v>
      </c>
      <c r="N8" s="11" t="n">
        <f si="1" t="shared"/>
        <v>709.0</v>
      </c>
      <c r="O8" s="5" t="n">
        <v>17160.0</v>
      </c>
      <c r="P8" s="5" t="n">
        <v>5395.0</v>
      </c>
      <c r="Q8" s="11" t="n">
        <f si="2" t="shared"/>
        <v>656.0</v>
      </c>
      <c r="R8" s="6" t="n">
        <f si="0" t="shared"/>
        <v>8.224085365853659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384.0</v>
      </c>
      <c r="E9" s="5" t="n">
        <v>601.0</v>
      </c>
      <c r="F9" s="5" t="n">
        <v>1316.0</v>
      </c>
      <c r="G9" s="5" t="n">
        <v>2699.0</v>
      </c>
      <c r="H9" s="5" t="n">
        <v>11991.0</v>
      </c>
      <c r="I9" s="5" t="n">
        <v>4002.0</v>
      </c>
      <c r="J9" s="5" t="n">
        <v>1034.0</v>
      </c>
      <c r="K9" s="5" t="n">
        <v>568.0</v>
      </c>
      <c r="L9" s="5" t="n">
        <v>336.0</v>
      </c>
      <c r="M9" s="5" t="n">
        <v>5486.0</v>
      </c>
      <c r="N9" s="11" t="n">
        <f si="1" t="shared"/>
        <v>28417.0</v>
      </c>
      <c r="O9" s="5" t="n">
        <v>1289258.0</v>
      </c>
      <c r="P9" s="5" t="n">
        <v>202136.0</v>
      </c>
      <c r="Q9" s="11" t="n">
        <f si="2" t="shared"/>
        <v>22931.0</v>
      </c>
      <c r="R9" s="6" t="n">
        <f si="0" t="shared"/>
        <v>8.814966639047578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574.0</v>
      </c>
      <c r="E10" s="5" t="n">
        <v>1258.0</v>
      </c>
      <c r="F10" s="5" t="n">
        <v>2032.0</v>
      </c>
      <c r="G10" s="5" t="n">
        <v>2955.0</v>
      </c>
      <c r="H10" s="5" t="n">
        <v>8174.0</v>
      </c>
      <c r="I10" s="5" t="n">
        <v>4393.0</v>
      </c>
      <c r="J10" s="5" t="n">
        <v>804.0</v>
      </c>
      <c r="K10" s="5" t="n">
        <v>256.0</v>
      </c>
      <c r="L10" s="5" t="n">
        <v>103.0</v>
      </c>
      <c r="M10" s="5" t="n">
        <v>378.0</v>
      </c>
      <c r="N10" s="11" t="n">
        <f si="1" t="shared"/>
        <v>20927.0</v>
      </c>
      <c r="O10" s="5" t="n">
        <v>224316.0</v>
      </c>
      <c r="P10" s="5" t="n">
        <v>150129.0</v>
      </c>
      <c r="Q10" s="11" t="n">
        <f si="2" t="shared"/>
        <v>20549.0</v>
      </c>
      <c r="R10" s="6" t="n">
        <f si="0" t="shared"/>
        <v>7.305902963647866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319.0</v>
      </c>
      <c r="E11" s="5" t="n">
        <v>345.0</v>
      </c>
      <c r="F11" s="5" t="n">
        <v>366.0</v>
      </c>
      <c r="G11" s="5" t="n">
        <v>533.0</v>
      </c>
      <c r="H11" s="5" t="n">
        <v>2171.0</v>
      </c>
      <c r="I11" s="5" t="n">
        <v>1247.0</v>
      </c>
      <c r="J11" s="5" t="n">
        <v>597.0</v>
      </c>
      <c r="K11" s="5" t="n">
        <v>395.0</v>
      </c>
      <c r="L11" s="5" t="n">
        <v>162.0</v>
      </c>
      <c r="M11" s="5" t="n">
        <v>4625.0</v>
      </c>
      <c r="N11" s="11" t="n">
        <f si="1" t="shared"/>
        <v>10760.0</v>
      </c>
      <c r="O11" s="5" t="n">
        <v>3535327.0</v>
      </c>
      <c r="P11" s="5" t="n">
        <v>74587.0</v>
      </c>
      <c r="Q11" s="11" t="n">
        <f si="2" t="shared"/>
        <v>6135.0</v>
      </c>
      <c r="R11" s="6" t="n">
        <f si="0" t="shared"/>
        <v>12.15762021189894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330.0</v>
      </c>
      <c r="E12" s="5" t="n">
        <v>405.0</v>
      </c>
      <c r="F12" s="5" t="n">
        <v>572.0</v>
      </c>
      <c r="G12" s="5" t="n">
        <v>379.0</v>
      </c>
      <c r="H12" s="5" t="n">
        <v>717.0</v>
      </c>
      <c r="I12" s="5" t="n">
        <v>677.0</v>
      </c>
      <c r="J12" s="5" t="n">
        <v>482.0</v>
      </c>
      <c r="K12" s="5" t="n">
        <v>226.0</v>
      </c>
      <c r="L12" s="5" t="n">
        <v>107.0</v>
      </c>
      <c r="M12" s="5" t="n">
        <v>2393.0</v>
      </c>
      <c r="N12" s="11" t="n">
        <f si="1" t="shared"/>
        <v>6288.0</v>
      </c>
      <c r="O12" s="5" t="n">
        <v>1378124.0</v>
      </c>
      <c r="P12" s="5" t="n">
        <v>44284.0</v>
      </c>
      <c r="Q12" s="11" t="n">
        <f si="2" t="shared"/>
        <v>3895.0</v>
      </c>
      <c r="R12" s="6" t="n">
        <f si="0" t="shared"/>
        <v>11.369448010269576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148.0</v>
      </c>
      <c r="E13" s="5" t="n">
        <v>255.0</v>
      </c>
      <c r="F13" s="5" t="n">
        <v>645.0</v>
      </c>
      <c r="G13" s="5" t="n">
        <v>1213.0</v>
      </c>
      <c r="H13" s="5" t="n">
        <v>972.0</v>
      </c>
      <c r="I13" s="5" t="n">
        <v>554.0</v>
      </c>
      <c r="J13" s="5" t="n">
        <v>199.0</v>
      </c>
      <c r="K13" s="5" t="n">
        <v>148.0</v>
      </c>
      <c r="L13" s="5" t="n">
        <v>130.0</v>
      </c>
      <c r="M13" s="5" t="n">
        <v>3148.0</v>
      </c>
      <c r="N13" s="11" t="n">
        <f si="1" t="shared"/>
        <v>7412.0</v>
      </c>
      <c r="O13" s="5" t="n">
        <v>1640974.0</v>
      </c>
      <c r="P13" s="5" t="n">
        <v>40114.0</v>
      </c>
      <c r="Q13" s="11" t="n">
        <f si="2" t="shared"/>
        <v>4264.0</v>
      </c>
      <c r="R13" s="6" t="n">
        <f si="0" t="shared"/>
        <v>9.407598499061914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104.0</v>
      </c>
      <c r="E14" s="5" t="n">
        <v>64.0</v>
      </c>
      <c r="F14" s="5" t="n">
        <v>97.0</v>
      </c>
      <c r="G14" s="5" t="n">
        <v>234.0</v>
      </c>
      <c r="H14" s="5" t="n">
        <v>817.0</v>
      </c>
      <c r="I14" s="5" t="n">
        <v>548.0</v>
      </c>
      <c r="J14" s="5" t="n">
        <v>288.0</v>
      </c>
      <c r="K14" s="5" t="n">
        <v>353.0</v>
      </c>
      <c r="L14" s="5" t="n">
        <v>189.0</v>
      </c>
      <c r="M14" s="5" t="n">
        <v>5682.0</v>
      </c>
      <c r="N14" s="11" t="n">
        <f si="1" t="shared"/>
        <v>8376.0</v>
      </c>
      <c r="O14" s="5" t="n">
        <v>3112263.0</v>
      </c>
      <c r="P14" s="5" t="n">
        <v>50370.0</v>
      </c>
      <c r="Q14" s="11" t="n">
        <f si="2" t="shared"/>
        <v>2694.0</v>
      </c>
      <c r="R14" s="6" t="n">
        <f si="0" t="shared"/>
        <v>18.697104677060132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42.0</v>
      </c>
      <c r="E15" s="5" t="n">
        <f ref="E15:M15" si="3" t="shared">E16-E9-E10-E11-E12-E13-E14</f>
        <v>13.0</v>
      </c>
      <c r="F15" s="5" t="n">
        <f si="3" t="shared"/>
        <v>21.0</v>
      </c>
      <c r="G15" s="5" t="n">
        <f si="3" t="shared"/>
        <v>209.0</v>
      </c>
      <c r="H15" s="5" t="n">
        <f si="3" t="shared"/>
        <v>145.0</v>
      </c>
      <c r="I15" s="5" t="n">
        <f si="3" t="shared"/>
        <v>89.0</v>
      </c>
      <c r="J15" s="5" t="n">
        <f si="3" t="shared"/>
        <v>39.0</v>
      </c>
      <c r="K15" s="5" t="n">
        <f si="3" t="shared"/>
        <v>36.0</v>
      </c>
      <c r="L15" s="5" t="n">
        <f si="3" t="shared"/>
        <v>12.0</v>
      </c>
      <c r="M15" s="5" t="n">
        <f si="3" t="shared"/>
        <v>304.0</v>
      </c>
      <c r="N15" s="5" t="n">
        <f ref="N15" si="4" t="shared">N16-N9-N10-N11-N12-N13-N14</f>
        <v>910.0</v>
      </c>
      <c r="O15" s="5" t="n">
        <f>O16-O9-O10-O11-O12-O13-O14</f>
        <v>139739.0</v>
      </c>
      <c r="P15" s="5" t="n">
        <f>P16-P9-P10-P11-P12-P13-P14</f>
        <v>6323.0</v>
      </c>
      <c r="Q15" s="11" t="n">
        <f si="2" t="shared"/>
        <v>606.0</v>
      </c>
      <c r="R15" s="6" t="n">
        <f si="0" t="shared"/>
        <v>10.433993399339935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1901.0</v>
      </c>
      <c r="E16" s="5" t="n">
        <v>2941.0</v>
      </c>
      <c r="F16" s="5" t="n">
        <v>5049.0</v>
      </c>
      <c r="G16" s="5" t="n">
        <v>8222.0</v>
      </c>
      <c r="H16" s="5" t="n">
        <v>24987.0</v>
      </c>
      <c r="I16" s="5" t="n">
        <v>11510.0</v>
      </c>
      <c r="J16" s="5" t="n">
        <v>3443.0</v>
      </c>
      <c r="K16" s="5" t="n">
        <v>1982.0</v>
      </c>
      <c r="L16" s="5" t="n">
        <v>1039.0</v>
      </c>
      <c r="M16" s="5" t="n">
        <v>22016.0</v>
      </c>
      <c r="N16" s="11" t="n">
        <f ref="N16:N48" si="5" t="shared">SUM(D16:M16)</f>
        <v>83090.0</v>
      </c>
      <c r="O16" s="5" t="n">
        <v>1.1320001E7</v>
      </c>
      <c r="P16" s="5" t="n">
        <v>567943.0</v>
      </c>
      <c r="Q16" s="11" t="n">
        <f si="2" t="shared"/>
        <v>61074.0</v>
      </c>
      <c r="R16" s="6" t="n">
        <f si="0" t="shared"/>
        <v>9.299259914202443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14.0</v>
      </c>
      <c r="E17" s="5" t="n">
        <f ref="E17:M17" si="6" t="shared">E18-E16-E3-E4-E5-E6-E7-E8</f>
        <v>37.0</v>
      </c>
      <c r="F17" s="5" t="n">
        <f si="6" t="shared"/>
        <v>59.0</v>
      </c>
      <c r="G17" s="5" t="n">
        <f si="6" t="shared"/>
        <v>55.0</v>
      </c>
      <c r="H17" s="5" t="n">
        <f si="6" t="shared"/>
        <v>172.0</v>
      </c>
      <c r="I17" s="5" t="n">
        <f si="6" t="shared"/>
        <v>224.0</v>
      </c>
      <c r="J17" s="5" t="n">
        <f si="6" t="shared"/>
        <v>133.0</v>
      </c>
      <c r="K17" s="5" t="n">
        <f si="6" t="shared"/>
        <v>125.0</v>
      </c>
      <c r="L17" s="5" t="n">
        <f si="6" t="shared"/>
        <v>39.0</v>
      </c>
      <c r="M17" s="5" t="n">
        <f si="6" t="shared"/>
        <v>5136.0</v>
      </c>
      <c r="N17" s="11" t="n">
        <f si="5" t="shared"/>
        <v>5994.0</v>
      </c>
      <c r="O17" s="5" t="n">
        <f>O18-O16-O3-O4-O5-O6-O7-O8</f>
        <v>2155185.0</v>
      </c>
      <c r="P17" s="5" t="n">
        <f>P18-P16-P3-P4-P5-P6-P7-P8</f>
        <v>15923.0</v>
      </c>
      <c r="Q17" s="11" t="n">
        <f si="2" t="shared"/>
        <v>858.0</v>
      </c>
      <c r="R17" s="6" t="n">
        <f si="0" t="shared"/>
        <v>18.558275058275058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10675.0</v>
      </c>
      <c r="E18" s="5" t="n">
        <v>42534.0</v>
      </c>
      <c r="F18" s="5" t="n">
        <v>89075.0</v>
      </c>
      <c r="G18" s="5" t="n">
        <v>52876.0</v>
      </c>
      <c r="H18" s="5" t="n">
        <v>134816.0</v>
      </c>
      <c r="I18" s="5" t="n">
        <v>33907.0</v>
      </c>
      <c r="J18" s="5" t="n">
        <v>10527.0</v>
      </c>
      <c r="K18" s="5" t="n">
        <v>7491.0</v>
      </c>
      <c r="L18" s="5" t="n">
        <v>4434.0</v>
      </c>
      <c r="M18" s="5" t="n">
        <v>50839.0</v>
      </c>
      <c r="N18" s="11" t="n">
        <f si="5" t="shared"/>
        <v>437174.0</v>
      </c>
      <c r="O18" s="5" t="n">
        <v>2.0761927E7</v>
      </c>
      <c r="P18" s="5" t="n">
        <v>2676629.0</v>
      </c>
      <c r="Q18" s="11" t="n">
        <f si="2" t="shared"/>
        <v>386335.0</v>
      </c>
      <c r="R18" s="6" t="n">
        <f si="0" t="shared"/>
        <v>6.928259153325482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258.0</v>
      </c>
      <c r="E19" s="5" t="n">
        <v>525.0</v>
      </c>
      <c r="F19" s="5" t="n">
        <v>993.0</v>
      </c>
      <c r="G19" s="5" t="n">
        <v>669.0</v>
      </c>
      <c r="H19" s="5" t="n">
        <v>1066.0</v>
      </c>
      <c r="I19" s="5" t="n">
        <v>1423.0</v>
      </c>
      <c r="J19" s="5" t="n">
        <v>769.0</v>
      </c>
      <c r="K19" s="5" t="n">
        <v>252.0</v>
      </c>
      <c r="L19" s="5" t="n">
        <v>163.0</v>
      </c>
      <c r="M19" s="5" t="n">
        <v>429.0</v>
      </c>
      <c r="N19" s="11" t="n">
        <f si="5" t="shared"/>
        <v>6547.0</v>
      </c>
      <c r="O19" s="5" t="n">
        <v>158980.0</v>
      </c>
      <c r="P19" s="5" t="n">
        <v>68867.0</v>
      </c>
      <c r="Q19" s="11" t="n">
        <f si="2" t="shared"/>
        <v>6118.0</v>
      </c>
      <c r="R19" s="6" t="n">
        <f si="0" t="shared"/>
        <v>11.256456358287021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2625.0</v>
      </c>
      <c r="E20" s="5" t="n">
        <v>2336.0</v>
      </c>
      <c r="F20" s="5" t="n">
        <v>2799.0</v>
      </c>
      <c r="G20" s="5" t="n">
        <v>2461.0</v>
      </c>
      <c r="H20" s="5" t="n">
        <v>6132.0</v>
      </c>
      <c r="I20" s="5" t="n">
        <v>11694.0</v>
      </c>
      <c r="J20" s="5" t="n">
        <v>6250.0</v>
      </c>
      <c r="K20" s="5" t="n">
        <v>1275.0</v>
      </c>
      <c r="L20" s="5" t="n">
        <v>354.0</v>
      </c>
      <c r="M20" s="5" t="n">
        <v>1644.0</v>
      </c>
      <c r="N20" s="11" t="n">
        <f si="5" t="shared"/>
        <v>37570.0</v>
      </c>
      <c r="O20" s="5" t="n">
        <v>795765.0</v>
      </c>
      <c r="P20" s="5" t="n">
        <v>408706.0</v>
      </c>
      <c r="Q20" s="11" t="n">
        <f si="2" t="shared"/>
        <v>35926.0</v>
      </c>
      <c r="R20" s="6" t="n">
        <f si="0" t="shared"/>
        <v>11.376329120970885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2.0</v>
      </c>
      <c r="E21" s="5" t="n">
        <v>5.0</v>
      </c>
      <c r="F21" s="5" t="n">
        <v>17.0</v>
      </c>
      <c r="G21" s="5" t="n">
        <v>5.0</v>
      </c>
      <c r="H21" s="5" t="n">
        <v>21.0</v>
      </c>
      <c r="I21" s="5" t="n">
        <v>17.0</v>
      </c>
      <c r="J21" s="5" t="n">
        <v>17.0</v>
      </c>
      <c r="K21" s="5" t="n">
        <v>8.0</v>
      </c>
      <c r="L21" s="5" t="n">
        <v>3.0</v>
      </c>
      <c r="M21" s="5" t="n">
        <v>17.0</v>
      </c>
      <c r="N21" s="11" t="n">
        <f si="5" t="shared"/>
        <v>112.0</v>
      </c>
      <c r="O21" s="5" t="n">
        <v>4376.0</v>
      </c>
      <c r="P21" s="5" t="n">
        <v>1296.0</v>
      </c>
      <c r="Q21" s="11" t="n">
        <f si="2" t="shared"/>
        <v>95.0</v>
      </c>
      <c r="R21" s="6" t="n">
        <f si="0" t="shared"/>
        <v>13.642105263157895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3.0</v>
      </c>
      <c r="E22" s="5" t="n">
        <v>25.0</v>
      </c>
      <c r="F22" s="5" t="n">
        <v>22.0</v>
      </c>
      <c r="G22" s="5" t="n">
        <v>30.0</v>
      </c>
      <c r="H22" s="5" t="n">
        <v>75.0</v>
      </c>
      <c r="I22" s="5" t="n">
        <v>94.0</v>
      </c>
      <c r="J22" s="5" t="n">
        <v>85.0</v>
      </c>
      <c r="K22" s="5" t="n">
        <v>40.0</v>
      </c>
      <c r="L22" s="5" t="n">
        <v>6.0</v>
      </c>
      <c r="M22" s="5" t="n">
        <v>27.0</v>
      </c>
      <c r="N22" s="11" t="n">
        <f si="5" t="shared"/>
        <v>407.0</v>
      </c>
      <c r="O22" s="5" t="n">
        <v>20653.0</v>
      </c>
      <c r="P22" s="5" t="n">
        <v>5751.0</v>
      </c>
      <c r="Q22" s="11" t="n">
        <f si="2" t="shared"/>
        <v>380.0</v>
      </c>
      <c r="R22" s="6" t="n">
        <f si="0" t="shared"/>
        <v>15.134210526315789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0.0</v>
      </c>
      <c r="E23" s="5" t="n">
        <v>3.0</v>
      </c>
      <c r="F23" s="5" t="n">
        <v>2.0</v>
      </c>
      <c r="G23" s="5" t="n">
        <v>3.0</v>
      </c>
      <c r="H23" s="5" t="n">
        <v>11.0</v>
      </c>
      <c r="I23" s="5" t="n">
        <v>16.0</v>
      </c>
      <c r="J23" s="5" t="n">
        <v>14.0</v>
      </c>
      <c r="K23" s="5" t="n">
        <v>5.0</v>
      </c>
      <c r="L23" s="5" t="n">
        <v>1.0</v>
      </c>
      <c r="M23" s="5" t="n">
        <v>7.0</v>
      </c>
      <c r="N23" s="11" t="n">
        <f si="5" t="shared"/>
        <v>62.0</v>
      </c>
      <c r="O23" s="5" t="n">
        <v>2229.0</v>
      </c>
      <c r="P23" s="5" t="n">
        <v>919.0</v>
      </c>
      <c r="Q23" s="11" t="n">
        <f si="2" t="shared"/>
        <v>55.0</v>
      </c>
      <c r="R23" s="6" t="n">
        <f si="0" t="shared"/>
        <v>16.70909090909091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24.0</v>
      </c>
      <c r="E24" s="5" t="n">
        <f ref="E24:M24" si="7" t="shared">E25-E19-E20-E21-E22-E23</f>
        <v>19.0</v>
      </c>
      <c r="F24" s="5" t="n">
        <f si="7" t="shared"/>
        <v>35.0</v>
      </c>
      <c r="G24" s="5" t="n">
        <f si="7" t="shared"/>
        <v>17.0</v>
      </c>
      <c r="H24" s="5" t="n">
        <f si="7" t="shared"/>
        <v>29.0</v>
      </c>
      <c r="I24" s="5" t="n">
        <f si="7" t="shared"/>
        <v>106.0</v>
      </c>
      <c r="J24" s="5" t="n">
        <f si="7" t="shared"/>
        <v>99.0</v>
      </c>
      <c r="K24" s="5" t="n">
        <f si="7" t="shared"/>
        <v>52.0</v>
      </c>
      <c r="L24" s="5" t="n">
        <f si="7" t="shared"/>
        <v>14.0</v>
      </c>
      <c r="M24" s="5" t="n">
        <f si="7" t="shared"/>
        <v>254.0</v>
      </c>
      <c r="N24" s="11" t="n">
        <f si="5" t="shared"/>
        <v>649.0</v>
      </c>
      <c r="O24" s="5" t="n">
        <f>O25-O19-O20-O21-O22-O23</f>
        <v>61954.0</v>
      </c>
      <c r="P24" s="5" t="n">
        <f>P25-P19-P20-P21-P22-P23</f>
        <v>7026.0</v>
      </c>
      <c r="Q24" s="11" t="n">
        <f si="2" t="shared"/>
        <v>395.0</v>
      </c>
      <c r="R24" s="6" t="n">
        <f si="0" t="shared"/>
        <v>17.787341772151898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2912.0</v>
      </c>
      <c r="E25" s="5" t="n">
        <v>2913.0</v>
      </c>
      <c r="F25" s="5" t="n">
        <v>3868.0</v>
      </c>
      <c r="G25" s="5" t="n">
        <v>3185.0</v>
      </c>
      <c r="H25" s="5" t="n">
        <v>7334.0</v>
      </c>
      <c r="I25" s="5" t="n">
        <v>13350.0</v>
      </c>
      <c r="J25" s="5" t="n">
        <v>7234.0</v>
      </c>
      <c r="K25" s="5" t="n">
        <v>1632.0</v>
      </c>
      <c r="L25" s="5" t="n">
        <v>541.0</v>
      </c>
      <c r="M25" s="5" t="n">
        <v>2378.0</v>
      </c>
      <c r="N25" s="11" t="n">
        <f si="5" t="shared"/>
        <v>45347.0</v>
      </c>
      <c r="O25" s="5" t="n">
        <v>1043957.0</v>
      </c>
      <c r="P25" s="5" t="n">
        <v>492565.0</v>
      </c>
      <c r="Q25" s="11" t="n">
        <f si="2" t="shared"/>
        <v>42969.0</v>
      </c>
      <c r="R25" s="6" t="n">
        <f si="0" t="shared"/>
        <v>11.463264213735483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30.0</v>
      </c>
      <c r="E26" s="5" t="n">
        <v>33.0</v>
      </c>
      <c r="F26" s="5" t="n">
        <v>17.0</v>
      </c>
      <c r="G26" s="5" t="n">
        <v>17.0</v>
      </c>
      <c r="H26" s="5" t="n">
        <v>23.0</v>
      </c>
      <c r="I26" s="5" t="n">
        <v>50.0</v>
      </c>
      <c r="J26" s="5" t="n">
        <v>36.0</v>
      </c>
      <c r="K26" s="5" t="n">
        <v>9.0</v>
      </c>
      <c r="L26" s="5" t="n">
        <v>7.0</v>
      </c>
      <c r="M26" s="5" t="n">
        <v>23.0</v>
      </c>
      <c r="N26" s="11" t="n">
        <f si="5" t="shared"/>
        <v>245.0</v>
      </c>
      <c r="O26" s="5" t="n">
        <v>6395.0</v>
      </c>
      <c r="P26" s="5" t="n">
        <v>2568.0</v>
      </c>
      <c r="Q26" s="11" t="n">
        <f si="2" t="shared"/>
        <v>222.0</v>
      </c>
      <c r="R26" s="6" t="n">
        <f si="0" t="shared"/>
        <v>11.567567567567568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149.0</v>
      </c>
      <c r="E27" s="5" t="n">
        <v>221.0</v>
      </c>
      <c r="F27" s="5" t="n">
        <v>176.0</v>
      </c>
      <c r="G27" s="5" t="n">
        <v>164.0</v>
      </c>
      <c r="H27" s="5" t="n">
        <v>337.0</v>
      </c>
      <c r="I27" s="5" t="n">
        <v>504.0</v>
      </c>
      <c r="J27" s="5" t="n">
        <v>337.0</v>
      </c>
      <c r="K27" s="5" t="n">
        <v>134.0</v>
      </c>
      <c r="L27" s="5" t="n">
        <v>73.0</v>
      </c>
      <c r="M27" s="5" t="n">
        <v>183.0</v>
      </c>
      <c r="N27" s="11" t="n">
        <f si="5" t="shared"/>
        <v>2278.0</v>
      </c>
      <c r="O27" s="5" t="n">
        <v>60043.0</v>
      </c>
      <c r="P27" s="5" t="n">
        <v>27686.0</v>
      </c>
      <c r="Q27" s="11" t="n">
        <f si="2" t="shared"/>
        <v>2095.0</v>
      </c>
      <c r="R27" s="6" t="n">
        <f si="0" t="shared"/>
        <v>13.21527446300716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191.0</v>
      </c>
      <c r="E28" s="5" t="n">
        <v>268.0</v>
      </c>
      <c r="F28" s="5" t="n">
        <v>294.0</v>
      </c>
      <c r="G28" s="5" t="n">
        <v>218.0</v>
      </c>
      <c r="H28" s="5" t="n">
        <v>460.0</v>
      </c>
      <c r="I28" s="5" t="n">
        <v>633.0</v>
      </c>
      <c r="J28" s="5" t="n">
        <v>427.0</v>
      </c>
      <c r="K28" s="5" t="n">
        <v>121.0</v>
      </c>
      <c r="L28" s="5" t="n">
        <v>61.0</v>
      </c>
      <c r="M28" s="5" t="n">
        <v>134.0</v>
      </c>
      <c r="N28" s="11" t="n">
        <f si="5" t="shared"/>
        <v>2807.0</v>
      </c>
      <c r="O28" s="5" t="n">
        <v>52561.0</v>
      </c>
      <c r="P28" s="5" t="n">
        <v>31086.0</v>
      </c>
      <c r="Q28" s="11" t="n">
        <f si="2" t="shared"/>
        <v>2673.0</v>
      </c>
      <c r="R28" s="6" t="n">
        <f si="0" t="shared"/>
        <v>11.62962962962963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73.0</v>
      </c>
      <c r="E29" s="5" t="n">
        <v>71.0</v>
      </c>
      <c r="F29" s="5" t="n">
        <v>100.0</v>
      </c>
      <c r="G29" s="5" t="n">
        <v>83.0</v>
      </c>
      <c r="H29" s="5" t="n">
        <v>122.0</v>
      </c>
      <c r="I29" s="5" t="n">
        <v>167.0</v>
      </c>
      <c r="J29" s="5" t="n">
        <v>61.0</v>
      </c>
      <c r="K29" s="5" t="n">
        <v>24.0</v>
      </c>
      <c r="L29" s="5" t="n">
        <v>12.0</v>
      </c>
      <c r="M29" s="5" t="n">
        <v>45.0</v>
      </c>
      <c r="N29" s="11" t="n">
        <f si="5" t="shared"/>
        <v>758.0</v>
      </c>
      <c r="O29" s="5" t="n">
        <v>16170.0</v>
      </c>
      <c r="P29" s="5" t="n">
        <v>6448.0</v>
      </c>
      <c r="Q29" s="11" t="n">
        <f si="2" t="shared"/>
        <v>713.0</v>
      </c>
      <c r="R29" s="6" t="n">
        <f si="0" t="shared"/>
        <v>9.043478260869565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63.0</v>
      </c>
      <c r="E30" s="5" t="n">
        <v>98.0</v>
      </c>
      <c r="F30" s="5" t="n">
        <v>123.0</v>
      </c>
      <c r="G30" s="5" t="n">
        <v>65.0</v>
      </c>
      <c r="H30" s="5" t="n">
        <v>151.0</v>
      </c>
      <c r="I30" s="5" t="n">
        <v>217.0</v>
      </c>
      <c r="J30" s="5" t="n">
        <v>129.0</v>
      </c>
      <c r="K30" s="5" t="n">
        <v>58.0</v>
      </c>
      <c r="L30" s="5" t="n">
        <v>26.0</v>
      </c>
      <c r="M30" s="5" t="n">
        <v>32.0</v>
      </c>
      <c r="N30" s="11" t="n">
        <f si="5" t="shared"/>
        <v>962.0</v>
      </c>
      <c r="O30" s="5" t="n">
        <v>16377.0</v>
      </c>
      <c r="P30" s="5" t="n">
        <v>11489.0</v>
      </c>
      <c r="Q30" s="11" t="n">
        <f si="2" t="shared"/>
        <v>930.0</v>
      </c>
      <c r="R30" s="6" t="n">
        <f si="0" t="shared"/>
        <v>12.353763440860215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25.0</v>
      </c>
      <c r="E31" s="5" t="n">
        <v>44.0</v>
      </c>
      <c r="F31" s="5" t="n">
        <v>41.0</v>
      </c>
      <c r="G31" s="5" t="n">
        <v>44.0</v>
      </c>
      <c r="H31" s="5" t="n">
        <v>89.0</v>
      </c>
      <c r="I31" s="5" t="n">
        <v>108.0</v>
      </c>
      <c r="J31" s="5" t="n">
        <v>85.0</v>
      </c>
      <c r="K31" s="5" t="n">
        <v>24.0</v>
      </c>
      <c r="L31" s="5" t="n">
        <v>11.0</v>
      </c>
      <c r="M31" s="5" t="n">
        <v>25.0</v>
      </c>
      <c r="N31" s="11" t="n">
        <f si="5" t="shared"/>
        <v>496.0</v>
      </c>
      <c r="O31" s="5" t="n">
        <v>9334.0</v>
      </c>
      <c r="P31" s="5" t="n">
        <v>5750.0</v>
      </c>
      <c r="Q31" s="11" t="n">
        <f si="2" t="shared"/>
        <v>471.0</v>
      </c>
      <c r="R31" s="6" t="n">
        <f si="0" t="shared"/>
        <v>12.208067940552016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24.0</v>
      </c>
      <c r="E32" s="5" t="n">
        <v>41.0</v>
      </c>
      <c r="F32" s="5" t="n">
        <v>26.0</v>
      </c>
      <c r="G32" s="5" t="n">
        <v>21.0</v>
      </c>
      <c r="H32" s="5" t="n">
        <v>64.0</v>
      </c>
      <c r="I32" s="5" t="n">
        <v>96.0</v>
      </c>
      <c r="J32" s="5" t="n">
        <v>46.0</v>
      </c>
      <c r="K32" s="5" t="n">
        <v>18.0</v>
      </c>
      <c r="L32" s="5" t="n">
        <v>12.0</v>
      </c>
      <c r="M32" s="5" t="n">
        <v>33.0</v>
      </c>
      <c r="N32" s="11" t="n">
        <f si="5" t="shared"/>
        <v>381.0</v>
      </c>
      <c r="O32" s="5" t="n">
        <v>9699.0</v>
      </c>
      <c r="P32" s="5" t="n">
        <v>4441.0</v>
      </c>
      <c r="Q32" s="11" t="n">
        <f si="2" t="shared"/>
        <v>348.0</v>
      </c>
      <c r="R32" s="6" t="n">
        <f si="0" t="shared"/>
        <v>12.761494252873563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292.0</v>
      </c>
      <c r="E33" s="5" t="n">
        <v>350.0</v>
      </c>
      <c r="F33" s="5" t="n">
        <v>527.0</v>
      </c>
      <c r="G33" s="5" t="n">
        <v>275.0</v>
      </c>
      <c r="H33" s="5" t="n">
        <v>480.0</v>
      </c>
      <c r="I33" s="5" t="n">
        <v>566.0</v>
      </c>
      <c r="J33" s="5" t="n">
        <v>342.0</v>
      </c>
      <c r="K33" s="5" t="n">
        <v>106.0</v>
      </c>
      <c r="L33" s="5" t="n">
        <v>96.0</v>
      </c>
      <c r="M33" s="5" t="n">
        <v>197.0</v>
      </c>
      <c r="N33" s="11" t="n">
        <f si="5" t="shared"/>
        <v>3231.0</v>
      </c>
      <c r="O33" s="5" t="n">
        <v>75089.0</v>
      </c>
      <c r="P33" s="5" t="n">
        <v>31904.0</v>
      </c>
      <c r="Q33" s="11" t="n">
        <f si="2" t="shared"/>
        <v>3034.0</v>
      </c>
      <c r="R33" s="6" t="n">
        <f si="0" t="shared"/>
        <v>10.515491100856954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31.0</v>
      </c>
      <c r="E34" s="5" t="n">
        <v>27.0</v>
      </c>
      <c r="F34" s="5" t="n">
        <v>33.0</v>
      </c>
      <c r="G34" s="5" t="n">
        <v>22.0</v>
      </c>
      <c r="H34" s="5" t="n">
        <v>50.0</v>
      </c>
      <c r="I34" s="5" t="n">
        <v>97.0</v>
      </c>
      <c r="J34" s="5" t="n">
        <v>56.0</v>
      </c>
      <c r="K34" s="5" t="n">
        <v>26.0</v>
      </c>
      <c r="L34" s="5" t="n">
        <v>15.0</v>
      </c>
      <c r="M34" s="5" t="n">
        <v>14.0</v>
      </c>
      <c r="N34" s="11" t="n">
        <f si="5" t="shared"/>
        <v>371.0</v>
      </c>
      <c r="O34" s="5" t="n">
        <v>7494.0</v>
      </c>
      <c r="P34" s="5" t="n">
        <v>5158.0</v>
      </c>
      <c r="Q34" s="11" t="n">
        <f si="2" t="shared"/>
        <v>357.0</v>
      </c>
      <c r="R34" s="6" t="n">
        <f si="0" t="shared"/>
        <v>14.448179271708684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12.0</v>
      </c>
      <c r="E35" s="5" t="n">
        <v>4.0</v>
      </c>
      <c r="F35" s="5" t="n">
        <v>1.0</v>
      </c>
      <c r="G35" s="5" t="n">
        <v>5.0</v>
      </c>
      <c r="H35" s="5" t="n">
        <v>8.0</v>
      </c>
      <c r="I35" s="5" t="n">
        <v>3.0</v>
      </c>
      <c r="J35" s="5" t="n">
        <v>5.0</v>
      </c>
      <c r="K35" s="5" t="n">
        <v>2.0</v>
      </c>
      <c r="L35" s="5" t="n">
        <v>0.0</v>
      </c>
      <c r="M35" s="5" t="n">
        <v>3.0</v>
      </c>
      <c r="N35" s="11" t="n">
        <f si="5" t="shared"/>
        <v>43.0</v>
      </c>
      <c r="O35" s="5" t="n">
        <v>1080.0</v>
      </c>
      <c r="P35" s="5" t="n">
        <v>334.0</v>
      </c>
      <c r="Q35" s="11" t="n">
        <f si="2" t="shared"/>
        <v>40.0</v>
      </c>
      <c r="R35" s="6" t="n">
        <f si="0" t="shared"/>
        <v>8.35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26.0</v>
      </c>
      <c r="E36" s="5" t="n">
        <v>53.0</v>
      </c>
      <c r="F36" s="5" t="n">
        <v>50.0</v>
      </c>
      <c r="G36" s="5" t="n">
        <v>53.0</v>
      </c>
      <c r="H36" s="5" t="n">
        <v>84.0</v>
      </c>
      <c r="I36" s="5" t="n">
        <v>127.0</v>
      </c>
      <c r="J36" s="5" t="n">
        <v>86.0</v>
      </c>
      <c r="K36" s="5" t="n">
        <v>37.0</v>
      </c>
      <c r="L36" s="5" t="n">
        <v>7.0</v>
      </c>
      <c r="M36" s="5" t="n">
        <v>40.0</v>
      </c>
      <c r="N36" s="11" t="n">
        <f si="5" t="shared"/>
        <v>563.0</v>
      </c>
      <c r="O36" s="5" t="n">
        <v>12064.0</v>
      </c>
      <c r="P36" s="5" t="n">
        <v>6372.0</v>
      </c>
      <c r="Q36" s="11" t="n">
        <f si="2" t="shared"/>
        <v>523.0</v>
      </c>
      <c r="R36" s="6" t="n">
        <f si="0" t="shared"/>
        <v>12.183556405353729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21.0</v>
      </c>
      <c r="E37" s="5" t="n">
        <v>16.0</v>
      </c>
      <c r="F37" s="5" t="n">
        <v>26.0</v>
      </c>
      <c r="G37" s="5" t="n">
        <v>25.0</v>
      </c>
      <c r="H37" s="5" t="n">
        <v>40.0</v>
      </c>
      <c r="I37" s="5" t="n">
        <v>116.0</v>
      </c>
      <c r="J37" s="5" t="n">
        <v>35.0</v>
      </c>
      <c r="K37" s="5" t="n">
        <v>22.0</v>
      </c>
      <c r="L37" s="5" t="n">
        <v>16.0</v>
      </c>
      <c r="M37" s="5" t="n">
        <v>84.0</v>
      </c>
      <c r="N37" s="11" t="n">
        <f si="5" t="shared"/>
        <v>401.0</v>
      </c>
      <c r="O37" s="5" t="n">
        <v>17801.0</v>
      </c>
      <c r="P37" s="5" t="n">
        <v>4611.0</v>
      </c>
      <c r="Q37" s="11" t="n">
        <f si="2" t="shared"/>
        <v>317.0</v>
      </c>
      <c r="R37" s="6" t="n">
        <f si="0" t="shared"/>
        <v>14.545741324921135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149.0</v>
      </c>
      <c r="E38" s="5" t="n">
        <f ref="E38:M38" si="8" t="shared">E39-E26-E27-E28-E29-E30-E31-E32-E33-E34-E35-E36-E37</f>
        <v>142.0</v>
      </c>
      <c r="F38" s="5" t="n">
        <f si="8" t="shared"/>
        <v>230.0</v>
      </c>
      <c r="G38" s="5" t="n">
        <f si="8" t="shared"/>
        <v>155.0</v>
      </c>
      <c r="H38" s="5" t="n">
        <f si="8" t="shared"/>
        <v>282.0</v>
      </c>
      <c r="I38" s="5" t="n">
        <f si="8" t="shared"/>
        <v>299.0</v>
      </c>
      <c r="J38" s="5" t="n">
        <f si="8" t="shared"/>
        <v>151.0</v>
      </c>
      <c r="K38" s="5" t="n">
        <f si="8" t="shared"/>
        <v>102.0</v>
      </c>
      <c r="L38" s="5" t="n">
        <f si="8" t="shared"/>
        <v>40.0</v>
      </c>
      <c r="M38" s="5" t="n">
        <f si="8" t="shared"/>
        <v>184.0</v>
      </c>
      <c r="N38" s="11" t="n">
        <f si="5" t="shared"/>
        <v>1734.0</v>
      </c>
      <c r="O38" s="5" t="n">
        <f>O39-O26-O27-O28-O29-O30-O31-O32-O33-O34-O35-O36-O37</f>
        <v>50264.0</v>
      </c>
      <c r="P38" s="5" t="n">
        <f>P39-P26-P27-P28-P29-P30-P31-P32-P33-P34-P35-P36-P37</f>
        <v>17623.0</v>
      </c>
      <c r="Q38" s="11" t="n">
        <f si="2" t="shared"/>
        <v>1550.0</v>
      </c>
      <c r="R38" s="6" t="n">
        <f si="0" t="shared"/>
        <v>11.369677419354838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1086.0</v>
      </c>
      <c r="E39" s="5" t="n">
        <v>1368.0</v>
      </c>
      <c r="F39" s="5" t="n">
        <v>1644.0</v>
      </c>
      <c r="G39" s="5" t="n">
        <v>1147.0</v>
      </c>
      <c r="H39" s="5" t="n">
        <v>2190.0</v>
      </c>
      <c r="I39" s="5" t="n">
        <v>2983.0</v>
      </c>
      <c r="J39" s="5" t="n">
        <v>1796.0</v>
      </c>
      <c r="K39" s="5" t="n">
        <v>683.0</v>
      </c>
      <c r="L39" s="5" t="n">
        <v>376.0</v>
      </c>
      <c r="M39" s="5" t="n">
        <v>997.0</v>
      </c>
      <c r="N39" s="11" t="n">
        <f si="5" t="shared"/>
        <v>14270.0</v>
      </c>
      <c r="O39" s="5" t="n">
        <v>334371.0</v>
      </c>
      <c r="P39" s="5" t="n">
        <v>155470.0</v>
      </c>
      <c r="Q39" s="11" t="n">
        <f si="2" t="shared"/>
        <v>13273.0</v>
      </c>
      <c r="R39" s="6" t="n">
        <f si="0" t="shared"/>
        <v>11.713252467415053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210.0</v>
      </c>
      <c r="E40" s="5" t="n">
        <v>604.0</v>
      </c>
      <c r="F40" s="5" t="n">
        <v>1075.0</v>
      </c>
      <c r="G40" s="5" t="n">
        <v>782.0</v>
      </c>
      <c r="H40" s="5" t="n">
        <v>1603.0</v>
      </c>
      <c r="I40" s="5" t="n">
        <v>1695.0</v>
      </c>
      <c r="J40" s="5" t="n">
        <v>990.0</v>
      </c>
      <c r="K40" s="5" t="n">
        <v>224.0</v>
      </c>
      <c r="L40" s="5" t="n">
        <v>75.0</v>
      </c>
      <c r="M40" s="5" t="n">
        <v>110.0</v>
      </c>
      <c r="N40" s="11" t="n">
        <f si="5" t="shared"/>
        <v>7368.0</v>
      </c>
      <c r="O40" s="5" t="n">
        <v>105063.0</v>
      </c>
      <c r="P40" s="5" t="n">
        <v>73539.0</v>
      </c>
      <c r="Q40" s="11" t="n">
        <f si="2" t="shared"/>
        <v>7258.0</v>
      </c>
      <c r="R40" s="6" t="n">
        <f si="0" t="shared"/>
        <v>10.13213006337834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35.0</v>
      </c>
      <c r="E41" s="5" t="n">
        <v>67.0</v>
      </c>
      <c r="F41" s="5" t="n">
        <v>136.0</v>
      </c>
      <c r="G41" s="5" t="n">
        <v>96.0</v>
      </c>
      <c r="H41" s="5" t="n">
        <v>193.0</v>
      </c>
      <c r="I41" s="5" t="n">
        <v>270.0</v>
      </c>
      <c r="J41" s="5" t="n">
        <v>229.0</v>
      </c>
      <c r="K41" s="5" t="n">
        <v>156.0</v>
      </c>
      <c r="L41" s="5" t="n">
        <v>42.0</v>
      </c>
      <c r="M41" s="5" t="n">
        <v>59.0</v>
      </c>
      <c r="N41" s="11" t="n">
        <f si="5" t="shared"/>
        <v>1283.0</v>
      </c>
      <c r="O41" s="5" t="n">
        <v>33417.0</v>
      </c>
      <c r="P41" s="5" t="n">
        <v>19941.0</v>
      </c>
      <c r="Q41" s="11" t="n">
        <f si="2" t="shared"/>
        <v>1224.0</v>
      </c>
      <c r="R41" s="6" t="n">
        <f si="0" t="shared"/>
        <v>16.291666666666668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1.0</v>
      </c>
      <c r="E42" s="5" t="n">
        <f ref="E42:M42" si="9" t="shared">E43-E40-E41</f>
        <v>13.0</v>
      </c>
      <c r="F42" s="5" t="n">
        <f si="9" t="shared"/>
        <v>6.0</v>
      </c>
      <c r="G42" s="5" t="n">
        <f si="9" t="shared"/>
        <v>8.0</v>
      </c>
      <c r="H42" s="5" t="n">
        <f si="9" t="shared"/>
        <v>5.0</v>
      </c>
      <c r="I42" s="5" t="n">
        <f si="9" t="shared"/>
        <v>4.0</v>
      </c>
      <c r="J42" s="5" t="n">
        <f si="9" t="shared"/>
        <v>7.0</v>
      </c>
      <c r="K42" s="5" t="n">
        <f si="9" t="shared"/>
        <v>5.0</v>
      </c>
      <c r="L42" s="5" t="n">
        <f si="9" t="shared"/>
        <v>4.0</v>
      </c>
      <c r="M42" s="5" t="n">
        <f si="9" t="shared"/>
        <v>21.0</v>
      </c>
      <c r="N42" s="11" t="n">
        <f si="5" t="shared"/>
        <v>74.0</v>
      </c>
      <c r="O42" s="5" t="n">
        <f>O43-O40-O41</f>
        <v>7135.0</v>
      </c>
      <c r="P42" s="5" t="n">
        <f>P43-P40-P41</f>
        <v>821.0</v>
      </c>
      <c r="Q42" s="11" t="n">
        <f si="2" t="shared"/>
        <v>53.0</v>
      </c>
      <c r="R42" s="6" t="n">
        <f si="0" t="shared"/>
        <v>15.49056603773585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246.0</v>
      </c>
      <c r="E43" s="5" t="n">
        <v>684.0</v>
      </c>
      <c r="F43" s="5" t="n">
        <v>1217.0</v>
      </c>
      <c r="G43" s="5" t="n">
        <v>886.0</v>
      </c>
      <c r="H43" s="5" t="n">
        <v>1801.0</v>
      </c>
      <c r="I43" s="5" t="n">
        <v>1969.0</v>
      </c>
      <c r="J43" s="5" t="n">
        <v>1226.0</v>
      </c>
      <c r="K43" s="5" t="n">
        <v>385.0</v>
      </c>
      <c r="L43" s="5" t="n">
        <v>121.0</v>
      </c>
      <c r="M43" s="5" t="n">
        <v>190.0</v>
      </c>
      <c r="N43" s="11" t="n">
        <f si="5" t="shared"/>
        <v>8725.0</v>
      </c>
      <c r="O43" s="5" t="n">
        <v>145615.0</v>
      </c>
      <c r="P43" s="5" t="n">
        <v>94301.0</v>
      </c>
      <c r="Q43" s="11" t="n">
        <f si="2" t="shared"/>
        <v>8535.0</v>
      </c>
      <c r="R43" s="6" t="n">
        <f si="0" t="shared"/>
        <v>11.048740480374926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15.0</v>
      </c>
      <c r="E44" s="8" t="n">
        <v>18.0</v>
      </c>
      <c r="F44" s="8" t="n">
        <v>17.0</v>
      </c>
      <c r="G44" s="8" t="n">
        <v>16.0</v>
      </c>
      <c r="H44" s="8" t="n">
        <v>59.0</v>
      </c>
      <c r="I44" s="8" t="n">
        <v>110.0</v>
      </c>
      <c r="J44" s="8" t="n">
        <v>93.0</v>
      </c>
      <c r="K44" s="8" t="n">
        <v>53.0</v>
      </c>
      <c r="L44" s="8" t="n">
        <v>19.0</v>
      </c>
      <c r="M44" s="8" t="n">
        <v>214.0</v>
      </c>
      <c r="N44" s="11" t="n">
        <f si="5" t="shared"/>
        <v>614.0</v>
      </c>
      <c r="O44" s="8" t="n">
        <v>65610.0</v>
      </c>
      <c r="P44" s="8" t="n">
        <v>7590.0</v>
      </c>
      <c r="Q44" s="11" t="n">
        <f si="2" t="shared"/>
        <v>400.0</v>
      </c>
      <c r="R44" s="6" t="n">
        <f si="0" t="shared"/>
        <v>18.975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4.0</v>
      </c>
      <c r="E45" s="8" t="n">
        <f ref="E45:M45" si="10" t="shared">E46-E44</f>
        <v>10.0</v>
      </c>
      <c r="F45" s="8" t="n">
        <f si="10" t="shared"/>
        <v>20.0</v>
      </c>
      <c r="G45" s="8" t="n">
        <f si="10" t="shared"/>
        <v>27.0</v>
      </c>
      <c r="H45" s="8" t="n">
        <f si="10" t="shared"/>
        <v>45.0</v>
      </c>
      <c r="I45" s="8" t="n">
        <f si="10" t="shared"/>
        <v>37.0</v>
      </c>
      <c r="J45" s="8" t="n">
        <f si="10" t="shared"/>
        <v>23.0</v>
      </c>
      <c r="K45" s="8" t="n">
        <f si="10" t="shared"/>
        <v>41.0</v>
      </c>
      <c r="L45" s="8" t="n">
        <f si="10" t="shared"/>
        <v>11.0</v>
      </c>
      <c r="M45" s="8" t="n">
        <f si="10" t="shared"/>
        <v>52.0</v>
      </c>
      <c r="N45" s="11" t="n">
        <f si="5" t="shared"/>
        <v>270.0</v>
      </c>
      <c r="O45" s="8" t="n">
        <f>O46-O44</f>
        <v>18094.0</v>
      </c>
      <c r="P45" s="8" t="n">
        <f>P46-P44</f>
        <v>3809.0</v>
      </c>
      <c r="Q45" s="11" t="n">
        <f si="2" t="shared"/>
        <v>218.0</v>
      </c>
      <c r="R45" s="6" t="n">
        <f si="0" t="shared"/>
        <v>17.472477064220183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19.0</v>
      </c>
      <c r="E46" s="8" t="n">
        <v>28.0</v>
      </c>
      <c r="F46" s="8" t="n">
        <v>37.0</v>
      </c>
      <c r="G46" s="8" t="n">
        <v>43.0</v>
      </c>
      <c r="H46" s="8" t="n">
        <v>104.0</v>
      </c>
      <c r="I46" s="8" t="n">
        <v>147.0</v>
      </c>
      <c r="J46" s="8" t="n">
        <v>116.0</v>
      </c>
      <c r="K46" s="8" t="n">
        <v>94.0</v>
      </c>
      <c r="L46" s="8" t="n">
        <v>30.0</v>
      </c>
      <c r="M46" s="8" t="n">
        <v>266.0</v>
      </c>
      <c r="N46" s="11" t="n">
        <f si="5" t="shared"/>
        <v>884.0</v>
      </c>
      <c r="O46" s="8" t="n">
        <v>83704.0</v>
      </c>
      <c r="P46" s="8" t="n">
        <v>11399.0</v>
      </c>
      <c r="Q46" s="11" t="n">
        <f si="2" t="shared"/>
        <v>618.0</v>
      </c>
      <c r="R46" s="6" t="n">
        <f si="0" t="shared"/>
        <v>18.444983818770226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82.0</v>
      </c>
      <c r="E47" s="5" t="n">
        <v>114.0</v>
      </c>
      <c r="F47" s="5" t="n">
        <v>237.0</v>
      </c>
      <c r="G47" s="5" t="n">
        <v>202.0</v>
      </c>
      <c r="H47" s="5" t="n">
        <v>289.0</v>
      </c>
      <c r="I47" s="5" t="n">
        <v>463.0</v>
      </c>
      <c r="J47" s="5" t="n">
        <v>275.0</v>
      </c>
      <c r="K47" s="5" t="n">
        <v>134.0</v>
      </c>
      <c r="L47" s="5" t="n">
        <v>86.0</v>
      </c>
      <c r="M47" s="5" t="n">
        <v>340.0</v>
      </c>
      <c r="N47" s="11" t="n">
        <f si="5" t="shared"/>
        <v>2222.0</v>
      </c>
      <c r="O47" s="5" t="n">
        <v>120337.0</v>
      </c>
      <c r="P47" s="5" t="n">
        <v>26271.0</v>
      </c>
      <c r="Q47" s="11" t="n">
        <f si="2" t="shared"/>
        <v>1882.0</v>
      </c>
      <c r="R47" s="6" t="n">
        <f si="0" t="shared"/>
        <v>13.959086078639745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15020.0</v>
      </c>
      <c r="E48" s="5" t="n">
        <f ref="E48:M48" si="11" t="shared">E47+E46+E43+E39+E25+E18</f>
        <v>47641.0</v>
      </c>
      <c r="F48" s="5" t="n">
        <f si="11" t="shared"/>
        <v>96078.0</v>
      </c>
      <c r="G48" s="5" t="n">
        <f si="11" t="shared"/>
        <v>58339.0</v>
      </c>
      <c r="H48" s="5" t="n">
        <f si="11" t="shared"/>
        <v>146534.0</v>
      </c>
      <c r="I48" s="5" t="n">
        <f si="11" t="shared"/>
        <v>52819.0</v>
      </c>
      <c r="J48" s="5" t="n">
        <f si="11" t="shared"/>
        <v>21174.0</v>
      </c>
      <c r="K48" s="5" t="n">
        <f si="11" t="shared"/>
        <v>10419.0</v>
      </c>
      <c r="L48" s="5" t="n">
        <f si="11" t="shared"/>
        <v>5588.0</v>
      </c>
      <c r="M48" s="5" t="n">
        <f si="11" t="shared"/>
        <v>55010.0</v>
      </c>
      <c r="N48" s="11" t="n">
        <f si="5" t="shared"/>
        <v>508622.0</v>
      </c>
      <c r="O48" s="5" t="n">
        <f>O47+O46+O43+O39+O25+O18</f>
        <v>2.2489911E7</v>
      </c>
      <c r="P48" s="5" t="n">
        <f>P47+P46+P43+P39+P25+P18</f>
        <v>3456635.0</v>
      </c>
      <c r="Q48" s="11" t="n">
        <f si="2" t="shared"/>
        <v>453612.0</v>
      </c>
      <c r="R48" s="6" t="n">
        <f si="0" t="shared"/>
        <v>7.620245937056339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2.9530771378351703</v>
      </c>
      <c r="E49" s="6" t="n">
        <f ref="E49" si="13" t="shared">E48/$N$48*100</f>
        <v>9.366680953635509</v>
      </c>
      <c r="F49" s="6" t="n">
        <f ref="F49" si="14" t="shared">F48/$N$48*100</f>
        <v>18.889863198996505</v>
      </c>
      <c r="G49" s="6" t="n">
        <f ref="G49" si="15" t="shared">G48/$N$48*100</f>
        <v>11.470011128106924</v>
      </c>
      <c r="H49" s="6" t="n">
        <f ref="H49" si="16" t="shared">H48/$N$48*100</f>
        <v>28.81000035389739</v>
      </c>
      <c r="I49" s="6" t="n">
        <f ref="I49" si="17" t="shared">I48/$N$48*100</f>
        <v>10.384725788503053</v>
      </c>
      <c r="J49" s="6" t="n">
        <f ref="J49" si="18" t="shared">J48/$N$48*100</f>
        <v>4.163013003763108</v>
      </c>
      <c r="K49" s="6" t="n">
        <f ref="K49" si="19" t="shared">K48/$N$48*100</f>
        <v>2.048476078502306</v>
      </c>
      <c r="L49" s="6" t="n">
        <f ref="L49" si="20" t="shared">L48/$N$48*100</f>
        <v>1.0986547966859475</v>
      </c>
      <c r="M49" s="6" t="n">
        <f ref="M49" si="21" t="shared">M48/$N$48*100</f>
        <v>10.815497560074082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