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<sst xmlns="http://schemas.openxmlformats.org/spreadsheetml/2006/main" count="118" uniqueCount="73">
  <si>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</si>
  <si>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</si>
  <si>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</si>
  <si>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</si>
  <si>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</si>
  <si>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</si>
  <si>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</si>
  <si>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</si>
  <si>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</si>
  <si>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</si>
  <si>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</si>
  <si>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</si>
  <si>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</si>
  <si>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</si>
  <si>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</si>
  <si>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</si>
  <si>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</si>
  <si>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</si>
  <si>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</si>
  <si>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</si>
  <si>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</si>
  <si>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</si>
  <si>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</si>
  <si>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</si>
  <si>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</si>
  <si>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</si>
  <si>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</si>
  <si>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</si>
  <si>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</si>
  <si>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</si>
  <si>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</si>
  <si>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</si>
  <si>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</si>
  <si>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</si>
  <si>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</si>
  <si>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</si>
  <si>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</si>
  <si>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</si>
  <si>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</si>
  <si>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</si>
  <si>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</si>
  <si>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</si>
  <si>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</si>
  <si>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</si>
  <si>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</si>
  <si>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</si>
  <si>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</si>
  <si>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</si>
  <si>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</si>
  <si>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</si>
  <si>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</si>
  <si>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</si>
  <si>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</si>
  <si>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</si>
  <si>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</si>
  <si>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</si>
  <si>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</si>
  <si>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</si>
  <si>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</si>
  <si>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</si>
  <si>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</si>
  <si>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</si>
  <si>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</si>
  <si>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</si>
  <si>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</si>
  <si>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</si>
  <si>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</si>
  <si>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</si>
  <si>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</si>
  <si>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</si>
  <si>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</si>
  <si>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101年10月來臺旅客人次～按停留夜數分
Table 1-8  Visitor Arrivals  by Length of Stay,
October,2012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</si>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</sst>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3002.0</v>
      </c>
      <c r="E3" s="4" t="n">
        <v>12815.0</v>
      </c>
      <c r="F3" s="4" t="n">
        <v>34744.0</v>
      </c>
      <c r="G3" s="4" t="n">
        <v>18951.0</v>
      </c>
      <c r="H3" s="4" t="n">
        <v>12770.0</v>
      </c>
      <c r="I3" s="4" t="n">
        <v>2707.0</v>
      </c>
      <c r="J3" s="4" t="n">
        <v>690.0</v>
      </c>
      <c r="K3" s="4" t="n">
        <v>352.0</v>
      </c>
      <c r="L3" s="4" t="n">
        <v>160.0</v>
      </c>
      <c r="M3" s="4" t="n">
        <v>375.0</v>
      </c>
      <c r="N3" s="11" t="n">
        <f>SUM(D3:M3)</f>
        <v>86566.0</v>
      </c>
      <c r="O3" s="4" t="n">
        <v>429940.0</v>
      </c>
      <c r="P3" s="4" t="n">
        <v>352254.0</v>
      </c>
      <c r="Q3" s="11" t="n">
        <f>SUM(D3:L3)</f>
        <v>86191.0</v>
      </c>
      <c r="R3" s="6" t="n">
        <f ref="R3:R48" si="0" t="shared">IF(P3&lt;&gt;0,P3/SUM(D3:L3),0)</f>
        <v>4.086900024364493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2667.0</v>
      </c>
      <c r="E4" s="5" t="n">
        <v>3572.0</v>
      </c>
      <c r="F4" s="5" t="n">
        <v>6208.0</v>
      </c>
      <c r="G4" s="5" t="n">
        <v>17577.0</v>
      </c>
      <c r="H4" s="5" t="n">
        <v>157702.0</v>
      </c>
      <c r="I4" s="5" t="n">
        <v>16388.0</v>
      </c>
      <c r="J4" s="5" t="n">
        <v>1972.0</v>
      </c>
      <c r="K4" s="5" t="n">
        <v>2080.0</v>
      </c>
      <c r="L4" s="5" t="n">
        <v>1312.0</v>
      </c>
      <c r="M4" s="5" t="n">
        <v>3201.0</v>
      </c>
      <c r="N4" s="11" t="n">
        <f ref="N4:N14" si="1" t="shared">SUM(D4:M4)</f>
        <v>212679.0</v>
      </c>
      <c r="O4" s="5" t="n">
        <v>2562931.0</v>
      </c>
      <c r="P4" s="5" t="n">
        <v>1536462.0</v>
      </c>
      <c r="Q4" s="11" t="n">
        <f ref="Q4:Q48" si="2" t="shared">SUM(D4:L4)</f>
        <v>209478.0</v>
      </c>
      <c r="R4" s="6" t="n">
        <f si="0" t="shared"/>
        <v>7.3347177269212045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4828.0</v>
      </c>
      <c r="E5" s="5" t="n">
        <v>41139.0</v>
      </c>
      <c r="F5" s="5" t="n">
        <v>42186.0</v>
      </c>
      <c r="G5" s="5" t="n">
        <v>12892.0</v>
      </c>
      <c r="H5" s="5" t="n">
        <v>7372.0</v>
      </c>
      <c r="I5" s="5" t="n">
        <v>3472.0</v>
      </c>
      <c r="J5" s="5" t="n">
        <v>1954.0</v>
      </c>
      <c r="K5" s="5" t="n">
        <v>1564.0</v>
      </c>
      <c r="L5" s="5" t="n">
        <v>784.0</v>
      </c>
      <c r="M5" s="5" t="n">
        <v>786.0</v>
      </c>
      <c r="N5" s="11" t="n">
        <f si="1" t="shared"/>
        <v>116977.0</v>
      </c>
      <c r="O5" s="5" t="n">
        <v>679301.0</v>
      </c>
      <c r="P5" s="5" t="n">
        <v>513288.0</v>
      </c>
      <c r="Q5" s="11" t="n">
        <f si="2" t="shared"/>
        <v>116191.0</v>
      </c>
      <c r="R5" s="6" t="n">
        <f si="0" t="shared"/>
        <v>4.417622707438614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1290.0</v>
      </c>
      <c r="E6" s="5" t="n">
        <v>4878.0</v>
      </c>
      <c r="F6" s="5" t="n">
        <v>10920.0</v>
      </c>
      <c r="G6" s="5" t="n">
        <v>2753.0</v>
      </c>
      <c r="H6" s="5" t="n">
        <v>1729.0</v>
      </c>
      <c r="I6" s="5" t="n">
        <v>575.0</v>
      </c>
      <c r="J6" s="5" t="n">
        <v>258.0</v>
      </c>
      <c r="K6" s="5" t="n">
        <v>221.0</v>
      </c>
      <c r="L6" s="5" t="n">
        <v>164.0</v>
      </c>
      <c r="M6" s="5" t="n">
        <v>229.0</v>
      </c>
      <c r="N6" s="11" t="n">
        <f si="1" t="shared"/>
        <v>23017.0</v>
      </c>
      <c r="O6" s="5" t="n">
        <v>148064.0</v>
      </c>
      <c r="P6" s="5" t="n">
        <v>98060.0</v>
      </c>
      <c r="Q6" s="11" t="n">
        <f si="2" t="shared"/>
        <v>22788.0</v>
      </c>
      <c r="R6" s="6" t="n">
        <f si="0" t="shared"/>
        <v>4.303142004563806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107.0</v>
      </c>
      <c r="E7" s="5" t="n">
        <v>210.0</v>
      </c>
      <c r="F7" s="5" t="n">
        <v>301.0</v>
      </c>
      <c r="G7" s="5" t="n">
        <v>204.0</v>
      </c>
      <c r="H7" s="5" t="n">
        <v>335.0</v>
      </c>
      <c r="I7" s="5" t="n">
        <v>229.0</v>
      </c>
      <c r="J7" s="5" t="n">
        <v>125.0</v>
      </c>
      <c r="K7" s="5" t="n">
        <v>116.0</v>
      </c>
      <c r="L7" s="5" t="n">
        <v>44.0</v>
      </c>
      <c r="M7" s="5" t="n">
        <v>144.0</v>
      </c>
      <c r="N7" s="11" t="n">
        <f si="1" t="shared"/>
        <v>1815.0</v>
      </c>
      <c r="O7" s="5" t="n">
        <v>59072.0</v>
      </c>
      <c r="P7" s="5" t="n">
        <v>18666.0</v>
      </c>
      <c r="Q7" s="11" t="n">
        <f si="2" t="shared"/>
        <v>1671.0</v>
      </c>
      <c r="R7" s="6" t="n">
        <f si="0" t="shared"/>
        <v>11.170556552962298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50.0</v>
      </c>
      <c r="E8" s="5" t="n">
        <v>175.0</v>
      </c>
      <c r="F8" s="5" t="n">
        <v>240.0</v>
      </c>
      <c r="G8" s="5" t="n">
        <v>133.0</v>
      </c>
      <c r="H8" s="5" t="n">
        <v>269.0</v>
      </c>
      <c r="I8" s="5" t="n">
        <v>185.0</v>
      </c>
      <c r="J8" s="5" t="n">
        <v>38.0</v>
      </c>
      <c r="K8" s="5" t="n">
        <v>22.0</v>
      </c>
      <c r="L8" s="5" t="n">
        <v>10.0</v>
      </c>
      <c r="M8" s="5" t="n">
        <v>32.0</v>
      </c>
      <c r="N8" s="11" t="n">
        <f si="1" t="shared"/>
        <v>1154.0</v>
      </c>
      <c r="O8" s="5" t="n">
        <v>18098.0</v>
      </c>
      <c r="P8" s="5" t="n">
        <v>7562.0</v>
      </c>
      <c r="Q8" s="11" t="n">
        <f si="2" t="shared"/>
        <v>1122.0</v>
      </c>
      <c r="R8" s="6" t="n">
        <f si="0" t="shared"/>
        <v>6.739750445632799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926.0</v>
      </c>
      <c r="E9" s="5" t="n">
        <v>817.0</v>
      </c>
      <c r="F9" s="5" t="n">
        <v>1762.0</v>
      </c>
      <c r="G9" s="5" t="n">
        <v>3245.0</v>
      </c>
      <c r="H9" s="5" t="n">
        <v>15230.0</v>
      </c>
      <c r="I9" s="5" t="n">
        <v>4397.0</v>
      </c>
      <c r="J9" s="5" t="n">
        <v>656.0</v>
      </c>
      <c r="K9" s="5" t="n">
        <v>282.0</v>
      </c>
      <c r="L9" s="5" t="n">
        <v>132.0</v>
      </c>
      <c r="M9" s="5" t="n">
        <v>414.0</v>
      </c>
      <c r="N9" s="11" t="n">
        <f si="1" t="shared"/>
        <v>27861.0</v>
      </c>
      <c r="O9" s="5" t="n">
        <v>293069.0</v>
      </c>
      <c r="P9" s="5" t="n">
        <v>194926.0</v>
      </c>
      <c r="Q9" s="11" t="n">
        <f si="2" t="shared"/>
        <v>27447.0</v>
      </c>
      <c r="R9" s="6" t="n">
        <f si="0" t="shared"/>
        <v>7.101905490581848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847.0</v>
      </c>
      <c r="E10" s="5" t="n">
        <v>2029.0</v>
      </c>
      <c r="F10" s="5" t="n">
        <v>3377.0</v>
      </c>
      <c r="G10" s="5" t="n">
        <v>3965.0</v>
      </c>
      <c r="H10" s="5" t="n">
        <v>11269.0</v>
      </c>
      <c r="I10" s="5" t="n">
        <v>3977.0</v>
      </c>
      <c r="J10" s="5" t="n">
        <v>544.0</v>
      </c>
      <c r="K10" s="5" t="n">
        <v>134.0</v>
      </c>
      <c r="L10" s="5" t="n">
        <v>65.0</v>
      </c>
      <c r="M10" s="5" t="n">
        <v>97.0</v>
      </c>
      <c r="N10" s="11" t="n">
        <f si="1" t="shared"/>
        <v>26304.0</v>
      </c>
      <c r="O10" s="5" t="n">
        <v>179556.0</v>
      </c>
      <c r="P10" s="5" t="n">
        <v>160509.0</v>
      </c>
      <c r="Q10" s="11" t="n">
        <f si="2" t="shared"/>
        <v>26207.0</v>
      </c>
      <c r="R10" s="6" t="n">
        <f si="0" t="shared"/>
        <v>6.124661350020987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304.0</v>
      </c>
      <c r="E11" s="5" t="n">
        <v>348.0</v>
      </c>
      <c r="F11" s="5" t="n">
        <v>654.0</v>
      </c>
      <c r="G11" s="5" t="n">
        <v>582.0</v>
      </c>
      <c r="H11" s="5" t="n">
        <v>1921.0</v>
      </c>
      <c r="I11" s="5" t="n">
        <v>1144.0</v>
      </c>
      <c r="J11" s="5" t="n">
        <v>434.0</v>
      </c>
      <c r="K11" s="5" t="n">
        <v>244.0</v>
      </c>
      <c r="L11" s="5" t="n">
        <v>157.0</v>
      </c>
      <c r="M11" s="5" t="n">
        <v>5144.0</v>
      </c>
      <c r="N11" s="11" t="n">
        <f si="1" t="shared"/>
        <v>10932.0</v>
      </c>
      <c r="O11" s="5" t="n">
        <v>4327736.0</v>
      </c>
      <c r="P11" s="5" t="n">
        <v>62154.0</v>
      </c>
      <c r="Q11" s="11" t="n">
        <f si="2" t="shared"/>
        <v>5788.0</v>
      </c>
      <c r="R11" s="6" t="n">
        <f si="0" t="shared"/>
        <v>10.738424326192122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384.0</v>
      </c>
      <c r="E12" s="5" t="n">
        <v>497.0</v>
      </c>
      <c r="F12" s="5" t="n">
        <v>778.0</v>
      </c>
      <c r="G12" s="5" t="n">
        <v>517.0</v>
      </c>
      <c r="H12" s="5" t="n">
        <v>847.0</v>
      </c>
      <c r="I12" s="5" t="n">
        <v>385.0</v>
      </c>
      <c r="J12" s="5" t="n">
        <v>212.0</v>
      </c>
      <c r="K12" s="5" t="n">
        <v>215.0</v>
      </c>
      <c r="L12" s="5" t="n">
        <v>123.0</v>
      </c>
      <c r="M12" s="5" t="n">
        <v>3512.0</v>
      </c>
      <c r="N12" s="11" t="n">
        <f si="1" t="shared"/>
        <v>7470.0</v>
      </c>
      <c r="O12" s="5" t="n">
        <v>2317164.0</v>
      </c>
      <c r="P12" s="5" t="n">
        <v>39030.0</v>
      </c>
      <c r="Q12" s="11" t="n">
        <f si="2" t="shared"/>
        <v>3958.0</v>
      </c>
      <c r="R12" s="6" t="n">
        <f si="0" t="shared"/>
        <v>9.861040929762506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286.0</v>
      </c>
      <c r="E13" s="5" t="n">
        <v>637.0</v>
      </c>
      <c r="F13" s="5" t="n">
        <v>1146.0</v>
      </c>
      <c r="G13" s="5" t="n">
        <v>1061.0</v>
      </c>
      <c r="H13" s="5" t="n">
        <v>828.0</v>
      </c>
      <c r="I13" s="5" t="n">
        <v>543.0</v>
      </c>
      <c r="J13" s="5" t="n">
        <v>273.0</v>
      </c>
      <c r="K13" s="5" t="n">
        <v>171.0</v>
      </c>
      <c r="L13" s="5" t="n">
        <v>120.0</v>
      </c>
      <c r="M13" s="5" t="n">
        <v>3418.0</v>
      </c>
      <c r="N13" s="11" t="n">
        <f si="1" t="shared"/>
        <v>8483.0</v>
      </c>
      <c r="O13" s="5" t="n">
        <v>2119139.0</v>
      </c>
      <c r="P13" s="5" t="n">
        <v>43542.0</v>
      </c>
      <c r="Q13" s="11" t="n">
        <f si="2" t="shared"/>
        <v>5065.0</v>
      </c>
      <c r="R13" s="6" t="n">
        <f si="0" t="shared"/>
        <v>8.596643632773938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82.0</v>
      </c>
      <c r="E14" s="5" t="n">
        <v>57.0</v>
      </c>
      <c r="F14" s="5" t="n">
        <v>179.0</v>
      </c>
      <c r="G14" s="5" t="n">
        <v>234.0</v>
      </c>
      <c r="H14" s="5" t="n">
        <v>536.0</v>
      </c>
      <c r="I14" s="5" t="n">
        <v>446.0</v>
      </c>
      <c r="J14" s="5" t="n">
        <v>352.0</v>
      </c>
      <c r="K14" s="5" t="n">
        <v>334.0</v>
      </c>
      <c r="L14" s="5" t="n">
        <v>427.0</v>
      </c>
      <c r="M14" s="5" t="n">
        <v>3386.0</v>
      </c>
      <c r="N14" s="11" t="n">
        <f si="1" t="shared"/>
        <v>6033.0</v>
      </c>
      <c r="O14" s="5" t="n">
        <v>2730818.0</v>
      </c>
      <c r="P14" s="5" t="n">
        <v>68070.0</v>
      </c>
      <c r="Q14" s="11" t="n">
        <f si="2" t="shared"/>
        <v>2647.0</v>
      </c>
      <c r="R14" s="6" t="n">
        <f si="0" t="shared"/>
        <v>25.7159047978844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41.0</v>
      </c>
      <c r="E15" s="5" t="n">
        <f ref="E15:M15" si="3" t="shared">E16-E9-E10-E11-E12-E13-E14</f>
        <v>21.0</v>
      </c>
      <c r="F15" s="5" t="n">
        <f si="3" t="shared"/>
        <v>39.0</v>
      </c>
      <c r="G15" s="5" t="n">
        <f si="3" t="shared"/>
        <v>43.0</v>
      </c>
      <c r="H15" s="5" t="n">
        <f si="3" t="shared"/>
        <v>196.0</v>
      </c>
      <c r="I15" s="5" t="n">
        <f si="3" t="shared"/>
        <v>354.0</v>
      </c>
      <c r="J15" s="5" t="n">
        <f si="3" t="shared"/>
        <v>255.0</v>
      </c>
      <c r="K15" s="5" t="n">
        <f si="3" t="shared"/>
        <v>38.0</v>
      </c>
      <c r="L15" s="5" t="n">
        <f si="3" t="shared"/>
        <v>38.0</v>
      </c>
      <c r="M15" s="5" t="n">
        <f si="3" t="shared"/>
        <v>121.0</v>
      </c>
      <c r="N15" s="5" t="n">
        <f ref="N15" si="4" t="shared">N16-N9-N10-N11-N12-N13-N14</f>
        <v>1146.0</v>
      </c>
      <c r="O15" s="5" t="n">
        <f>O16-O9-O10-O11-O12-O13-O14</f>
        <v>68899.0</v>
      </c>
      <c r="P15" s="5" t="n">
        <f>P16-P9-P10-P11-P12-P13-P14</f>
        <v>15988.0</v>
      </c>
      <c r="Q15" s="11" t="n">
        <f si="2" t="shared"/>
        <v>1025.0</v>
      </c>
      <c r="R15" s="6" t="n">
        <f si="0" t="shared"/>
        <v>15.598048780487805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2870.0</v>
      </c>
      <c r="E16" s="5" t="n">
        <v>4406.0</v>
      </c>
      <c r="F16" s="5" t="n">
        <v>7935.0</v>
      </c>
      <c r="G16" s="5" t="n">
        <v>9647.0</v>
      </c>
      <c r="H16" s="5" t="n">
        <v>30827.0</v>
      </c>
      <c r="I16" s="5" t="n">
        <v>11246.0</v>
      </c>
      <c r="J16" s="5" t="n">
        <v>2726.0</v>
      </c>
      <c r="K16" s="5" t="n">
        <v>1418.0</v>
      </c>
      <c r="L16" s="5" t="n">
        <v>1062.0</v>
      </c>
      <c r="M16" s="5" t="n">
        <v>16092.0</v>
      </c>
      <c r="N16" s="11" t="n">
        <f ref="N16:N48" si="5" t="shared">SUM(D16:M16)</f>
        <v>88229.0</v>
      </c>
      <c r="O16" s="5" t="n">
        <v>1.2036381E7</v>
      </c>
      <c r="P16" s="5" t="n">
        <v>584219.0</v>
      </c>
      <c r="Q16" s="11" t="n">
        <f si="2" t="shared"/>
        <v>72137.0</v>
      </c>
      <c r="R16" s="6" t="n">
        <f si="0" t="shared"/>
        <v>8.098742670196986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26.0</v>
      </c>
      <c r="E17" s="5" t="n">
        <f ref="E17:M17" si="6" t="shared">E18-E16-E3-E4-E5-E6-E7-E8</f>
        <v>53.0</v>
      </c>
      <c r="F17" s="5" t="n">
        <f si="6" t="shared"/>
        <v>76.0</v>
      </c>
      <c r="G17" s="5" t="n">
        <f si="6" t="shared"/>
        <v>91.0</v>
      </c>
      <c r="H17" s="5" t="n">
        <f si="6" t="shared"/>
        <v>204.0</v>
      </c>
      <c r="I17" s="5" t="n">
        <f si="6" t="shared"/>
        <v>137.0</v>
      </c>
      <c r="J17" s="5" t="n">
        <f si="6" t="shared"/>
        <v>69.0</v>
      </c>
      <c r="K17" s="5" t="n">
        <f si="6" t="shared"/>
        <v>101.0</v>
      </c>
      <c r="L17" s="5" t="n">
        <f si="6" t="shared"/>
        <v>10.0</v>
      </c>
      <c r="M17" s="5" t="n">
        <f si="6" t="shared"/>
        <v>825.0</v>
      </c>
      <c r="N17" s="11" t="n">
        <f si="5" t="shared"/>
        <v>1592.0</v>
      </c>
      <c r="O17" s="5" t="n">
        <f>O18-O16-O3-O4-O5-O6-O7-O8</f>
        <v>675649.0</v>
      </c>
      <c r="P17" s="5" t="n">
        <f>P18-P16-P3-P4-P5-P6-P7-P8</f>
        <v>11024.0</v>
      </c>
      <c r="Q17" s="11" t="n">
        <f si="2" t="shared"/>
        <v>767.0</v>
      </c>
      <c r="R17" s="6" t="n">
        <f si="0" t="shared"/>
        <v>14.372881355932204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14840.0</v>
      </c>
      <c r="E18" s="5" t="n">
        <v>67248.0</v>
      </c>
      <c r="F18" s="5" t="n">
        <v>102610.0</v>
      </c>
      <c r="G18" s="5" t="n">
        <v>62248.0</v>
      </c>
      <c r="H18" s="5" t="n">
        <v>211208.0</v>
      </c>
      <c r="I18" s="5" t="n">
        <v>34939.0</v>
      </c>
      <c r="J18" s="5" t="n">
        <v>7832.0</v>
      </c>
      <c r="K18" s="5" t="n">
        <v>5874.0</v>
      </c>
      <c r="L18" s="5" t="n">
        <v>3546.0</v>
      </c>
      <c r="M18" s="5" t="n">
        <v>21684.0</v>
      </c>
      <c r="N18" s="11" t="n">
        <f si="5" t="shared"/>
        <v>532029.0</v>
      </c>
      <c r="O18" s="5" t="n">
        <v>1.6609436E7</v>
      </c>
      <c r="P18" s="5" t="n">
        <v>3121535.0</v>
      </c>
      <c r="Q18" s="11" t="n">
        <f si="2" t="shared"/>
        <v>510345.0</v>
      </c>
      <c r="R18" s="6" t="n">
        <f si="0" t="shared"/>
        <v>6.116519217392156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282.0</v>
      </c>
      <c r="E19" s="5" t="n">
        <v>714.0</v>
      </c>
      <c r="F19" s="5" t="n">
        <v>1121.0</v>
      </c>
      <c r="G19" s="5" t="n">
        <v>851.0</v>
      </c>
      <c r="H19" s="5" t="n">
        <v>1246.0</v>
      </c>
      <c r="I19" s="5" t="n">
        <v>1015.0</v>
      </c>
      <c r="J19" s="5" t="n">
        <v>409.0</v>
      </c>
      <c r="K19" s="5" t="n">
        <v>182.0</v>
      </c>
      <c r="L19" s="5" t="n">
        <v>156.0</v>
      </c>
      <c r="M19" s="5" t="n">
        <v>119.0</v>
      </c>
      <c r="N19" s="11" t="n">
        <f si="5" t="shared"/>
        <v>6095.0</v>
      </c>
      <c r="O19" s="5" t="n">
        <v>88159.0</v>
      </c>
      <c r="P19" s="5" t="n">
        <v>55083.0</v>
      </c>
      <c r="Q19" s="11" t="n">
        <f si="2" t="shared"/>
        <v>5976.0</v>
      </c>
      <c r="R19" s="6" t="n">
        <f si="0" t="shared"/>
        <v>9.217369477911646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2553.0</v>
      </c>
      <c r="E20" s="5" t="n">
        <v>3369.0</v>
      </c>
      <c r="F20" s="5" t="n">
        <v>4255.0</v>
      </c>
      <c r="G20" s="5" t="n">
        <v>3492.0</v>
      </c>
      <c r="H20" s="5" t="n">
        <v>6787.0</v>
      </c>
      <c r="I20" s="5" t="n">
        <v>6621.0</v>
      </c>
      <c r="J20" s="5" t="n">
        <v>3317.0</v>
      </c>
      <c r="K20" s="5" t="n">
        <v>921.0</v>
      </c>
      <c r="L20" s="5" t="n">
        <v>415.0</v>
      </c>
      <c r="M20" s="5" t="n">
        <v>622.0</v>
      </c>
      <c r="N20" s="11" t="n">
        <f si="5" t="shared"/>
        <v>32352.0</v>
      </c>
      <c r="O20" s="5" t="n">
        <v>448808.0</v>
      </c>
      <c r="P20" s="5" t="n">
        <v>293352.0</v>
      </c>
      <c r="Q20" s="11" t="n">
        <f si="2" t="shared"/>
        <v>31730.0</v>
      </c>
      <c r="R20" s="6" t="n">
        <f si="0" t="shared"/>
        <v>9.245256854711629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24.0</v>
      </c>
      <c r="E21" s="5" t="n">
        <v>31.0</v>
      </c>
      <c r="F21" s="5" t="n">
        <v>21.0</v>
      </c>
      <c r="G21" s="5" t="n">
        <v>33.0</v>
      </c>
      <c r="H21" s="5" t="n">
        <v>57.0</v>
      </c>
      <c r="I21" s="5" t="n">
        <v>40.0</v>
      </c>
      <c r="J21" s="5" t="n">
        <v>20.0</v>
      </c>
      <c r="K21" s="5" t="n">
        <v>3.0</v>
      </c>
      <c r="L21" s="5" t="n">
        <v>4.0</v>
      </c>
      <c r="M21" s="5" t="n">
        <v>6.0</v>
      </c>
      <c r="N21" s="11" t="n">
        <f si="5" t="shared"/>
        <v>239.0</v>
      </c>
      <c r="O21" s="5" t="n">
        <v>3501.0</v>
      </c>
      <c r="P21" s="5" t="n">
        <v>1947.0</v>
      </c>
      <c r="Q21" s="11" t="n">
        <f si="2" t="shared"/>
        <v>233.0</v>
      </c>
      <c r="R21" s="6" t="n">
        <f si="0" t="shared"/>
        <v>8.356223175965665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25.0</v>
      </c>
      <c r="E22" s="5" t="n">
        <v>59.0</v>
      </c>
      <c r="F22" s="5" t="n">
        <v>68.0</v>
      </c>
      <c r="G22" s="5" t="n">
        <v>42.0</v>
      </c>
      <c r="H22" s="5" t="n">
        <v>62.0</v>
      </c>
      <c r="I22" s="5" t="n">
        <v>51.0</v>
      </c>
      <c r="J22" s="5" t="n">
        <v>20.0</v>
      </c>
      <c r="K22" s="5" t="n">
        <v>13.0</v>
      </c>
      <c r="L22" s="5" t="n">
        <v>12.0</v>
      </c>
      <c r="M22" s="5" t="n">
        <v>11.0</v>
      </c>
      <c r="N22" s="11" t="n">
        <f si="5" t="shared"/>
        <v>363.0</v>
      </c>
      <c r="O22" s="5" t="n">
        <v>8305.0</v>
      </c>
      <c r="P22" s="5" t="n">
        <v>3407.0</v>
      </c>
      <c r="Q22" s="11" t="n">
        <f si="2" t="shared"/>
        <v>352.0</v>
      </c>
      <c r="R22" s="6" t="n">
        <f si="0" t="shared"/>
        <v>9.678977272727273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7.0</v>
      </c>
      <c r="E23" s="5" t="n">
        <v>8.0</v>
      </c>
      <c r="F23" s="5" t="n">
        <v>16.0</v>
      </c>
      <c r="G23" s="5" t="n">
        <v>4.0</v>
      </c>
      <c r="H23" s="5" t="n">
        <v>33.0</v>
      </c>
      <c r="I23" s="5" t="n">
        <v>26.0</v>
      </c>
      <c r="J23" s="5" t="n">
        <v>18.0</v>
      </c>
      <c r="K23" s="5" t="n">
        <v>5.0</v>
      </c>
      <c r="L23" s="5" t="n">
        <v>1.0</v>
      </c>
      <c r="M23" s="5" t="n">
        <v>6.0</v>
      </c>
      <c r="N23" s="11" t="n">
        <f si="5" t="shared"/>
        <v>124.0</v>
      </c>
      <c r="O23" s="5" t="n">
        <v>2384.0</v>
      </c>
      <c r="P23" s="5" t="n">
        <v>1246.0</v>
      </c>
      <c r="Q23" s="11" t="n">
        <f si="2" t="shared"/>
        <v>118.0</v>
      </c>
      <c r="R23" s="6" t="n">
        <f si="0" t="shared"/>
        <v>10.559322033898304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29.0</v>
      </c>
      <c r="E24" s="5" t="n">
        <f ref="E24:M24" si="7" t="shared">E25-E19-E20-E21-E22-E23</f>
        <v>63.0</v>
      </c>
      <c r="F24" s="5" t="n">
        <f si="7" t="shared"/>
        <v>73.0</v>
      </c>
      <c r="G24" s="5" t="n">
        <f si="7" t="shared"/>
        <v>63.0</v>
      </c>
      <c r="H24" s="5" t="n">
        <f si="7" t="shared"/>
        <v>163.0</v>
      </c>
      <c r="I24" s="5" t="n">
        <f si="7" t="shared"/>
        <v>176.0</v>
      </c>
      <c r="J24" s="5" t="n">
        <f si="7" t="shared"/>
        <v>76.0</v>
      </c>
      <c r="K24" s="5" t="n">
        <f si="7" t="shared"/>
        <v>35.0</v>
      </c>
      <c r="L24" s="5" t="n">
        <f si="7" t="shared"/>
        <v>11.0</v>
      </c>
      <c r="M24" s="5" t="n">
        <f si="7" t="shared"/>
        <v>67.0</v>
      </c>
      <c r="N24" s="11" t="n">
        <f si="5" t="shared"/>
        <v>756.0</v>
      </c>
      <c r="O24" s="5" t="n">
        <f>O25-O19-O20-O21-O22-O23</f>
        <v>29209.0</v>
      </c>
      <c r="P24" s="5" t="n">
        <f>P25-P19-P20-P21-P22-P23</f>
        <v>7472.0</v>
      </c>
      <c r="Q24" s="11" t="n">
        <f si="2" t="shared"/>
        <v>689.0</v>
      </c>
      <c r="R24" s="6" t="n">
        <f si="0" t="shared"/>
        <v>10.844702467343977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2920.0</v>
      </c>
      <c r="E25" s="5" t="n">
        <v>4244.0</v>
      </c>
      <c r="F25" s="5" t="n">
        <v>5554.0</v>
      </c>
      <c r="G25" s="5" t="n">
        <v>4485.0</v>
      </c>
      <c r="H25" s="5" t="n">
        <v>8348.0</v>
      </c>
      <c r="I25" s="5" t="n">
        <v>7929.0</v>
      </c>
      <c r="J25" s="5" t="n">
        <v>3860.0</v>
      </c>
      <c r="K25" s="5" t="n">
        <v>1159.0</v>
      </c>
      <c r="L25" s="5" t="n">
        <v>599.0</v>
      </c>
      <c r="M25" s="5" t="n">
        <v>831.0</v>
      </c>
      <c r="N25" s="11" t="n">
        <f si="5" t="shared"/>
        <v>39929.0</v>
      </c>
      <c r="O25" s="5" t="n">
        <v>580366.0</v>
      </c>
      <c r="P25" s="5" t="n">
        <v>362507.0</v>
      </c>
      <c r="Q25" s="11" t="n">
        <f si="2" t="shared"/>
        <v>39098.0</v>
      </c>
      <c r="R25" s="6" t="n">
        <f si="0" t="shared"/>
        <v>9.271753030845568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49.0</v>
      </c>
      <c r="E26" s="5" t="n">
        <v>68.0</v>
      </c>
      <c r="F26" s="5" t="n">
        <v>69.0</v>
      </c>
      <c r="G26" s="5" t="n">
        <v>38.0</v>
      </c>
      <c r="H26" s="5" t="n">
        <v>69.0</v>
      </c>
      <c r="I26" s="5" t="n">
        <v>87.0</v>
      </c>
      <c r="J26" s="5" t="n">
        <v>32.0</v>
      </c>
      <c r="K26" s="5" t="n">
        <v>8.0</v>
      </c>
      <c r="L26" s="5" t="n">
        <v>5.0</v>
      </c>
      <c r="M26" s="5" t="n">
        <v>6.0</v>
      </c>
      <c r="N26" s="11" t="n">
        <f si="5" t="shared"/>
        <v>431.0</v>
      </c>
      <c r="O26" s="5" t="n">
        <v>4110.0</v>
      </c>
      <c r="P26" s="5" t="n">
        <v>3275.0</v>
      </c>
      <c r="Q26" s="11" t="n">
        <f si="2" t="shared"/>
        <v>425.0</v>
      </c>
      <c r="R26" s="6" t="n">
        <f si="0" t="shared"/>
        <v>7.705882352941177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220.0</v>
      </c>
      <c r="E27" s="5" t="n">
        <v>335.0</v>
      </c>
      <c r="F27" s="5" t="n">
        <v>378.0</v>
      </c>
      <c r="G27" s="5" t="n">
        <v>242.0</v>
      </c>
      <c r="H27" s="5" t="n">
        <v>406.0</v>
      </c>
      <c r="I27" s="5" t="n">
        <v>395.0</v>
      </c>
      <c r="J27" s="5" t="n">
        <v>189.0</v>
      </c>
      <c r="K27" s="5" t="n">
        <v>150.0</v>
      </c>
      <c r="L27" s="5" t="n">
        <v>78.0</v>
      </c>
      <c r="M27" s="5" t="n">
        <v>56.0</v>
      </c>
      <c r="N27" s="11" t="n">
        <f si="5" t="shared"/>
        <v>2449.0</v>
      </c>
      <c r="O27" s="5" t="n">
        <v>39704.0</v>
      </c>
      <c r="P27" s="5" t="n">
        <v>26177.0</v>
      </c>
      <c r="Q27" s="11" t="n">
        <f si="2" t="shared"/>
        <v>2393.0</v>
      </c>
      <c r="R27" s="6" t="n">
        <f si="0" t="shared"/>
        <v>10.938988717091517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279.0</v>
      </c>
      <c r="E28" s="5" t="n">
        <v>705.0</v>
      </c>
      <c r="F28" s="5" t="n">
        <v>534.0</v>
      </c>
      <c r="G28" s="5" t="n">
        <v>344.0</v>
      </c>
      <c r="H28" s="5" t="n">
        <v>637.0</v>
      </c>
      <c r="I28" s="5" t="n">
        <v>712.0</v>
      </c>
      <c r="J28" s="5" t="n">
        <v>328.0</v>
      </c>
      <c r="K28" s="5" t="n">
        <v>195.0</v>
      </c>
      <c r="L28" s="5" t="n">
        <v>63.0</v>
      </c>
      <c r="M28" s="5" t="n">
        <v>42.0</v>
      </c>
      <c r="N28" s="11" t="n">
        <f si="5" t="shared"/>
        <v>3839.0</v>
      </c>
      <c r="O28" s="5" t="n">
        <v>46304.0</v>
      </c>
      <c r="P28" s="5" t="n">
        <v>36283.0</v>
      </c>
      <c r="Q28" s="11" t="n">
        <f si="2" t="shared"/>
        <v>3797.0</v>
      </c>
      <c r="R28" s="6" t="n">
        <f si="0" t="shared"/>
        <v>9.555701869897288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160.0</v>
      </c>
      <c r="E29" s="5" t="n">
        <v>230.0</v>
      </c>
      <c r="F29" s="5" t="n">
        <v>180.0</v>
      </c>
      <c r="G29" s="5" t="n">
        <v>141.0</v>
      </c>
      <c r="H29" s="5" t="n">
        <v>181.0</v>
      </c>
      <c r="I29" s="5" t="n">
        <v>115.0</v>
      </c>
      <c r="J29" s="5" t="n">
        <v>56.0</v>
      </c>
      <c r="K29" s="5" t="n">
        <v>41.0</v>
      </c>
      <c r="L29" s="5" t="n">
        <v>16.0</v>
      </c>
      <c r="M29" s="5" t="n">
        <v>13.0</v>
      </c>
      <c r="N29" s="11" t="n">
        <f si="5" t="shared"/>
        <v>1133.0</v>
      </c>
      <c r="O29" s="5" t="n">
        <v>10727.0</v>
      </c>
      <c r="P29" s="5" t="n">
        <v>8317.0</v>
      </c>
      <c r="Q29" s="11" t="n">
        <f si="2" t="shared"/>
        <v>1120.0</v>
      </c>
      <c r="R29" s="6" t="n">
        <f si="0" t="shared"/>
        <v>7.425892857142857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127.0</v>
      </c>
      <c r="E30" s="5" t="n">
        <v>152.0</v>
      </c>
      <c r="F30" s="5" t="n">
        <v>181.0</v>
      </c>
      <c r="G30" s="5" t="n">
        <v>152.0</v>
      </c>
      <c r="H30" s="5" t="n">
        <v>319.0</v>
      </c>
      <c r="I30" s="5" t="n">
        <v>221.0</v>
      </c>
      <c r="J30" s="5" t="n">
        <v>112.0</v>
      </c>
      <c r="K30" s="5" t="n">
        <v>58.0</v>
      </c>
      <c r="L30" s="5" t="n">
        <v>22.0</v>
      </c>
      <c r="M30" s="5" t="n">
        <v>15.0</v>
      </c>
      <c r="N30" s="11" t="n">
        <f si="5" t="shared"/>
        <v>1359.0</v>
      </c>
      <c r="O30" s="5" t="n">
        <v>15137.0</v>
      </c>
      <c r="P30" s="5" t="n">
        <v>12575.0</v>
      </c>
      <c r="Q30" s="11" t="n">
        <f si="2" t="shared"/>
        <v>1344.0</v>
      </c>
      <c r="R30" s="6" t="n">
        <f si="0" t="shared"/>
        <v>9.35639880952381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61.0</v>
      </c>
      <c r="E31" s="5" t="n">
        <v>86.0</v>
      </c>
      <c r="F31" s="5" t="n">
        <v>117.0</v>
      </c>
      <c r="G31" s="5" t="n">
        <v>65.0</v>
      </c>
      <c r="H31" s="5" t="n">
        <v>108.0</v>
      </c>
      <c r="I31" s="5" t="n">
        <v>128.0</v>
      </c>
      <c r="J31" s="5" t="n">
        <v>92.0</v>
      </c>
      <c r="K31" s="5" t="n">
        <v>22.0</v>
      </c>
      <c r="L31" s="5" t="n">
        <v>6.0</v>
      </c>
      <c r="M31" s="5" t="n">
        <v>8.0</v>
      </c>
      <c r="N31" s="11" t="n">
        <f si="5" t="shared"/>
        <v>693.0</v>
      </c>
      <c r="O31" s="5" t="n">
        <v>8684.0</v>
      </c>
      <c r="P31" s="5" t="n">
        <v>6134.0</v>
      </c>
      <c r="Q31" s="11" t="n">
        <f si="2" t="shared"/>
        <v>685.0</v>
      </c>
      <c r="R31" s="6" t="n">
        <f si="0" t="shared"/>
        <v>8.954744525547445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39.0</v>
      </c>
      <c r="E32" s="5" t="n">
        <v>70.0</v>
      </c>
      <c r="F32" s="5" t="n">
        <v>75.0</v>
      </c>
      <c r="G32" s="5" t="n">
        <v>61.0</v>
      </c>
      <c r="H32" s="5" t="n">
        <v>104.0</v>
      </c>
      <c r="I32" s="5" t="n">
        <v>87.0</v>
      </c>
      <c r="J32" s="5" t="n">
        <v>35.0</v>
      </c>
      <c r="K32" s="5" t="n">
        <v>31.0</v>
      </c>
      <c r="L32" s="5" t="n">
        <v>9.0</v>
      </c>
      <c r="M32" s="5" t="n">
        <v>11.0</v>
      </c>
      <c r="N32" s="11" t="n">
        <f si="5" t="shared"/>
        <v>522.0</v>
      </c>
      <c r="O32" s="5" t="n">
        <v>7073.0</v>
      </c>
      <c r="P32" s="5" t="n">
        <v>5035.0</v>
      </c>
      <c r="Q32" s="11" t="n">
        <f si="2" t="shared"/>
        <v>511.0</v>
      </c>
      <c r="R32" s="6" t="n">
        <f si="0" t="shared"/>
        <v>9.853228962818005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319.0</v>
      </c>
      <c r="E33" s="5" t="n">
        <v>652.0</v>
      </c>
      <c r="F33" s="5" t="n">
        <v>691.0</v>
      </c>
      <c r="G33" s="5" t="n">
        <v>418.0</v>
      </c>
      <c r="H33" s="5" t="n">
        <v>611.0</v>
      </c>
      <c r="I33" s="5" t="n">
        <v>454.0</v>
      </c>
      <c r="J33" s="5" t="n">
        <v>212.0</v>
      </c>
      <c r="K33" s="5" t="n">
        <v>122.0</v>
      </c>
      <c r="L33" s="5" t="n">
        <v>102.0</v>
      </c>
      <c r="M33" s="5" t="n">
        <v>93.0</v>
      </c>
      <c r="N33" s="11" t="n">
        <f si="5" t="shared"/>
        <v>3674.0</v>
      </c>
      <c r="O33" s="5" t="n">
        <v>53146.0</v>
      </c>
      <c r="P33" s="5" t="n">
        <v>31211.0</v>
      </c>
      <c r="Q33" s="11" t="n">
        <f si="2" t="shared"/>
        <v>3581.0</v>
      </c>
      <c r="R33" s="6" t="n">
        <f si="0" t="shared"/>
        <v>8.715721865400726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26.0</v>
      </c>
      <c r="E34" s="5" t="n">
        <v>69.0</v>
      </c>
      <c r="F34" s="5" t="n">
        <v>42.0</v>
      </c>
      <c r="G34" s="5" t="n">
        <v>38.0</v>
      </c>
      <c r="H34" s="5" t="n">
        <v>95.0</v>
      </c>
      <c r="I34" s="5" t="n">
        <v>111.0</v>
      </c>
      <c r="J34" s="5" t="n">
        <v>22.0</v>
      </c>
      <c r="K34" s="5" t="n">
        <v>16.0</v>
      </c>
      <c r="L34" s="5" t="n">
        <v>8.0</v>
      </c>
      <c r="M34" s="5" t="n">
        <v>7.0</v>
      </c>
      <c r="N34" s="11" t="n">
        <f si="5" t="shared"/>
        <v>434.0</v>
      </c>
      <c r="O34" s="5" t="n">
        <v>5008.0</v>
      </c>
      <c r="P34" s="5" t="n">
        <v>3850.0</v>
      </c>
      <c r="Q34" s="11" t="n">
        <f si="2" t="shared"/>
        <v>427.0</v>
      </c>
      <c r="R34" s="6" t="n">
        <f si="0" t="shared"/>
        <v>9.01639344262295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22.0</v>
      </c>
      <c r="E35" s="5" t="n">
        <v>12.0</v>
      </c>
      <c r="F35" s="5" t="n">
        <v>31.0</v>
      </c>
      <c r="G35" s="5" t="n">
        <v>3.0</v>
      </c>
      <c r="H35" s="5" t="n">
        <v>15.0</v>
      </c>
      <c r="I35" s="5" t="n">
        <v>5.0</v>
      </c>
      <c r="J35" s="5" t="n">
        <v>1.0</v>
      </c>
      <c r="K35" s="5" t="n">
        <v>3.0</v>
      </c>
      <c r="L35" s="5" t="n">
        <v>0.0</v>
      </c>
      <c r="M35" s="5" t="n">
        <v>0.0</v>
      </c>
      <c r="N35" s="11" t="n">
        <f si="5" t="shared"/>
        <v>92.0</v>
      </c>
      <c r="O35" s="5" t="n">
        <v>454.0</v>
      </c>
      <c r="P35" s="5" t="n">
        <v>454.0</v>
      </c>
      <c r="Q35" s="11" t="n">
        <f si="2" t="shared"/>
        <v>92.0</v>
      </c>
      <c r="R35" s="6" t="n">
        <f si="0" t="shared"/>
        <v>4.934782608695652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67.0</v>
      </c>
      <c r="E36" s="5" t="n">
        <v>89.0</v>
      </c>
      <c r="F36" s="5" t="n">
        <v>77.0</v>
      </c>
      <c r="G36" s="5" t="n">
        <v>68.0</v>
      </c>
      <c r="H36" s="5" t="n">
        <v>77.0</v>
      </c>
      <c r="I36" s="5" t="n">
        <v>97.0</v>
      </c>
      <c r="J36" s="5" t="n">
        <v>31.0</v>
      </c>
      <c r="K36" s="5" t="n">
        <v>62.0</v>
      </c>
      <c r="L36" s="5" t="n">
        <v>13.0</v>
      </c>
      <c r="M36" s="5" t="n">
        <v>3.0</v>
      </c>
      <c r="N36" s="11" t="n">
        <f si="5" t="shared"/>
        <v>584.0</v>
      </c>
      <c r="O36" s="5" t="n">
        <v>7256.0</v>
      </c>
      <c r="P36" s="5" t="n">
        <v>6590.0</v>
      </c>
      <c r="Q36" s="11" t="n">
        <f si="2" t="shared"/>
        <v>581.0</v>
      </c>
      <c r="R36" s="6" t="n">
        <f si="0" t="shared"/>
        <v>11.34251290877797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19.0</v>
      </c>
      <c r="E37" s="5" t="n">
        <v>53.0</v>
      </c>
      <c r="F37" s="5" t="n">
        <v>73.0</v>
      </c>
      <c r="G37" s="5" t="n">
        <v>75.0</v>
      </c>
      <c r="H37" s="5" t="n">
        <v>107.0</v>
      </c>
      <c r="I37" s="5" t="n">
        <v>120.0</v>
      </c>
      <c r="J37" s="5" t="n">
        <v>28.0</v>
      </c>
      <c r="K37" s="5" t="n">
        <v>22.0</v>
      </c>
      <c r="L37" s="5" t="n">
        <v>18.0</v>
      </c>
      <c r="M37" s="5" t="n">
        <v>30.0</v>
      </c>
      <c r="N37" s="11" t="n">
        <f si="5" t="shared"/>
        <v>545.0</v>
      </c>
      <c r="O37" s="5" t="n">
        <v>11296.0</v>
      </c>
      <c r="P37" s="5" t="n">
        <v>5828.0</v>
      </c>
      <c r="Q37" s="11" t="n">
        <f si="2" t="shared"/>
        <v>515.0</v>
      </c>
      <c r="R37" s="6" t="n">
        <f si="0" t="shared"/>
        <v>11.316504854368931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176.0</v>
      </c>
      <c r="E38" s="5" t="n">
        <f ref="E38:M38" si="8" t="shared">E39-E26-E27-E28-E29-E30-E31-E32-E33-E34-E35-E36-E37</f>
        <v>353.0</v>
      </c>
      <c r="F38" s="5" t="n">
        <f si="8" t="shared"/>
        <v>440.0</v>
      </c>
      <c r="G38" s="5" t="n">
        <f si="8" t="shared"/>
        <v>325.0</v>
      </c>
      <c r="H38" s="5" t="n">
        <f si="8" t="shared"/>
        <v>619.0</v>
      </c>
      <c r="I38" s="5" t="n">
        <f si="8" t="shared"/>
        <v>503.0</v>
      </c>
      <c r="J38" s="5" t="n">
        <f si="8" t="shared"/>
        <v>124.0</v>
      </c>
      <c r="K38" s="5" t="n">
        <f si="8" t="shared"/>
        <v>98.0</v>
      </c>
      <c r="L38" s="5" t="n">
        <f si="8" t="shared"/>
        <v>52.0</v>
      </c>
      <c r="M38" s="5" t="n">
        <f si="8" t="shared"/>
        <v>67.0</v>
      </c>
      <c r="N38" s="11" t="n">
        <f si="5" t="shared"/>
        <v>2757.0</v>
      </c>
      <c r="O38" s="5" t="n">
        <f>O39-O26-O27-O28-O29-O30-O31-O32-O33-O34-O35-O36-O37</f>
        <v>39521.0</v>
      </c>
      <c r="P38" s="5" t="n">
        <f>P39-P26-P27-P28-P29-P30-P31-P32-P33-P34-P35-P36-P37</f>
        <v>23459.0</v>
      </c>
      <c r="Q38" s="11" t="n">
        <f si="2" t="shared"/>
        <v>2690.0</v>
      </c>
      <c r="R38" s="6" t="n">
        <f si="0" t="shared"/>
        <v>8.720817843866172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1564.0</v>
      </c>
      <c r="E39" s="5" t="n">
        <v>2874.0</v>
      </c>
      <c r="F39" s="5" t="n">
        <v>2888.0</v>
      </c>
      <c r="G39" s="5" t="n">
        <v>1970.0</v>
      </c>
      <c r="H39" s="5" t="n">
        <v>3348.0</v>
      </c>
      <c r="I39" s="5" t="n">
        <v>3035.0</v>
      </c>
      <c r="J39" s="5" t="n">
        <v>1262.0</v>
      </c>
      <c r="K39" s="5" t="n">
        <v>828.0</v>
      </c>
      <c r="L39" s="5" t="n">
        <v>392.0</v>
      </c>
      <c r="M39" s="5" t="n">
        <v>351.0</v>
      </c>
      <c r="N39" s="11" t="n">
        <f si="5" t="shared"/>
        <v>18512.0</v>
      </c>
      <c r="O39" s="5" t="n">
        <v>248420.0</v>
      </c>
      <c r="P39" s="5" t="n">
        <v>169188.0</v>
      </c>
      <c r="Q39" s="11" t="n">
        <f si="2" t="shared"/>
        <v>18161.0</v>
      </c>
      <c r="R39" s="6" t="n">
        <f si="0" t="shared"/>
        <v>9.316006827817851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322.0</v>
      </c>
      <c r="E40" s="5" t="n">
        <v>663.0</v>
      </c>
      <c r="F40" s="5" t="n">
        <v>863.0</v>
      </c>
      <c r="G40" s="5" t="n">
        <v>611.0</v>
      </c>
      <c r="H40" s="5" t="n">
        <v>1258.0</v>
      </c>
      <c r="I40" s="5" t="n">
        <v>1116.0</v>
      </c>
      <c r="J40" s="5" t="n">
        <v>486.0</v>
      </c>
      <c r="K40" s="5" t="n">
        <v>68.0</v>
      </c>
      <c r="L40" s="5" t="n">
        <v>45.0</v>
      </c>
      <c r="M40" s="5" t="n">
        <v>70.0</v>
      </c>
      <c r="N40" s="11" t="n">
        <f si="5" t="shared"/>
        <v>5502.0</v>
      </c>
      <c r="O40" s="5" t="n">
        <v>60087.0</v>
      </c>
      <c r="P40" s="5" t="n">
        <v>42922.0</v>
      </c>
      <c r="Q40" s="11" t="n">
        <f si="2" t="shared"/>
        <v>5432.0</v>
      </c>
      <c r="R40" s="6" t="n">
        <f si="0" t="shared"/>
        <v>7.901693667157585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63.0</v>
      </c>
      <c r="E41" s="5" t="n">
        <v>120.0</v>
      </c>
      <c r="F41" s="5" t="n">
        <v>145.0</v>
      </c>
      <c r="G41" s="5" t="n">
        <v>71.0</v>
      </c>
      <c r="H41" s="5" t="n">
        <v>209.0</v>
      </c>
      <c r="I41" s="5" t="n">
        <v>165.0</v>
      </c>
      <c r="J41" s="5" t="n">
        <v>79.0</v>
      </c>
      <c r="K41" s="5" t="n">
        <v>28.0</v>
      </c>
      <c r="L41" s="5" t="n">
        <v>29.0</v>
      </c>
      <c r="M41" s="5" t="n">
        <v>17.0</v>
      </c>
      <c r="N41" s="11" t="n">
        <f si="5" t="shared"/>
        <v>926.0</v>
      </c>
      <c r="O41" s="5" t="n">
        <v>14038.0</v>
      </c>
      <c r="P41" s="5" t="n">
        <v>9137.0</v>
      </c>
      <c r="Q41" s="11" t="n">
        <f si="2" t="shared"/>
        <v>909.0</v>
      </c>
      <c r="R41" s="6" t="n">
        <f si="0" t="shared"/>
        <v>10.051705170517051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10.0</v>
      </c>
      <c r="F42" s="5" t="n">
        <f si="9" t="shared"/>
        <v>18.0</v>
      </c>
      <c r="G42" s="5" t="n">
        <f si="9" t="shared"/>
        <v>6.0</v>
      </c>
      <c r="H42" s="5" t="n">
        <f si="9" t="shared"/>
        <v>21.0</v>
      </c>
      <c r="I42" s="5" t="n">
        <f si="9" t="shared"/>
        <v>9.0</v>
      </c>
      <c r="J42" s="5" t="n">
        <f si="9" t="shared"/>
        <v>6.0</v>
      </c>
      <c r="K42" s="5" t="n">
        <f si="9" t="shared"/>
        <v>9.0</v>
      </c>
      <c r="L42" s="5" t="n">
        <f si="9" t="shared"/>
        <v>4.0</v>
      </c>
      <c r="M42" s="5" t="n">
        <f si="9" t="shared"/>
        <v>1.0</v>
      </c>
      <c r="N42" s="11" t="n">
        <f si="5" t="shared"/>
        <v>87.0</v>
      </c>
      <c r="O42" s="5" t="n">
        <f>O43-O40-O41</f>
        <v>1297.0</v>
      </c>
      <c r="P42" s="5" t="n">
        <f>P43-P40-P41</f>
        <v>1092.0</v>
      </c>
      <c r="Q42" s="11" t="n">
        <f si="2" t="shared"/>
        <v>86.0</v>
      </c>
      <c r="R42" s="6" t="n">
        <f si="0" t="shared"/>
        <v>12.69767441860465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388.0</v>
      </c>
      <c r="E43" s="5" t="n">
        <v>793.0</v>
      </c>
      <c r="F43" s="5" t="n">
        <v>1026.0</v>
      </c>
      <c r="G43" s="5" t="n">
        <v>688.0</v>
      </c>
      <c r="H43" s="5" t="n">
        <v>1488.0</v>
      </c>
      <c r="I43" s="5" t="n">
        <v>1290.0</v>
      </c>
      <c r="J43" s="5" t="n">
        <v>571.0</v>
      </c>
      <c r="K43" s="5" t="n">
        <v>105.0</v>
      </c>
      <c r="L43" s="5" t="n">
        <v>78.0</v>
      </c>
      <c r="M43" s="5" t="n">
        <v>88.0</v>
      </c>
      <c r="N43" s="11" t="n">
        <f si="5" t="shared"/>
        <v>6515.0</v>
      </c>
      <c r="O43" s="5" t="n">
        <v>75422.0</v>
      </c>
      <c r="P43" s="5" t="n">
        <v>53151.0</v>
      </c>
      <c r="Q43" s="11" t="n">
        <f si="2" t="shared"/>
        <v>6427.0</v>
      </c>
      <c r="R43" s="6" t="n">
        <f si="0" t="shared"/>
        <v>8.269954877859032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25.0</v>
      </c>
      <c r="F44" s="8" t="n">
        <v>30.0</v>
      </c>
      <c r="G44" s="8" t="n">
        <v>27.0</v>
      </c>
      <c r="H44" s="8" t="n">
        <v>42.0</v>
      </c>
      <c r="I44" s="8" t="n">
        <v>44.0</v>
      </c>
      <c r="J44" s="8" t="n">
        <v>17.0</v>
      </c>
      <c r="K44" s="8" t="n">
        <v>21.0</v>
      </c>
      <c r="L44" s="8" t="n">
        <v>7.0</v>
      </c>
      <c r="M44" s="8" t="n">
        <v>36.0</v>
      </c>
      <c r="N44" s="11" t="n">
        <f si="5" t="shared"/>
        <v>263.0</v>
      </c>
      <c r="O44" s="8" t="n">
        <v>12822.0</v>
      </c>
      <c r="P44" s="8" t="n">
        <v>2879.0</v>
      </c>
      <c r="Q44" s="11" t="n">
        <f si="2" t="shared"/>
        <v>227.0</v>
      </c>
      <c r="R44" s="6" t="n">
        <f si="0" t="shared"/>
        <v>12.682819383259911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15.0</v>
      </c>
      <c r="E45" s="8" t="n">
        <f ref="E45:M45" si="10" t="shared">E46-E44</f>
        <v>28.0</v>
      </c>
      <c r="F45" s="8" t="n">
        <f si="10" t="shared"/>
        <v>32.0</v>
      </c>
      <c r="G45" s="8" t="n">
        <f si="10" t="shared"/>
        <v>79.0</v>
      </c>
      <c r="H45" s="8" t="n">
        <f si="10" t="shared"/>
        <v>124.0</v>
      </c>
      <c r="I45" s="8" t="n">
        <f si="10" t="shared"/>
        <v>91.0</v>
      </c>
      <c r="J45" s="8" t="n">
        <f si="10" t="shared"/>
        <v>25.0</v>
      </c>
      <c r="K45" s="8" t="n">
        <f si="10" t="shared"/>
        <v>14.0</v>
      </c>
      <c r="L45" s="8" t="n">
        <f si="10" t="shared"/>
        <v>7.0</v>
      </c>
      <c r="M45" s="8" t="n">
        <f si="10" t="shared"/>
        <v>27.0</v>
      </c>
      <c r="N45" s="11" t="n">
        <f si="5" t="shared"/>
        <v>442.0</v>
      </c>
      <c r="O45" s="8" t="n">
        <f>O46-O44</f>
        <v>13468.0</v>
      </c>
      <c r="P45" s="8" t="n">
        <f>P46-P44</f>
        <v>4029.0</v>
      </c>
      <c r="Q45" s="11" t="n">
        <f si="2" t="shared"/>
        <v>415.0</v>
      </c>
      <c r="R45" s="6" t="n">
        <f si="0" t="shared"/>
        <v>9.708433734939758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29.0</v>
      </c>
      <c r="E46" s="8" t="n">
        <v>53.0</v>
      </c>
      <c r="F46" s="8" t="n">
        <v>62.0</v>
      </c>
      <c r="G46" s="8" t="n">
        <v>106.0</v>
      </c>
      <c r="H46" s="8" t="n">
        <v>166.0</v>
      </c>
      <c r="I46" s="8" t="n">
        <v>135.0</v>
      </c>
      <c r="J46" s="8" t="n">
        <v>42.0</v>
      </c>
      <c r="K46" s="8" t="n">
        <v>35.0</v>
      </c>
      <c r="L46" s="8" t="n">
        <v>14.0</v>
      </c>
      <c r="M46" s="8" t="n">
        <v>63.0</v>
      </c>
      <c r="N46" s="11" t="n">
        <f si="5" t="shared"/>
        <v>705.0</v>
      </c>
      <c r="O46" s="8" t="n">
        <v>26290.0</v>
      </c>
      <c r="P46" s="8" t="n">
        <v>6908.0</v>
      </c>
      <c r="Q46" s="11" t="n">
        <f si="2" t="shared"/>
        <v>642.0</v>
      </c>
      <c r="R46" s="6" t="n">
        <f si="0" t="shared"/>
        <v>10.7601246105919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300.0</v>
      </c>
      <c r="E47" s="5" t="n">
        <v>308.0</v>
      </c>
      <c r="F47" s="5" t="n">
        <v>427.0</v>
      </c>
      <c r="G47" s="5" t="n">
        <v>222.0</v>
      </c>
      <c r="H47" s="5" t="n">
        <v>424.0</v>
      </c>
      <c r="I47" s="5" t="n">
        <v>440.0</v>
      </c>
      <c r="J47" s="5" t="n">
        <v>358.0</v>
      </c>
      <c r="K47" s="5" t="n">
        <v>200.0</v>
      </c>
      <c r="L47" s="5" t="n">
        <v>91.0</v>
      </c>
      <c r="M47" s="5" t="n">
        <v>206.0</v>
      </c>
      <c r="N47" s="11" t="n">
        <f si="5" t="shared"/>
        <v>2976.0</v>
      </c>
      <c r="O47" s="5" t="n">
        <v>133191.0</v>
      </c>
      <c r="P47" s="5" t="n">
        <v>32717.0</v>
      </c>
      <c r="Q47" s="11" t="n">
        <f si="2" t="shared"/>
        <v>2770.0</v>
      </c>
      <c r="R47" s="6" t="n">
        <f si="0" t="shared"/>
        <v>11.811191335740073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20041.0</v>
      </c>
      <c r="E48" s="5" t="n">
        <f ref="E48:M48" si="11" t="shared">E47+E46+E43+E39+E25+E18</f>
        <v>75520.0</v>
      </c>
      <c r="F48" s="5" t="n">
        <f si="11" t="shared"/>
        <v>112567.0</v>
      </c>
      <c r="G48" s="5" t="n">
        <f si="11" t="shared"/>
        <v>69719.0</v>
      </c>
      <c r="H48" s="5" t="n">
        <f si="11" t="shared"/>
        <v>224982.0</v>
      </c>
      <c r="I48" s="5" t="n">
        <f si="11" t="shared"/>
        <v>47768.0</v>
      </c>
      <c r="J48" s="5" t="n">
        <f si="11" t="shared"/>
        <v>13925.0</v>
      </c>
      <c r="K48" s="5" t="n">
        <f si="11" t="shared"/>
        <v>8201.0</v>
      </c>
      <c r="L48" s="5" t="n">
        <f si="11" t="shared"/>
        <v>4720.0</v>
      </c>
      <c r="M48" s="5" t="n">
        <f si="11" t="shared"/>
        <v>23223.0</v>
      </c>
      <c r="N48" s="11" t="n">
        <f si="5" t="shared"/>
        <v>600666.0</v>
      </c>
      <c r="O48" s="5" t="n">
        <f>O47+O46+O43+O39+O25+O18</f>
        <v>1.7673125E7</v>
      </c>
      <c r="P48" s="5" t="n">
        <f>P47+P46+P43+P39+P25+P18</f>
        <v>3746006.0</v>
      </c>
      <c r="Q48" s="11" t="n">
        <f si="2" t="shared"/>
        <v>577443.0</v>
      </c>
      <c r="R48" s="6" t="n">
        <f si="0" t="shared"/>
        <v>6.487230774292874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3.336463192522966</v>
      </c>
      <c r="E49" s="6" t="n">
        <f ref="E49" si="13" t="shared">E48/$N$48*100</f>
        <v>12.572710957503839</v>
      </c>
      <c r="F49" s="6" t="n">
        <f ref="F49" si="14" t="shared">F48/$N$48*100</f>
        <v>18.740364861670216</v>
      </c>
      <c r="G49" s="6" t="n">
        <f ref="G49" si="15" t="shared">G48/$N$48*100</f>
        <v>11.606949619255959</v>
      </c>
      <c r="H49" s="6" t="n">
        <f ref="H49" si="16" t="shared">H48/$N$48*100</f>
        <v>37.455424478828505</v>
      </c>
      <c r="I49" s="6" t="n">
        <f ref="I49" si="17" t="shared">I48/$N$48*100</f>
        <v>7.95250605161604</v>
      </c>
      <c r="J49" s="6" t="n">
        <f ref="J49" si="18" t="shared">J48/$N$48*100</f>
        <v>2.3182600646615588</v>
      </c>
      <c r="K49" s="6" t="n">
        <f ref="K49" si="19" t="shared">K48/$N$48*100</f>
        <v>1.3653178305414324</v>
      </c>
      <c r="L49" s="6" t="n">
        <f ref="L49" si="20" t="shared">L48/$N$48*100</f>
        <v>0.7857944348439899</v>
      </c>
      <c r="M49" s="6" t="n">
        <f ref="M49" si="21" t="shared">M48/$N$48*100</f>
        <v>3.8662085085555034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