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<sst xmlns="http://schemas.openxmlformats.org/spreadsheetml/2006/main" count="118" uniqueCount="73">
  <si>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</si>
  <si>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</si>
  <si>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</si>
  <si>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</si>
  <si>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</si>
  <si>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</si>
  <si>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</si>
  <si>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</si>
  <si>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</si>
  <si>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</si>
  <si>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</si>
  <si>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</si>
  <si>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</si>
  <si>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</si>
  <si>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</si>
  <si>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</si>
  <si>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</si>
  <si>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</si>
  <si>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</si>
  <si>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</si>
  <si>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</si>
  <si>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</si>
  <si>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</si>
  <si>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</si>
  <si>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</si>
  <si>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</si>
  <si>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</si>
  <si>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</si>
  <si>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</si>
  <si>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</si>
  <si>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</si>
  <si>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</si>
  <si>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</si>
  <si>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</si>
  <si>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</si>
  <si>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</si>
  <si>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</si>
  <si>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</si>
  <si>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</si>
  <si>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</si>
  <si>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</si>
  <si>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</si>
  <si>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</si>
  <si>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</si>
  <si>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</si>
  <si>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</si>
  <si>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</si>
  <si>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</si>
  <si>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</si>
  <si>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</si>
  <si>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</si>
  <si>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</si>
  <si>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</si>
  <si>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</si>
  <si>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</si>
  <si>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</si>
  <si>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</si>
  <si>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</si>
  <si>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</si>
  <si>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</si>
  <si>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</si>
  <si>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</si>
  <si>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</si>
  <si>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</si>
  <si>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</si>
  <si>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</si>
  <si>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</si>
  <si>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</si>
  <si>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</si>
  <si>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</si>
  <si>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</si>
  <si>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101年11月來臺旅客人次～按停留夜數分
Table 1-8  Visitor Arrivals  by Length of Stay,
November,2012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</si>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</sst>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3162.0</v>
      </c>
      <c r="E3" s="4" t="n">
        <v>13167.0</v>
      </c>
      <c r="F3" s="4" t="n">
        <v>24979.0</v>
      </c>
      <c r="G3" s="4" t="n">
        <v>15514.0</v>
      </c>
      <c r="H3" s="4" t="n">
        <v>9852.0</v>
      </c>
      <c r="I3" s="4" t="n">
        <v>2061.0</v>
      </c>
      <c r="J3" s="4" t="n">
        <v>650.0</v>
      </c>
      <c r="K3" s="4" t="n">
        <v>355.0</v>
      </c>
      <c r="L3" s="4" t="n">
        <v>345.0</v>
      </c>
      <c r="M3" s="4" t="n">
        <v>345.0</v>
      </c>
      <c r="N3" s="11" t="n">
        <f>SUM(D3:M3)</f>
        <v>70430.0</v>
      </c>
      <c r="O3" s="4" t="n">
        <v>373871.0</v>
      </c>
      <c r="P3" s="4" t="n">
        <v>301643.0</v>
      </c>
      <c r="Q3" s="11" t="n">
        <f>SUM(D3:L3)</f>
        <v>70085.0</v>
      </c>
      <c r="R3" s="6" t="n">
        <f ref="R3:R48" si="0" t="shared">IF(P3&lt;&gt;0,P3/SUM(D3:L3),0)</f>
        <v>4.303959477776985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2703.0</v>
      </c>
      <c r="E4" s="5" t="n">
        <v>2980.0</v>
      </c>
      <c r="F4" s="5" t="n">
        <v>5529.0</v>
      </c>
      <c r="G4" s="5" t="n">
        <v>17319.0</v>
      </c>
      <c r="H4" s="5" t="n">
        <v>181575.0</v>
      </c>
      <c r="I4" s="5" t="n">
        <v>12593.0</v>
      </c>
      <c r="J4" s="5" t="n">
        <v>1764.0</v>
      </c>
      <c r="K4" s="5" t="n">
        <v>2182.0</v>
      </c>
      <c r="L4" s="5" t="n">
        <v>1418.0</v>
      </c>
      <c r="M4" s="5" t="n">
        <v>2988.0</v>
      </c>
      <c r="N4" s="11" t="n">
        <f ref="N4:N14" si="1" t="shared">SUM(D4:M4)</f>
        <v>231051.0</v>
      </c>
      <c r="O4" s="5" t="n">
        <v>2653992.0</v>
      </c>
      <c r="P4" s="5" t="n">
        <v>1668757.0</v>
      </c>
      <c r="Q4" s="11" t="n">
        <f ref="Q4:Q48" si="2" t="shared">SUM(D4:L4)</f>
        <v>228063.0</v>
      </c>
      <c r="R4" s="6" t="n">
        <f si="0" t="shared"/>
        <v>7.31708782222456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5633.0</v>
      </c>
      <c r="E5" s="5" t="n">
        <v>40480.0</v>
      </c>
      <c r="F5" s="5" t="n">
        <v>43696.0</v>
      </c>
      <c r="G5" s="5" t="n">
        <v>16629.0</v>
      </c>
      <c r="H5" s="5" t="n">
        <v>8260.0</v>
      </c>
      <c r="I5" s="5" t="n">
        <v>3494.0</v>
      </c>
      <c r="J5" s="5" t="n">
        <v>1818.0</v>
      </c>
      <c r="K5" s="5" t="n">
        <v>1464.0</v>
      </c>
      <c r="L5" s="5" t="n">
        <v>1138.0</v>
      </c>
      <c r="M5" s="5" t="n">
        <v>1001.0</v>
      </c>
      <c r="N5" s="11" t="n">
        <f si="1" t="shared"/>
        <v>123613.0</v>
      </c>
      <c r="O5" s="5" t="n">
        <v>778678.0</v>
      </c>
      <c r="P5" s="5" t="n">
        <v>558877.0</v>
      </c>
      <c r="Q5" s="11" t="n">
        <f si="2" t="shared"/>
        <v>122612.0</v>
      </c>
      <c r="R5" s="6" t="n">
        <f si="0" t="shared"/>
        <v>4.5580938244217535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1552.0</v>
      </c>
      <c r="E6" s="5" t="n">
        <v>4733.0</v>
      </c>
      <c r="F6" s="5" t="n">
        <v>10201.0</v>
      </c>
      <c r="G6" s="5" t="n">
        <v>2475.0</v>
      </c>
      <c r="H6" s="5" t="n">
        <v>1521.0</v>
      </c>
      <c r="I6" s="5" t="n">
        <v>600.0</v>
      </c>
      <c r="J6" s="5" t="n">
        <v>330.0</v>
      </c>
      <c r="K6" s="5" t="n">
        <v>220.0</v>
      </c>
      <c r="L6" s="5" t="n">
        <v>198.0</v>
      </c>
      <c r="M6" s="5" t="n">
        <v>298.0</v>
      </c>
      <c r="N6" s="11" t="n">
        <f si="1" t="shared"/>
        <v>22128.0</v>
      </c>
      <c r="O6" s="5" t="n">
        <v>163223.0</v>
      </c>
      <c r="P6" s="5" t="n">
        <v>98429.0</v>
      </c>
      <c r="Q6" s="11" t="n">
        <f si="2" t="shared"/>
        <v>21830.0</v>
      </c>
      <c r="R6" s="6" t="n">
        <f si="0" t="shared"/>
        <v>4.5088868529546495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108.0</v>
      </c>
      <c r="E7" s="5" t="n">
        <v>216.0</v>
      </c>
      <c r="F7" s="5" t="n">
        <v>250.0</v>
      </c>
      <c r="G7" s="5" t="n">
        <v>226.0</v>
      </c>
      <c r="H7" s="5" t="n">
        <v>578.0</v>
      </c>
      <c r="I7" s="5" t="n">
        <v>161.0</v>
      </c>
      <c r="J7" s="5" t="n">
        <v>115.0</v>
      </c>
      <c r="K7" s="5" t="n">
        <v>136.0</v>
      </c>
      <c r="L7" s="5" t="n">
        <v>51.0</v>
      </c>
      <c r="M7" s="5" t="n">
        <v>168.0</v>
      </c>
      <c r="N7" s="11" t="n">
        <f si="1" t="shared"/>
        <v>2009.0</v>
      </c>
      <c r="O7" s="5" t="n">
        <v>64739.0</v>
      </c>
      <c r="P7" s="5" t="n">
        <v>21007.0</v>
      </c>
      <c r="Q7" s="11" t="n">
        <f si="2" t="shared"/>
        <v>1841.0</v>
      </c>
      <c r="R7" s="6" t="n">
        <f si="0" t="shared"/>
        <v>11.4106463878327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60.0</v>
      </c>
      <c r="E8" s="5" t="n">
        <v>182.0</v>
      </c>
      <c r="F8" s="5" t="n">
        <v>178.0</v>
      </c>
      <c r="G8" s="5" t="n">
        <v>173.0</v>
      </c>
      <c r="H8" s="5" t="n">
        <v>304.0</v>
      </c>
      <c r="I8" s="5" t="n">
        <v>136.0</v>
      </c>
      <c r="J8" s="5" t="n">
        <v>36.0</v>
      </c>
      <c r="K8" s="5" t="n">
        <v>24.0</v>
      </c>
      <c r="L8" s="5" t="n">
        <v>20.0</v>
      </c>
      <c r="M8" s="5" t="n">
        <v>23.0</v>
      </c>
      <c r="N8" s="11" t="n">
        <f si="1" t="shared"/>
        <v>1136.0</v>
      </c>
      <c r="O8" s="5" t="n">
        <v>14062.0</v>
      </c>
      <c r="P8" s="5" t="n">
        <v>8188.0</v>
      </c>
      <c r="Q8" s="11" t="n">
        <f si="2" t="shared"/>
        <v>1113.0</v>
      </c>
      <c r="R8" s="6" t="n">
        <f si="0" t="shared"/>
        <v>7.356693620844564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787.0</v>
      </c>
      <c r="E9" s="5" t="n">
        <v>966.0</v>
      </c>
      <c r="F9" s="5" t="n">
        <v>1710.0</v>
      </c>
      <c r="G9" s="5" t="n">
        <v>3662.0</v>
      </c>
      <c r="H9" s="5" t="n">
        <v>22972.0</v>
      </c>
      <c r="I9" s="5" t="n">
        <v>6459.0</v>
      </c>
      <c r="J9" s="5" t="n">
        <v>720.0</v>
      </c>
      <c r="K9" s="5" t="n">
        <v>249.0</v>
      </c>
      <c r="L9" s="5" t="n">
        <v>170.0</v>
      </c>
      <c r="M9" s="5" t="n">
        <v>441.0</v>
      </c>
      <c r="N9" s="11" t="n">
        <f si="1" t="shared"/>
        <v>38136.0</v>
      </c>
      <c r="O9" s="5" t="n">
        <v>381068.0</v>
      </c>
      <c r="P9" s="5" t="n">
        <v>267582.0</v>
      </c>
      <c r="Q9" s="11" t="n">
        <f si="2" t="shared"/>
        <v>37695.0</v>
      </c>
      <c r="R9" s="6" t="n">
        <f si="0" t="shared"/>
        <v>7.098607242339833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800.0</v>
      </c>
      <c r="E10" s="5" t="n">
        <v>1885.0</v>
      </c>
      <c r="F10" s="5" t="n">
        <v>3692.0</v>
      </c>
      <c r="G10" s="5" t="n">
        <v>5484.0</v>
      </c>
      <c r="H10" s="5" t="n">
        <v>16830.0</v>
      </c>
      <c r="I10" s="5" t="n">
        <v>6403.0</v>
      </c>
      <c r="J10" s="5" t="n">
        <v>992.0</v>
      </c>
      <c r="K10" s="5" t="n">
        <v>131.0</v>
      </c>
      <c r="L10" s="5" t="n">
        <v>78.0</v>
      </c>
      <c r="M10" s="5" t="n">
        <v>102.0</v>
      </c>
      <c r="N10" s="11" t="n">
        <f si="1" t="shared"/>
        <v>36397.0</v>
      </c>
      <c r="O10" s="5" t="n">
        <v>253316.0</v>
      </c>
      <c r="P10" s="5" t="n">
        <v>232558.0</v>
      </c>
      <c r="Q10" s="11" t="n">
        <f si="2" t="shared"/>
        <v>36295.0</v>
      </c>
      <c r="R10" s="6" t="n">
        <f si="0" t="shared"/>
        <v>6.407439041190247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292.0</v>
      </c>
      <c r="E11" s="5" t="n">
        <v>365.0</v>
      </c>
      <c r="F11" s="5" t="n">
        <v>780.0</v>
      </c>
      <c r="G11" s="5" t="n">
        <v>1610.0</v>
      </c>
      <c r="H11" s="5" t="n">
        <v>1454.0</v>
      </c>
      <c r="I11" s="5" t="n">
        <v>945.0</v>
      </c>
      <c r="J11" s="5" t="n">
        <v>467.0</v>
      </c>
      <c r="K11" s="5" t="n">
        <v>396.0</v>
      </c>
      <c r="L11" s="5" t="n">
        <v>169.0</v>
      </c>
      <c r="M11" s="5" t="n">
        <v>4983.0</v>
      </c>
      <c r="N11" s="11" t="n">
        <f si="1" t="shared"/>
        <v>11461.0</v>
      </c>
      <c r="O11" s="5" t="n">
        <v>4247600.0</v>
      </c>
      <c r="P11" s="5" t="n">
        <v>69675.0</v>
      </c>
      <c r="Q11" s="11" t="n">
        <f si="2" t="shared"/>
        <v>6478.0</v>
      </c>
      <c r="R11" s="6" t="n">
        <f si="0" t="shared"/>
        <v>10.755634455078727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394.0</v>
      </c>
      <c r="E12" s="5" t="n">
        <v>615.0</v>
      </c>
      <c r="F12" s="5" t="n">
        <v>1075.0</v>
      </c>
      <c r="G12" s="5" t="n">
        <v>834.0</v>
      </c>
      <c r="H12" s="5" t="n">
        <v>1090.0</v>
      </c>
      <c r="I12" s="5" t="n">
        <v>431.0</v>
      </c>
      <c r="J12" s="5" t="n">
        <v>234.0</v>
      </c>
      <c r="K12" s="5" t="n">
        <v>225.0</v>
      </c>
      <c r="L12" s="5" t="n">
        <v>169.0</v>
      </c>
      <c r="M12" s="5" t="n">
        <v>3138.0</v>
      </c>
      <c r="N12" s="11" t="n">
        <f si="1" t="shared"/>
        <v>8205.0</v>
      </c>
      <c r="O12" s="5" t="n">
        <v>2046911.0</v>
      </c>
      <c r="P12" s="5" t="n">
        <v>47347.0</v>
      </c>
      <c r="Q12" s="11" t="n">
        <f si="2" t="shared"/>
        <v>5067.0</v>
      </c>
      <c r="R12" s="6" t="n">
        <f si="0" t="shared"/>
        <v>9.34418788237616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218.0</v>
      </c>
      <c r="E13" s="5" t="n">
        <v>555.0</v>
      </c>
      <c r="F13" s="5" t="n">
        <v>901.0</v>
      </c>
      <c r="G13" s="5" t="n">
        <v>1190.0</v>
      </c>
      <c r="H13" s="5" t="n">
        <v>762.0</v>
      </c>
      <c r="I13" s="5" t="n">
        <v>475.0</v>
      </c>
      <c r="J13" s="5" t="n">
        <v>206.0</v>
      </c>
      <c r="K13" s="5" t="n">
        <v>166.0</v>
      </c>
      <c r="L13" s="5" t="n">
        <v>139.0</v>
      </c>
      <c r="M13" s="5" t="n">
        <v>3612.0</v>
      </c>
      <c r="N13" s="11" t="n">
        <f si="1" t="shared"/>
        <v>8224.0</v>
      </c>
      <c r="O13" s="5" t="n">
        <v>2232693.0</v>
      </c>
      <c r="P13" s="5" t="n">
        <v>40892.0</v>
      </c>
      <c r="Q13" s="11" t="n">
        <f si="2" t="shared"/>
        <v>4612.0</v>
      </c>
      <c r="R13" s="6" t="n">
        <f si="0" t="shared"/>
        <v>8.866435385949696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90.0</v>
      </c>
      <c r="E14" s="5" t="n">
        <v>113.0</v>
      </c>
      <c r="F14" s="5" t="n">
        <v>275.0</v>
      </c>
      <c r="G14" s="5" t="n">
        <v>258.0</v>
      </c>
      <c r="H14" s="5" t="n">
        <v>743.0</v>
      </c>
      <c r="I14" s="5" t="n">
        <v>316.0</v>
      </c>
      <c r="J14" s="5" t="n">
        <v>294.0</v>
      </c>
      <c r="K14" s="5" t="n">
        <v>318.0</v>
      </c>
      <c r="L14" s="5" t="n">
        <v>429.0</v>
      </c>
      <c r="M14" s="5" t="n">
        <v>3553.0</v>
      </c>
      <c r="N14" s="11" t="n">
        <f si="1" t="shared"/>
        <v>6389.0</v>
      </c>
      <c r="O14" s="5" t="n">
        <v>2853330.0</v>
      </c>
      <c r="P14" s="5" t="n">
        <v>65502.0</v>
      </c>
      <c r="Q14" s="11" t="n">
        <f si="2" t="shared"/>
        <v>2836.0</v>
      </c>
      <c r="R14" s="6" t="n">
        <f si="0" t="shared"/>
        <v>23.096614950634695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37.0</v>
      </c>
      <c r="E15" s="5" t="n">
        <f ref="E15:M15" si="3" t="shared">E16-E9-E10-E11-E12-E13-E14</f>
        <v>35.0</v>
      </c>
      <c r="F15" s="5" t="n">
        <f si="3" t="shared"/>
        <v>32.0</v>
      </c>
      <c r="G15" s="5" t="n">
        <f si="3" t="shared"/>
        <v>40.0</v>
      </c>
      <c r="H15" s="5" t="n">
        <f si="3" t="shared"/>
        <v>156.0</v>
      </c>
      <c r="I15" s="5" t="n">
        <f si="3" t="shared"/>
        <v>129.0</v>
      </c>
      <c r="J15" s="5" t="n">
        <f si="3" t="shared"/>
        <v>91.0</v>
      </c>
      <c r="K15" s="5" t="n">
        <f si="3" t="shared"/>
        <v>55.0</v>
      </c>
      <c r="L15" s="5" t="n">
        <f si="3" t="shared"/>
        <v>26.0</v>
      </c>
      <c r="M15" s="5" t="n">
        <f si="3" t="shared"/>
        <v>85.0</v>
      </c>
      <c r="N15" s="5" t="n">
        <f ref="N15" si="4" t="shared">N16-N9-N10-N11-N12-N13-N14</f>
        <v>686.0</v>
      </c>
      <c r="O15" s="5" t="n">
        <f>O16-O9-O10-O11-O12-O13-O14</f>
        <v>47627.0</v>
      </c>
      <c r="P15" s="5" t="n">
        <f>P16-P9-P10-P11-P12-P13-P14</f>
        <v>9657.0</v>
      </c>
      <c r="Q15" s="11" t="n">
        <f si="2" t="shared"/>
        <v>601.0</v>
      </c>
      <c r="R15" s="6" t="n">
        <f si="0" t="shared"/>
        <v>16.06821963394343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2618.0</v>
      </c>
      <c r="E16" s="5" t="n">
        <v>4534.0</v>
      </c>
      <c r="F16" s="5" t="n">
        <v>8465.0</v>
      </c>
      <c r="G16" s="5" t="n">
        <v>13078.0</v>
      </c>
      <c r="H16" s="5" t="n">
        <v>44007.0</v>
      </c>
      <c r="I16" s="5" t="n">
        <v>15158.0</v>
      </c>
      <c r="J16" s="5" t="n">
        <v>3004.0</v>
      </c>
      <c r="K16" s="5" t="n">
        <v>1540.0</v>
      </c>
      <c r="L16" s="5" t="n">
        <v>1180.0</v>
      </c>
      <c r="M16" s="5" t="n">
        <v>15914.0</v>
      </c>
      <c r="N16" s="11" t="n">
        <f ref="N16:N48" si="5" t="shared">SUM(D16:M16)</f>
        <v>109498.0</v>
      </c>
      <c r="O16" s="5" t="n">
        <v>1.2062545E7</v>
      </c>
      <c r="P16" s="5" t="n">
        <v>733213.0</v>
      </c>
      <c r="Q16" s="11" t="n">
        <f si="2" t="shared"/>
        <v>93584.0</v>
      </c>
      <c r="R16" s="6" t="n">
        <f si="0" t="shared"/>
        <v>7.834811506240383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25.0</v>
      </c>
      <c r="E17" s="5" t="n">
        <f ref="E17:M17" si="6" t="shared">E18-E16-E3-E4-E5-E6-E7-E8</f>
        <v>60.0</v>
      </c>
      <c r="F17" s="5" t="n">
        <f si="6" t="shared"/>
        <v>92.0</v>
      </c>
      <c r="G17" s="5" t="n">
        <f si="6" t="shared"/>
        <v>109.0</v>
      </c>
      <c r="H17" s="5" t="n">
        <f si="6" t="shared"/>
        <v>281.0</v>
      </c>
      <c r="I17" s="5" t="n">
        <f si="6" t="shared"/>
        <v>382.0</v>
      </c>
      <c r="J17" s="5" t="n">
        <f si="6" t="shared"/>
        <v>63.0</v>
      </c>
      <c r="K17" s="5" t="n">
        <f si="6" t="shared"/>
        <v>100.0</v>
      </c>
      <c r="L17" s="5" t="n">
        <f si="6" t="shared"/>
        <v>37.0</v>
      </c>
      <c r="M17" s="5" t="n">
        <f si="6" t="shared"/>
        <v>796.0</v>
      </c>
      <c r="N17" s="11" t="n">
        <f si="5" t="shared"/>
        <v>1945.0</v>
      </c>
      <c r="O17" s="5" t="n">
        <f>O18-O16-O3-O4-O5-O6-O7-O8</f>
        <v>711023.0</v>
      </c>
      <c r="P17" s="5" t="n">
        <f>P18-P16-P3-P4-P5-P6-P7-P8</f>
        <v>15431.0</v>
      </c>
      <c r="Q17" s="11" t="n">
        <f si="2" t="shared"/>
        <v>1149.0</v>
      </c>
      <c r="R17" s="6" t="n">
        <f si="0" t="shared"/>
        <v>13.42993907745866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15861.0</v>
      </c>
      <c r="E18" s="5" t="n">
        <v>66352.0</v>
      </c>
      <c r="F18" s="5" t="n">
        <v>93390.0</v>
      </c>
      <c r="G18" s="5" t="n">
        <v>65523.0</v>
      </c>
      <c r="H18" s="5" t="n">
        <v>246378.0</v>
      </c>
      <c r="I18" s="5" t="n">
        <v>34585.0</v>
      </c>
      <c r="J18" s="5" t="n">
        <v>7780.0</v>
      </c>
      <c r="K18" s="5" t="n">
        <v>6021.0</v>
      </c>
      <c r="L18" s="5" t="n">
        <v>4387.0</v>
      </c>
      <c r="M18" s="5" t="n">
        <v>21533.0</v>
      </c>
      <c r="N18" s="11" t="n">
        <f si="5" t="shared"/>
        <v>561810.0</v>
      </c>
      <c r="O18" s="5" t="n">
        <v>1.6822133E7</v>
      </c>
      <c r="P18" s="5" t="n">
        <v>3405545.0</v>
      </c>
      <c r="Q18" s="11" t="n">
        <f si="2" t="shared"/>
        <v>540277.0</v>
      </c>
      <c r="R18" s="6" t="n">
        <f si="0" t="shared"/>
        <v>6.303331439243203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392.0</v>
      </c>
      <c r="E19" s="5" t="n">
        <v>785.0</v>
      </c>
      <c r="F19" s="5" t="n">
        <v>1461.0</v>
      </c>
      <c r="G19" s="5" t="n">
        <v>1007.0</v>
      </c>
      <c r="H19" s="5" t="n">
        <v>1328.0</v>
      </c>
      <c r="I19" s="5" t="n">
        <v>1044.0</v>
      </c>
      <c r="J19" s="5" t="n">
        <v>455.0</v>
      </c>
      <c r="K19" s="5" t="n">
        <v>172.0</v>
      </c>
      <c r="L19" s="5" t="n">
        <v>143.0</v>
      </c>
      <c r="M19" s="5" t="n">
        <v>152.0</v>
      </c>
      <c r="N19" s="11" t="n">
        <f si="5" t="shared"/>
        <v>6939.0</v>
      </c>
      <c r="O19" s="5" t="n">
        <v>101516.0</v>
      </c>
      <c r="P19" s="5" t="n">
        <v>57735.0</v>
      </c>
      <c r="Q19" s="11" t="n">
        <f si="2" t="shared"/>
        <v>6787.0</v>
      </c>
      <c r="R19" s="6" t="n">
        <f si="0" t="shared"/>
        <v>8.506703992927656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2895.0</v>
      </c>
      <c r="E20" s="5" t="n">
        <v>3692.0</v>
      </c>
      <c r="F20" s="5" t="n">
        <v>4334.0</v>
      </c>
      <c r="G20" s="5" t="n">
        <v>3466.0</v>
      </c>
      <c r="H20" s="5" t="n">
        <v>7244.0</v>
      </c>
      <c r="I20" s="5" t="n">
        <v>8274.0</v>
      </c>
      <c r="J20" s="5" t="n">
        <v>3630.0</v>
      </c>
      <c r="K20" s="5" t="n">
        <v>1085.0</v>
      </c>
      <c r="L20" s="5" t="n">
        <v>406.0</v>
      </c>
      <c r="M20" s="5" t="n">
        <v>973.0</v>
      </c>
      <c r="N20" s="11" t="n">
        <f si="5" t="shared"/>
        <v>35999.0</v>
      </c>
      <c r="O20" s="5" t="n">
        <v>556026.0</v>
      </c>
      <c r="P20" s="5" t="n">
        <v>328919.0</v>
      </c>
      <c r="Q20" s="11" t="n">
        <f si="2" t="shared"/>
        <v>35026.0</v>
      </c>
      <c r="R20" s="6" t="n">
        <f si="0" t="shared"/>
        <v>9.39070975846514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13.0</v>
      </c>
      <c r="E21" s="5" t="n">
        <v>57.0</v>
      </c>
      <c r="F21" s="5" t="n">
        <v>28.0</v>
      </c>
      <c r="G21" s="5" t="n">
        <v>58.0</v>
      </c>
      <c r="H21" s="5" t="n">
        <v>65.0</v>
      </c>
      <c r="I21" s="5" t="n">
        <v>19.0</v>
      </c>
      <c r="J21" s="5" t="n">
        <v>12.0</v>
      </c>
      <c r="K21" s="5" t="n">
        <v>6.0</v>
      </c>
      <c r="L21" s="5" t="n">
        <v>5.0</v>
      </c>
      <c r="M21" s="5" t="n">
        <v>8.0</v>
      </c>
      <c r="N21" s="11" t="n">
        <f si="5" t="shared"/>
        <v>271.0</v>
      </c>
      <c r="O21" s="5" t="n">
        <v>3565.0</v>
      </c>
      <c r="P21" s="5" t="n">
        <v>1965.0</v>
      </c>
      <c r="Q21" s="11" t="n">
        <f si="2" t="shared"/>
        <v>263.0</v>
      </c>
      <c r="R21" s="6" t="n">
        <f si="0" t="shared"/>
        <v>7.47148288973384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11.0</v>
      </c>
      <c r="E22" s="5" t="n">
        <v>38.0</v>
      </c>
      <c r="F22" s="5" t="n">
        <v>43.0</v>
      </c>
      <c r="G22" s="5" t="n">
        <v>41.0</v>
      </c>
      <c r="H22" s="5" t="n">
        <v>90.0</v>
      </c>
      <c r="I22" s="5" t="n">
        <v>32.0</v>
      </c>
      <c r="J22" s="5" t="n">
        <v>13.0</v>
      </c>
      <c r="K22" s="5" t="n">
        <v>9.0</v>
      </c>
      <c r="L22" s="5" t="n">
        <v>11.0</v>
      </c>
      <c r="M22" s="5" t="n">
        <v>10.0</v>
      </c>
      <c r="N22" s="11" t="n">
        <f si="5" t="shared"/>
        <v>298.0</v>
      </c>
      <c r="O22" s="5" t="n">
        <v>6636.0</v>
      </c>
      <c r="P22" s="5" t="n">
        <v>2869.0</v>
      </c>
      <c r="Q22" s="11" t="n">
        <f si="2" t="shared"/>
        <v>288.0</v>
      </c>
      <c r="R22" s="6" t="n">
        <f si="0" t="shared"/>
        <v>9.961805555555555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7.0</v>
      </c>
      <c r="E23" s="5" t="n">
        <v>9.0</v>
      </c>
      <c r="F23" s="5" t="n">
        <v>13.0</v>
      </c>
      <c r="G23" s="5" t="n">
        <v>7.0</v>
      </c>
      <c r="H23" s="5" t="n">
        <v>27.0</v>
      </c>
      <c r="I23" s="5" t="n">
        <v>15.0</v>
      </c>
      <c r="J23" s="5" t="n">
        <v>5.0</v>
      </c>
      <c r="K23" s="5" t="n">
        <v>7.0</v>
      </c>
      <c r="L23" s="5" t="n">
        <v>3.0</v>
      </c>
      <c r="M23" s="5" t="n">
        <v>3.0</v>
      </c>
      <c r="N23" s="11" t="n">
        <f si="5" t="shared"/>
        <v>96.0</v>
      </c>
      <c r="O23" s="5" t="n">
        <v>1864.0</v>
      </c>
      <c r="P23" s="5" t="n">
        <v>1061.0</v>
      </c>
      <c r="Q23" s="11" t="n">
        <f si="2" t="shared"/>
        <v>93.0</v>
      </c>
      <c r="R23" s="6" t="n">
        <f si="0" t="shared"/>
        <v>11.408602150537634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23.0</v>
      </c>
      <c r="E24" s="5" t="n">
        <f ref="E24:M24" si="7" t="shared">E25-E19-E20-E21-E22-E23</f>
        <v>66.0</v>
      </c>
      <c r="F24" s="5" t="n">
        <f si="7" t="shared"/>
        <v>59.0</v>
      </c>
      <c r="G24" s="5" t="n">
        <f si="7" t="shared"/>
        <v>113.0</v>
      </c>
      <c r="H24" s="5" t="n">
        <f si="7" t="shared"/>
        <v>147.0</v>
      </c>
      <c r="I24" s="5" t="n">
        <f si="7" t="shared"/>
        <v>206.0</v>
      </c>
      <c r="J24" s="5" t="n">
        <f si="7" t="shared"/>
        <v>43.0</v>
      </c>
      <c r="K24" s="5" t="n">
        <f si="7" t="shared"/>
        <v>30.0</v>
      </c>
      <c r="L24" s="5" t="n">
        <f si="7" t="shared"/>
        <v>37.0</v>
      </c>
      <c r="M24" s="5" t="n">
        <f si="7" t="shared"/>
        <v>55.0</v>
      </c>
      <c r="N24" s="11" t="n">
        <f si="5" t="shared"/>
        <v>779.0</v>
      </c>
      <c r="O24" s="5" t="n">
        <f>O25-O19-O20-O21-O22-O23</f>
        <v>22603.0</v>
      </c>
      <c r="P24" s="5" t="n">
        <f>P25-P19-P20-P21-P22-P23</f>
        <v>8888.0</v>
      </c>
      <c r="Q24" s="11" t="n">
        <f si="2" t="shared"/>
        <v>724.0</v>
      </c>
      <c r="R24" s="6" t="n">
        <f si="0" t="shared"/>
        <v>12.276243093922652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3341.0</v>
      </c>
      <c r="E25" s="5" t="n">
        <v>4647.0</v>
      </c>
      <c r="F25" s="5" t="n">
        <v>5938.0</v>
      </c>
      <c r="G25" s="5" t="n">
        <v>4692.0</v>
      </c>
      <c r="H25" s="5" t="n">
        <v>8901.0</v>
      </c>
      <c r="I25" s="5" t="n">
        <v>9590.0</v>
      </c>
      <c r="J25" s="5" t="n">
        <v>4158.0</v>
      </c>
      <c r="K25" s="5" t="n">
        <v>1309.0</v>
      </c>
      <c r="L25" s="5" t="n">
        <v>605.0</v>
      </c>
      <c r="M25" s="5" t="n">
        <v>1201.0</v>
      </c>
      <c r="N25" s="11" t="n">
        <f si="5" t="shared"/>
        <v>44382.0</v>
      </c>
      <c r="O25" s="5" t="n">
        <v>692210.0</v>
      </c>
      <c r="P25" s="5" t="n">
        <v>401437.0</v>
      </c>
      <c r="Q25" s="11" t="n">
        <f si="2" t="shared"/>
        <v>43181.0</v>
      </c>
      <c r="R25" s="6" t="n">
        <f si="0" t="shared"/>
        <v>9.2966119358051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50.0</v>
      </c>
      <c r="E26" s="5" t="n">
        <v>78.0</v>
      </c>
      <c r="F26" s="5" t="n">
        <v>74.0</v>
      </c>
      <c r="G26" s="5" t="n">
        <v>37.0</v>
      </c>
      <c r="H26" s="5" t="n">
        <v>86.0</v>
      </c>
      <c r="I26" s="5" t="n">
        <v>115.0</v>
      </c>
      <c r="J26" s="5" t="n">
        <v>33.0</v>
      </c>
      <c r="K26" s="5" t="n">
        <v>11.0</v>
      </c>
      <c r="L26" s="5" t="n">
        <v>24.0</v>
      </c>
      <c r="M26" s="5" t="n">
        <v>6.0</v>
      </c>
      <c r="N26" s="11" t="n">
        <f si="5" t="shared"/>
        <v>514.0</v>
      </c>
      <c r="O26" s="5" t="n">
        <v>6570.0</v>
      </c>
      <c r="P26" s="5" t="n">
        <v>5291.0</v>
      </c>
      <c r="Q26" s="11" t="n">
        <f si="2" t="shared"/>
        <v>508.0</v>
      </c>
      <c r="R26" s="6" t="n">
        <f si="0" t="shared"/>
        <v>10.415354330708661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272.0</v>
      </c>
      <c r="E27" s="5" t="n">
        <v>421.0</v>
      </c>
      <c r="F27" s="5" t="n">
        <v>413.0</v>
      </c>
      <c r="G27" s="5" t="n">
        <v>224.0</v>
      </c>
      <c r="H27" s="5" t="n">
        <v>530.0</v>
      </c>
      <c r="I27" s="5" t="n">
        <v>602.0</v>
      </c>
      <c r="J27" s="5" t="n">
        <v>218.0</v>
      </c>
      <c r="K27" s="5" t="n">
        <v>116.0</v>
      </c>
      <c r="L27" s="5" t="n">
        <v>163.0</v>
      </c>
      <c r="M27" s="5" t="n">
        <v>68.0</v>
      </c>
      <c r="N27" s="11" t="n">
        <f si="5" t="shared"/>
        <v>3027.0</v>
      </c>
      <c r="O27" s="5" t="n">
        <v>57808.0</v>
      </c>
      <c r="P27" s="5" t="n">
        <v>34575.0</v>
      </c>
      <c r="Q27" s="11" t="n">
        <f si="2" t="shared"/>
        <v>2959.0</v>
      </c>
      <c r="R27" s="6" t="n">
        <f si="0" t="shared"/>
        <v>11.684690773910106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444.0</v>
      </c>
      <c r="E28" s="5" t="n">
        <v>644.0</v>
      </c>
      <c r="F28" s="5" t="n">
        <v>606.0</v>
      </c>
      <c r="G28" s="5" t="n">
        <v>465.0</v>
      </c>
      <c r="H28" s="5" t="n">
        <v>793.0</v>
      </c>
      <c r="I28" s="5" t="n">
        <v>741.0</v>
      </c>
      <c r="J28" s="5" t="n">
        <v>305.0</v>
      </c>
      <c r="K28" s="5" t="n">
        <v>109.0</v>
      </c>
      <c r="L28" s="5" t="n">
        <v>137.0</v>
      </c>
      <c r="M28" s="5" t="n">
        <v>68.0</v>
      </c>
      <c r="N28" s="11" t="n">
        <f si="5" t="shared"/>
        <v>4312.0</v>
      </c>
      <c r="O28" s="5" t="n">
        <v>51869.0</v>
      </c>
      <c r="P28" s="5" t="n">
        <v>39782.0</v>
      </c>
      <c r="Q28" s="11" t="n">
        <f si="2" t="shared"/>
        <v>4244.0</v>
      </c>
      <c r="R28" s="6" t="n">
        <f si="0" t="shared"/>
        <v>9.373704052780395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141.0</v>
      </c>
      <c r="E29" s="5" t="n">
        <v>267.0</v>
      </c>
      <c r="F29" s="5" t="n">
        <v>254.0</v>
      </c>
      <c r="G29" s="5" t="n">
        <v>188.0</v>
      </c>
      <c r="H29" s="5" t="n">
        <v>291.0</v>
      </c>
      <c r="I29" s="5" t="n">
        <v>151.0</v>
      </c>
      <c r="J29" s="5" t="n">
        <v>65.0</v>
      </c>
      <c r="K29" s="5" t="n">
        <v>32.0</v>
      </c>
      <c r="L29" s="5" t="n">
        <v>30.0</v>
      </c>
      <c r="M29" s="5" t="n">
        <v>16.0</v>
      </c>
      <c r="N29" s="11" t="n">
        <f si="5" t="shared"/>
        <v>1435.0</v>
      </c>
      <c r="O29" s="5" t="n">
        <v>13598.0</v>
      </c>
      <c r="P29" s="5" t="n">
        <v>10643.0</v>
      </c>
      <c r="Q29" s="11" t="n">
        <f si="2" t="shared"/>
        <v>1419.0</v>
      </c>
      <c r="R29" s="6" t="n">
        <f si="0" t="shared"/>
        <v>7.500352360817477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126.0</v>
      </c>
      <c r="E30" s="5" t="n">
        <v>188.0</v>
      </c>
      <c r="F30" s="5" t="n">
        <v>195.0</v>
      </c>
      <c r="G30" s="5" t="n">
        <v>145.0</v>
      </c>
      <c r="H30" s="5" t="n">
        <v>265.0</v>
      </c>
      <c r="I30" s="5" t="n">
        <v>244.0</v>
      </c>
      <c r="J30" s="5" t="n">
        <v>140.0</v>
      </c>
      <c r="K30" s="5" t="n">
        <v>43.0</v>
      </c>
      <c r="L30" s="5" t="n">
        <v>46.0</v>
      </c>
      <c r="M30" s="5" t="n">
        <v>21.0</v>
      </c>
      <c r="N30" s="11" t="n">
        <f si="5" t="shared"/>
        <v>1413.0</v>
      </c>
      <c r="O30" s="5" t="n">
        <v>17458.0</v>
      </c>
      <c r="P30" s="5" t="n">
        <v>14201.0</v>
      </c>
      <c r="Q30" s="11" t="n">
        <f si="2" t="shared"/>
        <v>1392.0</v>
      </c>
      <c r="R30" s="6" t="n">
        <f si="0" t="shared"/>
        <v>10.201867816091953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66.0</v>
      </c>
      <c r="E31" s="5" t="n">
        <v>123.0</v>
      </c>
      <c r="F31" s="5" t="n">
        <v>112.0</v>
      </c>
      <c r="G31" s="5" t="n">
        <v>82.0</v>
      </c>
      <c r="H31" s="5" t="n">
        <v>137.0</v>
      </c>
      <c r="I31" s="5" t="n">
        <v>173.0</v>
      </c>
      <c r="J31" s="5" t="n">
        <v>61.0</v>
      </c>
      <c r="K31" s="5" t="n">
        <v>25.0</v>
      </c>
      <c r="L31" s="5" t="n">
        <v>14.0</v>
      </c>
      <c r="M31" s="5" t="n">
        <v>12.0</v>
      </c>
      <c r="N31" s="11" t="n">
        <f si="5" t="shared"/>
        <v>805.0</v>
      </c>
      <c r="O31" s="5" t="n">
        <v>9740.0</v>
      </c>
      <c r="P31" s="5" t="n">
        <v>7140.0</v>
      </c>
      <c r="Q31" s="11" t="n">
        <f si="2" t="shared"/>
        <v>793.0</v>
      </c>
      <c r="R31" s="6" t="n">
        <f si="0" t="shared"/>
        <v>9.003783102143759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60.0</v>
      </c>
      <c r="E32" s="5" t="n">
        <v>123.0</v>
      </c>
      <c r="F32" s="5" t="n">
        <v>115.0</v>
      </c>
      <c r="G32" s="5" t="n">
        <v>81.0</v>
      </c>
      <c r="H32" s="5" t="n">
        <v>96.0</v>
      </c>
      <c r="I32" s="5" t="n">
        <v>57.0</v>
      </c>
      <c r="J32" s="5" t="n">
        <v>34.0</v>
      </c>
      <c r="K32" s="5" t="n">
        <v>33.0</v>
      </c>
      <c r="L32" s="5" t="n">
        <v>33.0</v>
      </c>
      <c r="M32" s="5" t="n">
        <v>15.0</v>
      </c>
      <c r="N32" s="11" t="n">
        <f si="5" t="shared"/>
        <v>647.0</v>
      </c>
      <c r="O32" s="5" t="n">
        <v>10671.0</v>
      </c>
      <c r="P32" s="5" t="n">
        <v>6934.0</v>
      </c>
      <c r="Q32" s="11" t="n">
        <f si="2" t="shared"/>
        <v>632.0</v>
      </c>
      <c r="R32" s="6" t="n">
        <f si="0" t="shared"/>
        <v>10.971518987341772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373.0</v>
      </c>
      <c r="E33" s="5" t="n">
        <v>682.0</v>
      </c>
      <c r="F33" s="5" t="n">
        <v>815.0</v>
      </c>
      <c r="G33" s="5" t="n">
        <v>484.0</v>
      </c>
      <c r="H33" s="5" t="n">
        <v>711.0</v>
      </c>
      <c r="I33" s="5" t="n">
        <v>539.0</v>
      </c>
      <c r="J33" s="5" t="n">
        <v>200.0</v>
      </c>
      <c r="K33" s="5" t="n">
        <v>85.0</v>
      </c>
      <c r="L33" s="5" t="n">
        <v>101.0</v>
      </c>
      <c r="M33" s="5" t="n">
        <v>89.0</v>
      </c>
      <c r="N33" s="11" t="n">
        <f si="5" t="shared"/>
        <v>4079.0</v>
      </c>
      <c r="O33" s="5" t="n">
        <v>50162.0</v>
      </c>
      <c r="P33" s="5" t="n">
        <v>31915.0</v>
      </c>
      <c r="Q33" s="11" t="n">
        <f si="2" t="shared"/>
        <v>3990.0</v>
      </c>
      <c r="R33" s="6" t="n">
        <f si="0" t="shared"/>
        <v>7.998746867167919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40.0</v>
      </c>
      <c r="E34" s="5" t="n">
        <v>56.0</v>
      </c>
      <c r="F34" s="5" t="n">
        <v>70.0</v>
      </c>
      <c r="G34" s="5" t="n">
        <v>32.0</v>
      </c>
      <c r="H34" s="5" t="n">
        <v>161.0</v>
      </c>
      <c r="I34" s="5" t="n">
        <v>141.0</v>
      </c>
      <c r="J34" s="5" t="n">
        <v>41.0</v>
      </c>
      <c r="K34" s="5" t="n">
        <v>24.0</v>
      </c>
      <c r="L34" s="5" t="n">
        <v>22.0</v>
      </c>
      <c r="M34" s="5" t="n">
        <v>9.0</v>
      </c>
      <c r="N34" s="11" t="n">
        <f si="5" t="shared"/>
        <v>596.0</v>
      </c>
      <c r="O34" s="5" t="n">
        <v>7729.0</v>
      </c>
      <c r="P34" s="5" t="n">
        <v>6503.0</v>
      </c>
      <c r="Q34" s="11" t="n">
        <f si="2" t="shared"/>
        <v>587.0</v>
      </c>
      <c r="R34" s="6" t="n">
        <f si="0" t="shared"/>
        <v>11.078364565587734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25.0</v>
      </c>
      <c r="E35" s="5" t="n">
        <v>17.0</v>
      </c>
      <c r="F35" s="5" t="n">
        <v>12.0</v>
      </c>
      <c r="G35" s="5" t="n">
        <v>10.0</v>
      </c>
      <c r="H35" s="5" t="n">
        <v>12.0</v>
      </c>
      <c r="I35" s="5" t="n">
        <v>7.0</v>
      </c>
      <c r="J35" s="5" t="n">
        <v>6.0</v>
      </c>
      <c r="K35" s="5" t="n">
        <v>3.0</v>
      </c>
      <c r="L35" s="5" t="n">
        <v>1.0</v>
      </c>
      <c r="M35" s="5" t="n">
        <v>7.0</v>
      </c>
      <c r="N35" s="11" t="n">
        <f si="5" t="shared"/>
        <v>100.0</v>
      </c>
      <c r="O35" s="5" t="n">
        <v>4618.0</v>
      </c>
      <c r="P35" s="5" t="n">
        <v>576.0</v>
      </c>
      <c r="Q35" s="11" t="n">
        <f si="2" t="shared"/>
        <v>93.0</v>
      </c>
      <c r="R35" s="6" t="n">
        <f si="0" t="shared"/>
        <v>6.193548387096774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53.0</v>
      </c>
      <c r="E36" s="5" t="n">
        <v>100.0</v>
      </c>
      <c r="F36" s="5" t="n">
        <v>126.0</v>
      </c>
      <c r="G36" s="5" t="n">
        <v>89.0</v>
      </c>
      <c r="H36" s="5" t="n">
        <v>118.0</v>
      </c>
      <c r="I36" s="5" t="n">
        <v>136.0</v>
      </c>
      <c r="J36" s="5" t="n">
        <v>43.0</v>
      </c>
      <c r="K36" s="5" t="n">
        <v>22.0</v>
      </c>
      <c r="L36" s="5" t="n">
        <v>38.0</v>
      </c>
      <c r="M36" s="5" t="n">
        <v>11.0</v>
      </c>
      <c r="N36" s="11" t="n">
        <f si="5" t="shared"/>
        <v>736.0</v>
      </c>
      <c r="O36" s="5" t="n">
        <v>9823.0</v>
      </c>
      <c r="P36" s="5" t="n">
        <v>7803.0</v>
      </c>
      <c r="Q36" s="11" t="n">
        <f si="2" t="shared"/>
        <v>725.0</v>
      </c>
      <c r="R36" s="6" t="n">
        <f si="0" t="shared"/>
        <v>10.762758620689656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36.0</v>
      </c>
      <c r="E37" s="5" t="n">
        <v>44.0</v>
      </c>
      <c r="F37" s="5" t="n">
        <v>99.0</v>
      </c>
      <c r="G37" s="5" t="n">
        <v>56.0</v>
      </c>
      <c r="H37" s="5" t="n">
        <v>210.0</v>
      </c>
      <c r="I37" s="5" t="n">
        <v>286.0</v>
      </c>
      <c r="J37" s="5" t="n">
        <v>32.0</v>
      </c>
      <c r="K37" s="5" t="n">
        <v>22.0</v>
      </c>
      <c r="L37" s="5" t="n">
        <v>18.0</v>
      </c>
      <c r="M37" s="5" t="n">
        <v>23.0</v>
      </c>
      <c r="N37" s="11" t="n">
        <f si="5" t="shared"/>
        <v>826.0</v>
      </c>
      <c r="O37" s="5" t="n">
        <v>14290.0</v>
      </c>
      <c r="P37" s="5" t="n">
        <v>8291.0</v>
      </c>
      <c r="Q37" s="11" t="n">
        <f si="2" t="shared"/>
        <v>803.0</v>
      </c>
      <c r="R37" s="6" t="n">
        <f si="0" t="shared"/>
        <v>10.325031133250311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245.0</v>
      </c>
      <c r="E38" s="5" t="n">
        <f ref="E38:M38" si="8" t="shared">E39-E26-E27-E28-E29-E30-E31-E32-E33-E34-E35-E36-E37</f>
        <v>325.0</v>
      </c>
      <c r="F38" s="5" t="n">
        <f si="8" t="shared"/>
        <v>437.0</v>
      </c>
      <c r="G38" s="5" t="n">
        <f si="8" t="shared"/>
        <v>373.0</v>
      </c>
      <c r="H38" s="5" t="n">
        <f si="8" t="shared"/>
        <v>686.0</v>
      </c>
      <c r="I38" s="5" t="n">
        <f si="8" t="shared"/>
        <v>420.0</v>
      </c>
      <c r="J38" s="5" t="n">
        <f si="8" t="shared"/>
        <v>132.0</v>
      </c>
      <c r="K38" s="5" t="n">
        <f si="8" t="shared"/>
        <v>76.0</v>
      </c>
      <c r="L38" s="5" t="n">
        <f si="8" t="shared"/>
        <v>115.0</v>
      </c>
      <c r="M38" s="5" t="n">
        <f si="8" t="shared"/>
        <v>114.0</v>
      </c>
      <c r="N38" s="11" t="n">
        <f si="5" t="shared"/>
        <v>2923.0</v>
      </c>
      <c r="O38" s="5" t="n">
        <f>O39-O26-O27-O28-O29-O30-O31-O32-O33-O34-O35-O36-O37</f>
        <v>50962.0</v>
      </c>
      <c r="P38" s="5" t="n">
        <f>P39-P26-P27-P28-P29-P30-P31-P32-P33-P34-P35-P36-P37</f>
        <v>27309.0</v>
      </c>
      <c r="Q38" s="11" t="n">
        <f si="2" t="shared"/>
        <v>2809.0</v>
      </c>
      <c r="R38" s="6" t="n">
        <f si="0" t="shared"/>
        <v>9.721965112139552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1931.0</v>
      </c>
      <c r="E39" s="5" t="n">
        <v>3068.0</v>
      </c>
      <c r="F39" s="5" t="n">
        <v>3328.0</v>
      </c>
      <c r="G39" s="5" t="n">
        <v>2266.0</v>
      </c>
      <c r="H39" s="5" t="n">
        <v>4096.0</v>
      </c>
      <c r="I39" s="5" t="n">
        <v>3612.0</v>
      </c>
      <c r="J39" s="5" t="n">
        <v>1310.0</v>
      </c>
      <c r="K39" s="5" t="n">
        <v>601.0</v>
      </c>
      <c r="L39" s="5" t="n">
        <v>742.0</v>
      </c>
      <c r="M39" s="5" t="n">
        <v>459.0</v>
      </c>
      <c r="N39" s="11" t="n">
        <f si="5" t="shared"/>
        <v>21413.0</v>
      </c>
      <c r="O39" s="5" t="n">
        <v>305298.0</v>
      </c>
      <c r="P39" s="5" t="n">
        <v>200963.0</v>
      </c>
      <c r="Q39" s="11" t="n">
        <f si="2" t="shared"/>
        <v>20954.0</v>
      </c>
      <c r="R39" s="6" t="n">
        <f si="0" t="shared"/>
        <v>9.590674811491839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274.0</v>
      </c>
      <c r="E40" s="5" t="n">
        <v>632.0</v>
      </c>
      <c r="F40" s="5" t="n">
        <v>893.0</v>
      </c>
      <c r="G40" s="5" t="n">
        <v>620.0</v>
      </c>
      <c r="H40" s="5" t="n">
        <v>1100.0</v>
      </c>
      <c r="I40" s="5" t="n">
        <v>943.0</v>
      </c>
      <c r="J40" s="5" t="n">
        <v>361.0</v>
      </c>
      <c r="K40" s="5" t="n">
        <v>83.0</v>
      </c>
      <c r="L40" s="5" t="n">
        <v>42.0</v>
      </c>
      <c r="M40" s="5" t="n">
        <v>77.0</v>
      </c>
      <c r="N40" s="11" t="n">
        <f si="5" t="shared"/>
        <v>5025.0</v>
      </c>
      <c r="O40" s="5" t="n">
        <v>52749.0</v>
      </c>
      <c r="P40" s="5" t="n">
        <v>38387.0</v>
      </c>
      <c r="Q40" s="11" t="n">
        <f si="2" t="shared"/>
        <v>4948.0</v>
      </c>
      <c r="R40" s="6" t="n">
        <f si="0" t="shared"/>
        <v>7.7580840743734845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41.0</v>
      </c>
      <c r="E41" s="5" t="n">
        <v>127.0</v>
      </c>
      <c r="F41" s="5" t="n">
        <v>152.0</v>
      </c>
      <c r="G41" s="5" t="n">
        <v>104.0</v>
      </c>
      <c r="H41" s="5" t="n">
        <v>203.0</v>
      </c>
      <c r="I41" s="5" t="n">
        <v>135.0</v>
      </c>
      <c r="J41" s="5" t="n">
        <v>77.0</v>
      </c>
      <c r="K41" s="5" t="n">
        <v>32.0</v>
      </c>
      <c r="L41" s="5" t="n">
        <v>29.0</v>
      </c>
      <c r="M41" s="5" t="n">
        <v>29.0</v>
      </c>
      <c r="N41" s="11" t="n">
        <f si="5" t="shared"/>
        <v>929.0</v>
      </c>
      <c r="O41" s="5" t="n">
        <v>15797.0</v>
      </c>
      <c r="P41" s="5" t="n">
        <v>9133.0</v>
      </c>
      <c r="Q41" s="11" t="n">
        <f si="2" t="shared"/>
        <v>900.0</v>
      </c>
      <c r="R41" s="6" t="n">
        <f si="0" t="shared"/>
        <v>10.147777777777778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6.0</v>
      </c>
      <c r="F42" s="5" t="n">
        <f si="9" t="shared"/>
        <v>17.0</v>
      </c>
      <c r="G42" s="5" t="n">
        <f si="9" t="shared"/>
        <v>15.0</v>
      </c>
      <c r="H42" s="5" t="n">
        <f si="9" t="shared"/>
        <v>19.0</v>
      </c>
      <c r="I42" s="5" t="n">
        <f si="9" t="shared"/>
        <v>13.0</v>
      </c>
      <c r="J42" s="5" t="n">
        <f si="9" t="shared"/>
        <v>9.0</v>
      </c>
      <c r="K42" s="5" t="n">
        <f si="9" t="shared"/>
        <v>6.0</v>
      </c>
      <c r="L42" s="5" t="n">
        <f si="9" t="shared"/>
        <v>3.0</v>
      </c>
      <c r="M42" s="5" t="n">
        <f si="9" t="shared"/>
        <v>9.0</v>
      </c>
      <c r="N42" s="11" t="n">
        <f si="5" t="shared"/>
        <v>100.0</v>
      </c>
      <c r="O42" s="5" t="n">
        <f>O43-O40-O41</f>
        <v>4206.0</v>
      </c>
      <c r="P42" s="5" t="n">
        <f>P43-P40-P41</f>
        <v>1103.0</v>
      </c>
      <c r="Q42" s="11" t="n">
        <f si="2" t="shared"/>
        <v>91.0</v>
      </c>
      <c r="R42" s="6" t="n">
        <f si="0" t="shared"/>
        <v>12.12087912087912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318.0</v>
      </c>
      <c r="E43" s="5" t="n">
        <v>765.0</v>
      </c>
      <c r="F43" s="5" t="n">
        <v>1062.0</v>
      </c>
      <c r="G43" s="5" t="n">
        <v>739.0</v>
      </c>
      <c r="H43" s="5" t="n">
        <v>1322.0</v>
      </c>
      <c r="I43" s="5" t="n">
        <v>1091.0</v>
      </c>
      <c r="J43" s="5" t="n">
        <v>447.0</v>
      </c>
      <c r="K43" s="5" t="n">
        <v>121.0</v>
      </c>
      <c r="L43" s="5" t="n">
        <v>74.0</v>
      </c>
      <c r="M43" s="5" t="n">
        <v>115.0</v>
      </c>
      <c r="N43" s="11" t="n">
        <f si="5" t="shared"/>
        <v>6054.0</v>
      </c>
      <c r="O43" s="5" t="n">
        <v>72752.0</v>
      </c>
      <c r="P43" s="5" t="n">
        <v>48623.0</v>
      </c>
      <c r="Q43" s="11" t="n">
        <f si="2" t="shared"/>
        <v>5939.0</v>
      </c>
      <c r="R43" s="6" t="n">
        <f si="0" t="shared"/>
        <v>8.187068530055566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19.0</v>
      </c>
      <c r="E44" s="8" t="n">
        <v>29.0</v>
      </c>
      <c r="F44" s="8" t="n">
        <v>18.0</v>
      </c>
      <c r="G44" s="8" t="n">
        <v>24.0</v>
      </c>
      <c r="H44" s="8" t="n">
        <v>58.0</v>
      </c>
      <c r="I44" s="8" t="n">
        <v>51.0</v>
      </c>
      <c r="J44" s="8" t="n">
        <v>15.0</v>
      </c>
      <c r="K44" s="8" t="n">
        <v>13.0</v>
      </c>
      <c r="L44" s="8" t="n">
        <v>13.0</v>
      </c>
      <c r="M44" s="8" t="n">
        <v>43.0</v>
      </c>
      <c r="N44" s="11" t="n">
        <f si="5" t="shared"/>
        <v>283.0</v>
      </c>
      <c r="O44" s="8" t="n">
        <v>17284.0</v>
      </c>
      <c r="P44" s="8" t="n">
        <v>3015.0</v>
      </c>
      <c r="Q44" s="11" t="n">
        <f si="2" t="shared"/>
        <v>240.0</v>
      </c>
      <c r="R44" s="6" t="n">
        <f si="0" t="shared"/>
        <v>12.5625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8.0</v>
      </c>
      <c r="E45" s="8" t="n">
        <f ref="E45:M45" si="10" t="shared">E46-E44</f>
        <v>26.0</v>
      </c>
      <c r="F45" s="8" t="n">
        <f si="10" t="shared"/>
        <v>40.0</v>
      </c>
      <c r="G45" s="8" t="n">
        <f si="10" t="shared"/>
        <v>52.0</v>
      </c>
      <c r="H45" s="8" t="n">
        <f si="10" t="shared"/>
        <v>175.0</v>
      </c>
      <c r="I45" s="8" t="n">
        <f si="10" t="shared"/>
        <v>108.0</v>
      </c>
      <c r="J45" s="8" t="n">
        <f si="10" t="shared"/>
        <v>28.0</v>
      </c>
      <c r="K45" s="8" t="n">
        <f si="10" t="shared"/>
        <v>15.0</v>
      </c>
      <c r="L45" s="8" t="n">
        <f si="10" t="shared"/>
        <v>13.0</v>
      </c>
      <c r="M45" s="8" t="n">
        <f si="10" t="shared"/>
        <v>20.0</v>
      </c>
      <c r="N45" s="11" t="n">
        <f si="5" t="shared"/>
        <v>485.0</v>
      </c>
      <c r="O45" s="8" t="n">
        <f>O46-O44</f>
        <v>12734.0</v>
      </c>
      <c r="P45" s="8" t="n">
        <f>P46-P44</f>
        <v>4768.0</v>
      </c>
      <c r="Q45" s="11" t="n">
        <f si="2" t="shared"/>
        <v>465.0</v>
      </c>
      <c r="R45" s="6" t="n">
        <f si="0" t="shared"/>
        <v>10.253763440860215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27.0</v>
      </c>
      <c r="E46" s="8" t="n">
        <v>55.0</v>
      </c>
      <c r="F46" s="8" t="n">
        <v>58.0</v>
      </c>
      <c r="G46" s="8" t="n">
        <v>76.0</v>
      </c>
      <c r="H46" s="8" t="n">
        <v>233.0</v>
      </c>
      <c r="I46" s="8" t="n">
        <v>159.0</v>
      </c>
      <c r="J46" s="8" t="n">
        <v>43.0</v>
      </c>
      <c r="K46" s="8" t="n">
        <v>28.0</v>
      </c>
      <c r="L46" s="8" t="n">
        <v>26.0</v>
      </c>
      <c r="M46" s="8" t="n">
        <v>63.0</v>
      </c>
      <c r="N46" s="11" t="n">
        <f si="5" t="shared"/>
        <v>768.0</v>
      </c>
      <c r="O46" s="8" t="n">
        <v>30018.0</v>
      </c>
      <c r="P46" s="8" t="n">
        <v>7783.0</v>
      </c>
      <c r="Q46" s="11" t="n">
        <f si="2" t="shared"/>
        <v>705.0</v>
      </c>
      <c r="R46" s="6" t="n">
        <f si="0" t="shared"/>
        <v>11.039716312056738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120.0</v>
      </c>
      <c r="E47" s="5" t="n">
        <v>213.0</v>
      </c>
      <c r="F47" s="5" t="n">
        <v>215.0</v>
      </c>
      <c r="G47" s="5" t="n">
        <v>173.0</v>
      </c>
      <c r="H47" s="5" t="n">
        <v>285.0</v>
      </c>
      <c r="I47" s="5" t="n">
        <v>383.0</v>
      </c>
      <c r="J47" s="5" t="n">
        <v>429.0</v>
      </c>
      <c r="K47" s="5" t="n">
        <v>340.0</v>
      </c>
      <c r="L47" s="5" t="n">
        <v>115.0</v>
      </c>
      <c r="M47" s="5" t="n">
        <v>212.0</v>
      </c>
      <c r="N47" s="11" t="n">
        <f si="5" t="shared"/>
        <v>2485.0</v>
      </c>
      <c r="O47" s="5" t="n">
        <v>136744.0</v>
      </c>
      <c r="P47" s="5" t="n">
        <v>39773.0</v>
      </c>
      <c r="Q47" s="11" t="n">
        <f si="2" t="shared"/>
        <v>2273.0</v>
      </c>
      <c r="R47" s="6" t="n">
        <f si="0" t="shared"/>
        <v>17.49802023757149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21598.0</v>
      </c>
      <c r="E48" s="5" t="n">
        <f ref="E48:M48" si="11" t="shared">E47+E46+E43+E39+E25+E18</f>
        <v>75100.0</v>
      </c>
      <c r="F48" s="5" t="n">
        <f si="11" t="shared"/>
        <v>103991.0</v>
      </c>
      <c r="G48" s="5" t="n">
        <f si="11" t="shared"/>
        <v>73469.0</v>
      </c>
      <c r="H48" s="5" t="n">
        <f si="11" t="shared"/>
        <v>261215.0</v>
      </c>
      <c r="I48" s="5" t="n">
        <f si="11" t="shared"/>
        <v>49420.0</v>
      </c>
      <c r="J48" s="5" t="n">
        <f si="11" t="shared"/>
        <v>14167.0</v>
      </c>
      <c r="K48" s="5" t="n">
        <f si="11" t="shared"/>
        <v>8420.0</v>
      </c>
      <c r="L48" s="5" t="n">
        <f si="11" t="shared"/>
        <v>5949.0</v>
      </c>
      <c r="M48" s="5" t="n">
        <f si="11" t="shared"/>
        <v>23583.0</v>
      </c>
      <c r="N48" s="11" t="n">
        <f si="5" t="shared"/>
        <v>636912.0</v>
      </c>
      <c r="O48" s="5" t="n">
        <f>O47+O46+O43+O39+O25+O18</f>
        <v>1.8059155E7</v>
      </c>
      <c r="P48" s="5" t="n">
        <f>P47+P46+P43+P39+P25+P18</f>
        <v>4104124.0</v>
      </c>
      <c r="Q48" s="11" t="n">
        <f si="2" t="shared"/>
        <v>613329.0</v>
      </c>
      <c r="R48" s="6" t="n">
        <f si="0" t="shared"/>
        <v>6.691553799021406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3.3910493129349106</v>
      </c>
      <c r="E49" s="6" t="n">
        <f ref="E49" si="13" t="shared">E48/$N$48*100</f>
        <v>11.791267867460496</v>
      </c>
      <c r="F49" s="6" t="n">
        <f ref="F49" si="14" t="shared">F48/$N$48*100</f>
        <v>16.327373326299394</v>
      </c>
      <c r="G49" s="6" t="n">
        <f ref="G49" si="15" t="shared">G48/$N$48*100</f>
        <v>11.535188534679829</v>
      </c>
      <c r="H49" s="6" t="n">
        <f ref="H49" si="16" t="shared">H48/$N$48*100</f>
        <v>41.01273017308514</v>
      </c>
      <c r="I49" s="6" t="n">
        <f ref="I49" si="17" t="shared">I48/$N$48*100</f>
        <v>7.759313688547241</v>
      </c>
      <c r="J49" s="6" t="n">
        <f ref="J49" si="18" t="shared">J48/$N$48*100</f>
        <v>2.22432612354611</v>
      </c>
      <c r="K49" s="6" t="n">
        <f ref="K49" si="19" t="shared">K48/$N$48*100</f>
        <v>1.3220036676966362</v>
      </c>
      <c r="L49" s="6" t="n">
        <f ref="L49" si="20" t="shared">L48/$N$48*100</f>
        <v>0.9340379832692742</v>
      </c>
      <c r="M49" s="6" t="n">
        <f ref="M49" si="21" t="shared">M48/$N$48*100</f>
        <v>3.702709322480971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