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<sst xmlns="http://schemas.openxmlformats.org/spreadsheetml/2006/main" count="118" uniqueCount="73">
  <si>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</si>
  <si>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</si>
  <si>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</si>
  <si>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</si>
  <si>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</si>
  <si>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</si>
  <si>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</si>
  <si>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</si>
  <si>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</si>
  <si>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</si>
  <si>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</si>
  <si>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</si>
  <si>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</si>
  <si>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</si>
  <si>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</si>
  <si>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</si>
  <si>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</si>
  <si>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</si>
  <si>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</si>
  <si>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</si>
  <si>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</si>
  <si>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</si>
  <si>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</si>
  <si>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</si>
  <si>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</si>
  <si>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</si>
  <si>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</si>
  <si>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</si>
  <si>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</si>
  <si>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</si>
  <si>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</si>
  <si>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</si>
  <si>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</si>
  <si>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</si>
  <si>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</si>
  <si>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</si>
  <si>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</si>
  <si>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</si>
  <si>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</si>
  <si>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</si>
  <si>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</si>
  <si>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</si>
  <si>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</si>
  <si>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</si>
  <si>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</si>
  <si>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</si>
  <si>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</si>
  <si>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</si>
  <si>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</si>
  <si>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</si>
  <si>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</si>
  <si>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</si>
  <si>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</si>
  <si>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</si>
  <si>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</si>
  <si>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</si>
  <si>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</si>
  <si>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</si>
  <si>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</si>
  <si>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</si>
  <si>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</si>
  <si>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</si>
  <si>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</si>
  <si>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</si>
  <si>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</si>
  <si>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</si>
  <si>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</si>
  <si>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</si>
  <si>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</si>
  <si>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</si>
  <si>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</si>
  <si>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101年12月來臺旅客人次～按停留夜數分
Table 1-8  Visitor Arrivals  by Length of Stay,
December,2012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</si>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</sst>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3016.0</v>
      </c>
      <c r="E3" s="4" t="n">
        <v>12966.0</v>
      </c>
      <c r="F3" s="4" t="n">
        <v>35446.0</v>
      </c>
      <c r="G3" s="4" t="n">
        <v>21629.0</v>
      </c>
      <c r="H3" s="4" t="n">
        <v>14931.0</v>
      </c>
      <c r="I3" s="4" t="n">
        <v>2832.0</v>
      </c>
      <c r="J3" s="4" t="n">
        <v>670.0</v>
      </c>
      <c r="K3" s="4" t="n">
        <v>270.0</v>
      </c>
      <c r="L3" s="4" t="n">
        <v>250.0</v>
      </c>
      <c r="M3" s="4" t="n">
        <v>504.0</v>
      </c>
      <c r="N3" s="11" t="n">
        <f>SUM(D3:M3)</f>
        <v>92514.0</v>
      </c>
      <c r="O3" s="4" t="n">
        <v>473075.0</v>
      </c>
      <c r="P3" s="4" t="n">
        <v>380660.0</v>
      </c>
      <c r="Q3" s="11" t="n">
        <f>SUM(D3:L3)</f>
        <v>92010.0</v>
      </c>
      <c r="R3" s="6" t="n">
        <f ref="R3:R48" si="0" t="shared">IF(P3&lt;&gt;0,P3/SUM(D3:L3),0)</f>
        <v>4.137159004456038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2965.0</v>
      </c>
      <c r="E4" s="5" t="n">
        <v>3128.0</v>
      </c>
      <c r="F4" s="5" t="n">
        <v>5822.0</v>
      </c>
      <c r="G4" s="5" t="n">
        <v>19221.0</v>
      </c>
      <c r="H4" s="5" t="n">
        <v>182339.0</v>
      </c>
      <c r="I4" s="5" t="n">
        <v>14501.0</v>
      </c>
      <c r="J4" s="5" t="n">
        <v>1835.0</v>
      </c>
      <c r="K4" s="5" t="n">
        <v>2312.0</v>
      </c>
      <c r="L4" s="5" t="n">
        <v>1472.0</v>
      </c>
      <c r="M4" s="5" t="n">
        <v>3078.0</v>
      </c>
      <c r="N4" s="11" t="n">
        <f ref="N4:N14" si="1" t="shared">SUM(D4:M4)</f>
        <v>236673.0</v>
      </c>
      <c r="O4" s="5" t="n">
        <v>2691336.0</v>
      </c>
      <c r="P4" s="5" t="n">
        <v>1715513.0</v>
      </c>
      <c r="Q4" s="11" t="n">
        <f ref="Q4:Q48" si="2" t="shared">SUM(D4:L4)</f>
        <v>233595.0</v>
      </c>
      <c r="R4" s="6" t="n">
        <f si="0" t="shared"/>
        <v>7.343962841670413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6499.0</v>
      </c>
      <c r="E5" s="5" t="n">
        <v>31232.0</v>
      </c>
      <c r="F5" s="5" t="n">
        <v>34317.0</v>
      </c>
      <c r="G5" s="5" t="n">
        <v>12291.0</v>
      </c>
      <c r="H5" s="5" t="n">
        <v>7722.0</v>
      </c>
      <c r="I5" s="5" t="n">
        <v>3929.0</v>
      </c>
      <c r="J5" s="5" t="n">
        <v>2493.0</v>
      </c>
      <c r="K5" s="5" t="n">
        <v>1786.0</v>
      </c>
      <c r="L5" s="5" t="n">
        <v>1176.0</v>
      </c>
      <c r="M5" s="5" t="n">
        <v>1881.0</v>
      </c>
      <c r="N5" s="11" t="n">
        <f si="1" t="shared"/>
        <v>103326.0</v>
      </c>
      <c r="O5" s="5" t="n">
        <v>899575.0</v>
      </c>
      <c r="P5" s="5" t="n">
        <v>527857.0</v>
      </c>
      <c r="Q5" s="11" t="n">
        <f si="2" t="shared"/>
        <v>101445.0</v>
      </c>
      <c r="R5" s="6" t="n">
        <f si="0" t="shared"/>
        <v>5.203381142491005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1749.0</v>
      </c>
      <c r="E6" s="5" t="n">
        <v>4599.0</v>
      </c>
      <c r="F6" s="5" t="n">
        <v>9674.0</v>
      </c>
      <c r="G6" s="5" t="n">
        <v>2519.0</v>
      </c>
      <c r="H6" s="5" t="n">
        <v>1558.0</v>
      </c>
      <c r="I6" s="5" t="n">
        <v>677.0</v>
      </c>
      <c r="J6" s="5" t="n">
        <v>375.0</v>
      </c>
      <c r="K6" s="5" t="n">
        <v>228.0</v>
      </c>
      <c r="L6" s="5" t="n">
        <v>185.0</v>
      </c>
      <c r="M6" s="5" t="n">
        <v>440.0</v>
      </c>
      <c r="N6" s="11" t="n">
        <f si="1" t="shared"/>
        <v>22004.0</v>
      </c>
      <c r="O6" s="5" t="n">
        <v>188108.0</v>
      </c>
      <c r="P6" s="5" t="n">
        <v>98736.0</v>
      </c>
      <c r="Q6" s="11" t="n">
        <f si="2" t="shared"/>
        <v>21564.0</v>
      </c>
      <c r="R6" s="6" t="n">
        <f si="0" t="shared"/>
        <v>4.578742348358375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106.0</v>
      </c>
      <c r="E7" s="5" t="n">
        <v>203.0</v>
      </c>
      <c r="F7" s="5" t="n">
        <v>212.0</v>
      </c>
      <c r="G7" s="5" t="n">
        <v>163.0</v>
      </c>
      <c r="H7" s="5" t="n">
        <v>289.0</v>
      </c>
      <c r="I7" s="5" t="n">
        <v>172.0</v>
      </c>
      <c r="J7" s="5" t="n">
        <v>144.0</v>
      </c>
      <c r="K7" s="5" t="n">
        <v>114.0</v>
      </c>
      <c r="L7" s="5" t="n">
        <v>39.0</v>
      </c>
      <c r="M7" s="5" t="n">
        <v>162.0</v>
      </c>
      <c r="N7" s="11" t="n">
        <f si="1" t="shared"/>
        <v>1604.0</v>
      </c>
      <c r="O7" s="5" t="n">
        <v>62008.0</v>
      </c>
      <c r="P7" s="5" t="n">
        <v>17202.0</v>
      </c>
      <c r="Q7" s="11" t="n">
        <f si="2" t="shared"/>
        <v>1442.0</v>
      </c>
      <c r="R7" s="6" t="n">
        <f si="0" t="shared"/>
        <v>11.929264909847435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65.0</v>
      </c>
      <c r="E8" s="5" t="n">
        <v>154.0</v>
      </c>
      <c r="F8" s="5" t="n">
        <v>173.0</v>
      </c>
      <c r="G8" s="5" t="n">
        <v>127.0</v>
      </c>
      <c r="H8" s="5" t="n">
        <v>158.0</v>
      </c>
      <c r="I8" s="5" t="n">
        <v>121.0</v>
      </c>
      <c r="J8" s="5" t="n">
        <v>52.0</v>
      </c>
      <c r="K8" s="5" t="n">
        <v>24.0</v>
      </c>
      <c r="L8" s="5" t="n">
        <v>10.0</v>
      </c>
      <c r="M8" s="5" t="n">
        <v>39.0</v>
      </c>
      <c r="N8" s="11" t="n">
        <f si="1" t="shared"/>
        <v>923.0</v>
      </c>
      <c r="O8" s="5" t="n">
        <v>20106.0</v>
      </c>
      <c r="P8" s="5" t="n">
        <v>6603.0</v>
      </c>
      <c r="Q8" s="11" t="n">
        <f si="2" t="shared"/>
        <v>884.0</v>
      </c>
      <c r="R8" s="6" t="n">
        <f si="0" t="shared"/>
        <v>7.469457013574661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910.0</v>
      </c>
      <c r="E9" s="5" t="n">
        <v>1042.0</v>
      </c>
      <c r="F9" s="5" t="n">
        <v>1354.0</v>
      </c>
      <c r="G9" s="5" t="n">
        <v>3822.0</v>
      </c>
      <c r="H9" s="5" t="n">
        <v>28292.0</v>
      </c>
      <c r="I9" s="5" t="n">
        <v>7794.0</v>
      </c>
      <c r="J9" s="5" t="n">
        <v>1898.0</v>
      </c>
      <c r="K9" s="5" t="n">
        <v>243.0</v>
      </c>
      <c r="L9" s="5" t="n">
        <v>153.0</v>
      </c>
      <c r="M9" s="5" t="n">
        <v>561.0</v>
      </c>
      <c r="N9" s="11" t="n">
        <f si="1" t="shared"/>
        <v>46069.0</v>
      </c>
      <c r="O9" s="5" t="n">
        <v>458372.0</v>
      </c>
      <c r="P9" s="5" t="n">
        <v>341858.0</v>
      </c>
      <c r="Q9" s="11" t="n">
        <f si="2" t="shared"/>
        <v>45508.0</v>
      </c>
      <c r="R9" s="6" t="n">
        <f si="0" t="shared"/>
        <v>7.5120418387975745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857.0</v>
      </c>
      <c r="E10" s="5" t="n">
        <v>1632.0</v>
      </c>
      <c r="F10" s="5" t="n">
        <v>2913.0</v>
      </c>
      <c r="G10" s="5" t="n">
        <v>5983.0</v>
      </c>
      <c r="H10" s="5" t="n">
        <v>35360.0</v>
      </c>
      <c r="I10" s="5" t="n">
        <v>12861.0</v>
      </c>
      <c r="J10" s="5" t="n">
        <v>1176.0</v>
      </c>
      <c r="K10" s="5" t="n">
        <v>164.0</v>
      </c>
      <c r="L10" s="5" t="n">
        <v>69.0</v>
      </c>
      <c r="M10" s="5" t="n">
        <v>207.0</v>
      </c>
      <c r="N10" s="11" t="n">
        <f si="1" t="shared"/>
        <v>61222.0</v>
      </c>
      <c r="O10" s="5" t="n">
        <v>474167.0</v>
      </c>
      <c r="P10" s="5" t="n">
        <v>418687.0</v>
      </c>
      <c r="Q10" s="11" t="n">
        <f si="2" t="shared"/>
        <v>61015.0</v>
      </c>
      <c r="R10" s="6" t="n">
        <f si="0" t="shared"/>
        <v>6.8620339260837495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530.0</v>
      </c>
      <c r="E11" s="5" t="n">
        <v>400.0</v>
      </c>
      <c r="F11" s="5" t="n">
        <v>790.0</v>
      </c>
      <c r="G11" s="5" t="n">
        <v>1058.0</v>
      </c>
      <c r="H11" s="5" t="n">
        <v>2107.0</v>
      </c>
      <c r="I11" s="5" t="n">
        <v>1231.0</v>
      </c>
      <c r="J11" s="5" t="n">
        <v>796.0</v>
      </c>
      <c r="K11" s="5" t="n">
        <v>317.0</v>
      </c>
      <c r="L11" s="5" t="n">
        <v>234.0</v>
      </c>
      <c r="M11" s="5" t="n">
        <v>5497.0</v>
      </c>
      <c r="N11" s="11" t="n">
        <f si="1" t="shared"/>
        <v>12960.0</v>
      </c>
      <c r="O11" s="5" t="n">
        <v>4628487.0</v>
      </c>
      <c r="P11" s="5" t="n">
        <v>83229.0</v>
      </c>
      <c r="Q11" s="11" t="n">
        <f si="2" t="shared"/>
        <v>7463.0</v>
      </c>
      <c r="R11" s="6" t="n">
        <f si="0" t="shared"/>
        <v>11.152217606860512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376.0</v>
      </c>
      <c r="E12" s="5" t="n">
        <v>533.0</v>
      </c>
      <c r="F12" s="5" t="n">
        <v>806.0</v>
      </c>
      <c r="G12" s="5" t="n">
        <v>856.0</v>
      </c>
      <c r="H12" s="5" t="n">
        <v>1404.0</v>
      </c>
      <c r="I12" s="5" t="n">
        <v>620.0</v>
      </c>
      <c r="J12" s="5" t="n">
        <v>695.0</v>
      </c>
      <c r="K12" s="5" t="n">
        <v>227.0</v>
      </c>
      <c r="L12" s="5" t="n">
        <v>181.0</v>
      </c>
      <c r="M12" s="5" t="n">
        <v>4265.0</v>
      </c>
      <c r="N12" s="11" t="n">
        <f si="1" t="shared"/>
        <v>9963.0</v>
      </c>
      <c r="O12" s="5" t="n">
        <v>2551560.0</v>
      </c>
      <c r="P12" s="5" t="n">
        <v>61425.0</v>
      </c>
      <c r="Q12" s="11" t="n">
        <f si="2" t="shared"/>
        <v>5698.0</v>
      </c>
      <c r="R12" s="6" t="n">
        <f si="0" t="shared"/>
        <v>10.78009828009828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229.0</v>
      </c>
      <c r="E13" s="5" t="n">
        <v>660.0</v>
      </c>
      <c r="F13" s="5" t="n">
        <v>971.0</v>
      </c>
      <c r="G13" s="5" t="n">
        <v>1009.0</v>
      </c>
      <c r="H13" s="5" t="n">
        <v>1132.0</v>
      </c>
      <c r="I13" s="5" t="n">
        <v>404.0</v>
      </c>
      <c r="J13" s="5" t="n">
        <v>209.0</v>
      </c>
      <c r="K13" s="5" t="n">
        <v>173.0</v>
      </c>
      <c r="L13" s="5" t="n">
        <v>126.0</v>
      </c>
      <c r="M13" s="5" t="n">
        <v>3763.0</v>
      </c>
      <c r="N13" s="11" t="n">
        <f si="1" t="shared"/>
        <v>8676.0</v>
      </c>
      <c r="O13" s="5" t="n">
        <v>2309174.0</v>
      </c>
      <c r="P13" s="5" t="n">
        <v>41764.0</v>
      </c>
      <c r="Q13" s="11" t="n">
        <f si="2" t="shared"/>
        <v>4913.0</v>
      </c>
      <c r="R13" s="6" t="n">
        <f si="0" t="shared"/>
        <v>8.500712395684918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134.0</v>
      </c>
      <c r="E14" s="5" t="n">
        <v>60.0</v>
      </c>
      <c r="F14" s="5" t="n">
        <v>309.0</v>
      </c>
      <c r="G14" s="5" t="n">
        <v>228.0</v>
      </c>
      <c r="H14" s="5" t="n">
        <v>519.0</v>
      </c>
      <c r="I14" s="5" t="n">
        <v>384.0</v>
      </c>
      <c r="J14" s="5" t="n">
        <v>532.0</v>
      </c>
      <c r="K14" s="5" t="n">
        <v>276.0</v>
      </c>
      <c r="L14" s="5" t="n">
        <v>385.0</v>
      </c>
      <c r="M14" s="5" t="n">
        <v>3766.0</v>
      </c>
      <c r="N14" s="11" t="n">
        <f si="1" t="shared"/>
        <v>6593.0</v>
      </c>
      <c r="O14" s="5" t="n">
        <v>2928065.0</v>
      </c>
      <c r="P14" s="5" t="n">
        <v>65225.0</v>
      </c>
      <c r="Q14" s="11" t="n">
        <f si="2" t="shared"/>
        <v>2827.0</v>
      </c>
      <c r="R14" s="6" t="n">
        <f si="0" t="shared"/>
        <v>23.072161301733285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44.0</v>
      </c>
      <c r="E15" s="5" t="n">
        <f ref="E15:M15" si="3" t="shared">E16-E9-E10-E11-E12-E13-E14</f>
        <v>13.0</v>
      </c>
      <c r="F15" s="5" t="n">
        <f si="3" t="shared"/>
        <v>91.0</v>
      </c>
      <c r="G15" s="5" t="n">
        <f si="3" t="shared"/>
        <v>44.0</v>
      </c>
      <c r="H15" s="5" t="n">
        <f si="3" t="shared"/>
        <v>207.0</v>
      </c>
      <c r="I15" s="5" t="n">
        <f si="3" t="shared"/>
        <v>231.0</v>
      </c>
      <c r="J15" s="5" t="n">
        <f si="3" t="shared"/>
        <v>68.0</v>
      </c>
      <c r="K15" s="5" t="n">
        <f si="3" t="shared"/>
        <v>30.0</v>
      </c>
      <c r="L15" s="5" t="n">
        <f si="3" t="shared"/>
        <v>19.0</v>
      </c>
      <c r="M15" s="5" t="n">
        <f si="3" t="shared"/>
        <v>107.0</v>
      </c>
      <c r="N15" s="5" t="n">
        <f ref="N15" si="4" t="shared">N16-N9-N10-N11-N12-N13-N14</f>
        <v>854.0</v>
      </c>
      <c r="O15" s="5" t="n">
        <f>O16-O9-O10-O11-O12-O13-O14</f>
        <v>64395.0</v>
      </c>
      <c r="P15" s="5" t="n">
        <f>P16-P9-P10-P11-P12-P13-P14</f>
        <v>8873.0</v>
      </c>
      <c r="Q15" s="11" t="n">
        <f si="2" t="shared"/>
        <v>747.0</v>
      </c>
      <c r="R15" s="6" t="n">
        <f si="0" t="shared"/>
        <v>11.87817938420348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3080.0</v>
      </c>
      <c r="E16" s="5" t="n">
        <v>4340.0</v>
      </c>
      <c r="F16" s="5" t="n">
        <v>7234.0</v>
      </c>
      <c r="G16" s="5" t="n">
        <v>13000.0</v>
      </c>
      <c r="H16" s="5" t="n">
        <v>69021.0</v>
      </c>
      <c r="I16" s="5" t="n">
        <v>23525.0</v>
      </c>
      <c r="J16" s="5" t="n">
        <v>5374.0</v>
      </c>
      <c r="K16" s="5" t="n">
        <v>1430.0</v>
      </c>
      <c r="L16" s="5" t="n">
        <v>1167.0</v>
      </c>
      <c r="M16" s="5" t="n">
        <v>18166.0</v>
      </c>
      <c r="N16" s="11" t="n">
        <f ref="N16:N48" si="5" t="shared">SUM(D16:M16)</f>
        <v>146337.0</v>
      </c>
      <c r="O16" s="5" t="n">
        <v>1.341422E7</v>
      </c>
      <c r="P16" s="5" t="n">
        <v>1021061.0</v>
      </c>
      <c r="Q16" s="11" t="n">
        <f si="2" t="shared"/>
        <v>128171.0</v>
      </c>
      <c r="R16" s="6" t="n">
        <f si="0" t="shared"/>
        <v>7.966396454736251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20.0</v>
      </c>
      <c r="E17" s="5" t="n">
        <f ref="E17:M17" si="6" t="shared">E18-E16-E3-E4-E5-E6-E7-E8</f>
        <v>52.0</v>
      </c>
      <c r="F17" s="5" t="n">
        <f si="6" t="shared"/>
        <v>63.0</v>
      </c>
      <c r="G17" s="5" t="n">
        <f si="6" t="shared"/>
        <v>54.0</v>
      </c>
      <c r="H17" s="5" t="n">
        <f si="6" t="shared"/>
        <v>152.0</v>
      </c>
      <c r="I17" s="5" t="n">
        <f si="6" t="shared"/>
        <v>221.0</v>
      </c>
      <c r="J17" s="5" t="n">
        <f si="6" t="shared"/>
        <v>104.0</v>
      </c>
      <c r="K17" s="5" t="n">
        <f si="6" t="shared"/>
        <v>97.0</v>
      </c>
      <c r="L17" s="5" t="n">
        <f si="6" t="shared"/>
        <v>25.0</v>
      </c>
      <c r="M17" s="5" t="n">
        <f si="6" t="shared"/>
        <v>854.0</v>
      </c>
      <c r="N17" s="11" t="n">
        <f si="5" t="shared"/>
        <v>1642.0</v>
      </c>
      <c r="O17" s="5" t="n">
        <f>O18-O16-O3-O4-O5-O6-O7-O8</f>
        <v>748519.0</v>
      </c>
      <c r="P17" s="5" t="n">
        <f>P18-P16-P3-P4-P5-P6-P7-P8</f>
        <v>13118.0</v>
      </c>
      <c r="Q17" s="11" t="n">
        <f si="2" t="shared"/>
        <v>788.0</v>
      </c>
      <c r="R17" s="6" t="n">
        <f si="0" t="shared"/>
        <v>16.64720812182741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17500.0</v>
      </c>
      <c r="E18" s="5" t="n">
        <v>56674.0</v>
      </c>
      <c r="F18" s="5" t="n">
        <v>92941.0</v>
      </c>
      <c r="G18" s="5" t="n">
        <v>69004.0</v>
      </c>
      <c r="H18" s="5" t="n">
        <v>276170.0</v>
      </c>
      <c r="I18" s="5" t="n">
        <v>45978.0</v>
      </c>
      <c r="J18" s="5" t="n">
        <v>11047.0</v>
      </c>
      <c r="K18" s="5" t="n">
        <v>6261.0</v>
      </c>
      <c r="L18" s="5" t="n">
        <v>4324.0</v>
      </c>
      <c r="M18" s="5" t="n">
        <v>25124.0</v>
      </c>
      <c r="N18" s="11" t="n">
        <f si="5" t="shared"/>
        <v>605023.0</v>
      </c>
      <c r="O18" s="5" t="n">
        <v>1.8496947E7</v>
      </c>
      <c r="P18" s="5" t="n">
        <v>3780750.0</v>
      </c>
      <c r="Q18" s="11" t="n">
        <f si="2" t="shared"/>
        <v>579899.0</v>
      </c>
      <c r="R18" s="6" t="n">
        <f si="0" t="shared"/>
        <v>6.519669804569417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324.0</v>
      </c>
      <c r="E19" s="5" t="n">
        <v>645.0</v>
      </c>
      <c r="F19" s="5" t="n">
        <v>1109.0</v>
      </c>
      <c r="G19" s="5" t="n">
        <v>805.0</v>
      </c>
      <c r="H19" s="5" t="n">
        <v>1033.0</v>
      </c>
      <c r="I19" s="5" t="n">
        <v>823.0</v>
      </c>
      <c r="J19" s="5" t="n">
        <v>493.0</v>
      </c>
      <c r="K19" s="5" t="n">
        <v>211.0</v>
      </c>
      <c r="L19" s="5" t="n">
        <v>180.0</v>
      </c>
      <c r="M19" s="5" t="n">
        <v>287.0</v>
      </c>
      <c r="N19" s="11" t="n">
        <f si="5" t="shared"/>
        <v>5910.0</v>
      </c>
      <c r="O19" s="5" t="n">
        <v>132396.0</v>
      </c>
      <c r="P19" s="5" t="n">
        <v>56580.0</v>
      </c>
      <c r="Q19" s="11" t="n">
        <f si="2" t="shared"/>
        <v>5623.0</v>
      </c>
      <c r="R19" s="6" t="n">
        <f si="0" t="shared"/>
        <v>10.062244353547928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2717.0</v>
      </c>
      <c r="E20" s="5" t="n">
        <v>2892.0</v>
      </c>
      <c r="F20" s="5" t="n">
        <v>3711.0</v>
      </c>
      <c r="G20" s="5" t="n">
        <v>3135.0</v>
      </c>
      <c r="H20" s="5" t="n">
        <v>6157.0</v>
      </c>
      <c r="I20" s="5" t="n">
        <v>6509.0</v>
      </c>
      <c r="J20" s="5" t="n">
        <v>3449.0</v>
      </c>
      <c r="K20" s="5" t="n">
        <v>1204.0</v>
      </c>
      <c r="L20" s="5" t="n">
        <v>372.0</v>
      </c>
      <c r="M20" s="5" t="n">
        <v>1536.0</v>
      </c>
      <c r="N20" s="11" t="n">
        <f si="5" t="shared"/>
        <v>31682.0</v>
      </c>
      <c r="O20" s="5" t="n">
        <v>630409.0</v>
      </c>
      <c r="P20" s="5" t="n">
        <v>293659.0</v>
      </c>
      <c r="Q20" s="11" t="n">
        <f si="2" t="shared"/>
        <v>30146.0</v>
      </c>
      <c r="R20" s="6" t="n">
        <f si="0" t="shared"/>
        <v>9.741226033304585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11.0</v>
      </c>
      <c r="E21" s="5" t="n">
        <v>9.0</v>
      </c>
      <c r="F21" s="5" t="n">
        <v>17.0</v>
      </c>
      <c r="G21" s="5" t="n">
        <v>11.0</v>
      </c>
      <c r="H21" s="5" t="n">
        <v>30.0</v>
      </c>
      <c r="I21" s="5" t="n">
        <v>18.0</v>
      </c>
      <c r="J21" s="5" t="n">
        <v>16.0</v>
      </c>
      <c r="K21" s="5" t="n">
        <v>10.0</v>
      </c>
      <c r="L21" s="5" t="n">
        <v>4.0</v>
      </c>
      <c r="M21" s="5" t="n">
        <v>15.0</v>
      </c>
      <c r="N21" s="11" t="n">
        <f si="5" t="shared"/>
        <v>141.0</v>
      </c>
      <c r="O21" s="5" t="n">
        <v>3488.0</v>
      </c>
      <c r="P21" s="5" t="n">
        <v>1612.0</v>
      </c>
      <c r="Q21" s="11" t="n">
        <f si="2" t="shared"/>
        <v>126.0</v>
      </c>
      <c r="R21" s="6" t="n">
        <f si="0" t="shared"/>
        <v>12.793650793650794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5.0</v>
      </c>
      <c r="E22" s="5" t="n">
        <v>33.0</v>
      </c>
      <c r="F22" s="5" t="n">
        <v>29.0</v>
      </c>
      <c r="G22" s="5" t="n">
        <v>21.0</v>
      </c>
      <c r="H22" s="5" t="n">
        <v>50.0</v>
      </c>
      <c r="I22" s="5" t="n">
        <v>39.0</v>
      </c>
      <c r="J22" s="5" t="n">
        <v>18.0</v>
      </c>
      <c r="K22" s="5" t="n">
        <v>15.0</v>
      </c>
      <c r="L22" s="5" t="n">
        <v>16.0</v>
      </c>
      <c r="M22" s="5" t="n">
        <v>9.0</v>
      </c>
      <c r="N22" s="11" t="n">
        <f si="5" t="shared"/>
        <v>235.0</v>
      </c>
      <c r="O22" s="5" t="n">
        <v>5452.0</v>
      </c>
      <c r="P22" s="5" t="n">
        <v>3244.0</v>
      </c>
      <c r="Q22" s="11" t="n">
        <f si="2" t="shared"/>
        <v>226.0</v>
      </c>
      <c r="R22" s="6" t="n">
        <f si="0" t="shared"/>
        <v>14.353982300884956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3.0</v>
      </c>
      <c r="E23" s="5" t="n">
        <v>1.0</v>
      </c>
      <c r="F23" s="5" t="n">
        <v>8.0</v>
      </c>
      <c r="G23" s="5" t="n">
        <v>6.0</v>
      </c>
      <c r="H23" s="5" t="n">
        <v>7.0</v>
      </c>
      <c r="I23" s="5" t="n">
        <v>11.0</v>
      </c>
      <c r="J23" s="5" t="n">
        <v>9.0</v>
      </c>
      <c r="K23" s="5" t="n">
        <v>3.0</v>
      </c>
      <c r="L23" s="5" t="n">
        <v>2.0</v>
      </c>
      <c r="M23" s="5" t="n">
        <v>5.0</v>
      </c>
      <c r="N23" s="11" t="n">
        <f si="5" t="shared"/>
        <v>55.0</v>
      </c>
      <c r="O23" s="5" t="n">
        <v>1859.0</v>
      </c>
      <c r="P23" s="5" t="n">
        <v>655.0</v>
      </c>
      <c r="Q23" s="11" t="n">
        <f si="2" t="shared"/>
        <v>50.0</v>
      </c>
      <c r="R23" s="6" t="n">
        <f si="0" t="shared"/>
        <v>13.1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16.0</v>
      </c>
      <c r="E24" s="5" t="n">
        <f ref="E24:M24" si="7" t="shared">E25-E19-E20-E21-E22-E23</f>
        <v>22.0</v>
      </c>
      <c r="F24" s="5" t="n">
        <f si="7" t="shared"/>
        <v>33.0</v>
      </c>
      <c r="G24" s="5" t="n">
        <f si="7" t="shared"/>
        <v>30.0</v>
      </c>
      <c r="H24" s="5" t="n">
        <f si="7" t="shared"/>
        <v>68.0</v>
      </c>
      <c r="I24" s="5" t="n">
        <f si="7" t="shared"/>
        <v>72.0</v>
      </c>
      <c r="J24" s="5" t="n">
        <f si="7" t="shared"/>
        <v>33.0</v>
      </c>
      <c r="K24" s="5" t="n">
        <f si="7" t="shared"/>
        <v>64.0</v>
      </c>
      <c r="L24" s="5" t="n">
        <f si="7" t="shared"/>
        <v>19.0</v>
      </c>
      <c r="M24" s="5" t="n">
        <f si="7" t="shared"/>
        <v>85.0</v>
      </c>
      <c r="N24" s="11" t="n">
        <f si="5" t="shared"/>
        <v>442.0</v>
      </c>
      <c r="O24" s="5" t="n">
        <f>O25-O19-O20-O21-O22-O23</f>
        <v>31177.0</v>
      </c>
      <c r="P24" s="5" t="n">
        <f>P25-P19-P20-P21-P22-P23</f>
        <v>6131.0</v>
      </c>
      <c r="Q24" s="11" t="n">
        <f si="2" t="shared"/>
        <v>357.0</v>
      </c>
      <c r="R24" s="6" t="n">
        <f si="0" t="shared"/>
        <v>17.173669467787114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3076.0</v>
      </c>
      <c r="E25" s="5" t="n">
        <v>3602.0</v>
      </c>
      <c r="F25" s="5" t="n">
        <v>4907.0</v>
      </c>
      <c r="G25" s="5" t="n">
        <v>4008.0</v>
      </c>
      <c r="H25" s="5" t="n">
        <v>7345.0</v>
      </c>
      <c r="I25" s="5" t="n">
        <v>7472.0</v>
      </c>
      <c r="J25" s="5" t="n">
        <v>4018.0</v>
      </c>
      <c r="K25" s="5" t="n">
        <v>1507.0</v>
      </c>
      <c r="L25" s="5" t="n">
        <v>593.0</v>
      </c>
      <c r="M25" s="5" t="n">
        <v>1937.0</v>
      </c>
      <c r="N25" s="11" t="n">
        <f si="5" t="shared"/>
        <v>38465.0</v>
      </c>
      <c r="O25" s="5" t="n">
        <v>804781.0</v>
      </c>
      <c r="P25" s="5" t="n">
        <v>361881.0</v>
      </c>
      <c r="Q25" s="11" t="n">
        <f si="2" t="shared"/>
        <v>36528.0</v>
      </c>
      <c r="R25" s="6" t="n">
        <f si="0" t="shared"/>
        <v>9.906948094612352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30.0</v>
      </c>
      <c r="E26" s="5" t="n">
        <v>42.0</v>
      </c>
      <c r="F26" s="5" t="n">
        <v>35.0</v>
      </c>
      <c r="G26" s="5" t="n">
        <v>24.0</v>
      </c>
      <c r="H26" s="5" t="n">
        <v>46.0</v>
      </c>
      <c r="I26" s="5" t="n">
        <v>51.0</v>
      </c>
      <c r="J26" s="5" t="n">
        <v>23.0</v>
      </c>
      <c r="K26" s="5" t="n">
        <v>12.0</v>
      </c>
      <c r="L26" s="5" t="n">
        <v>16.0</v>
      </c>
      <c r="M26" s="5" t="n">
        <v>16.0</v>
      </c>
      <c r="N26" s="11" t="n">
        <f si="5" t="shared"/>
        <v>295.0</v>
      </c>
      <c r="O26" s="5" t="n">
        <v>5801.0</v>
      </c>
      <c r="P26" s="5" t="n">
        <v>3437.0</v>
      </c>
      <c r="Q26" s="11" t="n">
        <f si="2" t="shared"/>
        <v>279.0</v>
      </c>
      <c r="R26" s="6" t="n">
        <f si="0" t="shared"/>
        <v>12.31899641577061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166.0</v>
      </c>
      <c r="E27" s="5" t="n">
        <v>229.0</v>
      </c>
      <c r="F27" s="5" t="n">
        <v>267.0</v>
      </c>
      <c r="G27" s="5" t="n">
        <v>192.0</v>
      </c>
      <c r="H27" s="5" t="n">
        <v>364.0</v>
      </c>
      <c r="I27" s="5" t="n">
        <v>385.0</v>
      </c>
      <c r="J27" s="5" t="n">
        <v>232.0</v>
      </c>
      <c r="K27" s="5" t="n">
        <v>115.0</v>
      </c>
      <c r="L27" s="5" t="n">
        <v>114.0</v>
      </c>
      <c r="M27" s="5" t="n">
        <v>225.0</v>
      </c>
      <c r="N27" s="11" t="n">
        <f si="5" t="shared"/>
        <v>2289.0</v>
      </c>
      <c r="O27" s="5" t="n">
        <v>64462.0</v>
      </c>
      <c r="P27" s="5" t="n">
        <v>27089.0</v>
      </c>
      <c r="Q27" s="11" t="n">
        <f si="2" t="shared"/>
        <v>2064.0</v>
      </c>
      <c r="R27" s="6" t="n">
        <f si="0" t="shared"/>
        <v>13.124515503875969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249.0</v>
      </c>
      <c r="E28" s="5" t="n">
        <v>404.0</v>
      </c>
      <c r="F28" s="5" t="n">
        <v>402.0</v>
      </c>
      <c r="G28" s="5" t="n">
        <v>285.0</v>
      </c>
      <c r="H28" s="5" t="n">
        <v>392.0</v>
      </c>
      <c r="I28" s="5" t="n">
        <v>408.0</v>
      </c>
      <c r="J28" s="5" t="n">
        <v>257.0</v>
      </c>
      <c r="K28" s="5" t="n">
        <v>133.0</v>
      </c>
      <c r="L28" s="5" t="n">
        <v>110.0</v>
      </c>
      <c r="M28" s="5" t="n">
        <v>143.0</v>
      </c>
      <c r="N28" s="11" t="n">
        <f si="5" t="shared"/>
        <v>2783.0</v>
      </c>
      <c r="O28" s="5" t="n">
        <v>52958.0</v>
      </c>
      <c r="P28" s="5" t="n">
        <v>29605.0</v>
      </c>
      <c r="Q28" s="11" t="n">
        <f si="2" t="shared"/>
        <v>2640.0</v>
      </c>
      <c r="R28" s="6" t="n">
        <f si="0" t="shared"/>
        <v>11.214015151515152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111.0</v>
      </c>
      <c r="E29" s="5" t="n">
        <v>157.0</v>
      </c>
      <c r="F29" s="5" t="n">
        <v>120.0</v>
      </c>
      <c r="G29" s="5" t="n">
        <v>76.0</v>
      </c>
      <c r="H29" s="5" t="n">
        <v>155.0</v>
      </c>
      <c r="I29" s="5" t="n">
        <v>121.0</v>
      </c>
      <c r="J29" s="5" t="n">
        <v>56.0</v>
      </c>
      <c r="K29" s="5" t="n">
        <v>60.0</v>
      </c>
      <c r="L29" s="5" t="n">
        <v>58.0</v>
      </c>
      <c r="M29" s="5" t="n">
        <v>27.0</v>
      </c>
      <c r="N29" s="11" t="n">
        <f si="5" t="shared"/>
        <v>941.0</v>
      </c>
      <c r="O29" s="5" t="n">
        <v>16246.0</v>
      </c>
      <c r="P29" s="5" t="n">
        <v>11580.0</v>
      </c>
      <c r="Q29" s="11" t="n">
        <f si="2" t="shared"/>
        <v>914.0</v>
      </c>
      <c r="R29" s="6" t="n">
        <f si="0" t="shared"/>
        <v>12.669584245076587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126.0</v>
      </c>
      <c r="E30" s="5" t="n">
        <v>123.0</v>
      </c>
      <c r="F30" s="5" t="n">
        <v>139.0</v>
      </c>
      <c r="G30" s="5" t="n">
        <v>140.0</v>
      </c>
      <c r="H30" s="5" t="n">
        <v>158.0</v>
      </c>
      <c r="I30" s="5" t="n">
        <v>154.0</v>
      </c>
      <c r="J30" s="5" t="n">
        <v>97.0</v>
      </c>
      <c r="K30" s="5" t="n">
        <v>44.0</v>
      </c>
      <c r="L30" s="5" t="n">
        <v>38.0</v>
      </c>
      <c r="M30" s="5" t="n">
        <v>51.0</v>
      </c>
      <c r="N30" s="11" t="n">
        <f si="5" t="shared"/>
        <v>1070.0</v>
      </c>
      <c r="O30" s="5" t="n">
        <v>19727.0</v>
      </c>
      <c r="P30" s="5" t="n">
        <v>10848.0</v>
      </c>
      <c r="Q30" s="11" t="n">
        <f si="2" t="shared"/>
        <v>1019.0</v>
      </c>
      <c r="R30" s="6" t="n">
        <f si="0" t="shared"/>
        <v>10.645731108930324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53.0</v>
      </c>
      <c r="E31" s="5" t="n">
        <v>59.0</v>
      </c>
      <c r="F31" s="5" t="n">
        <v>74.0</v>
      </c>
      <c r="G31" s="5" t="n">
        <v>42.0</v>
      </c>
      <c r="H31" s="5" t="n">
        <v>67.0</v>
      </c>
      <c r="I31" s="5" t="n">
        <v>87.0</v>
      </c>
      <c r="J31" s="5" t="n">
        <v>49.0</v>
      </c>
      <c r="K31" s="5" t="n">
        <v>23.0</v>
      </c>
      <c r="L31" s="5" t="n">
        <v>19.0</v>
      </c>
      <c r="M31" s="5" t="n">
        <v>15.0</v>
      </c>
      <c r="N31" s="11" t="n">
        <f si="5" t="shared"/>
        <v>488.0</v>
      </c>
      <c r="O31" s="5" t="n">
        <v>8285.0</v>
      </c>
      <c r="P31" s="5" t="n">
        <v>5477.0</v>
      </c>
      <c r="Q31" s="11" t="n">
        <f si="2" t="shared"/>
        <v>473.0</v>
      </c>
      <c r="R31" s="6" t="n">
        <f si="0" t="shared"/>
        <v>11.579281183932347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35.0</v>
      </c>
      <c r="E32" s="5" t="n">
        <v>57.0</v>
      </c>
      <c r="F32" s="5" t="n">
        <v>41.0</v>
      </c>
      <c r="G32" s="5" t="n">
        <v>43.0</v>
      </c>
      <c r="H32" s="5" t="n">
        <v>67.0</v>
      </c>
      <c r="I32" s="5" t="n">
        <v>53.0</v>
      </c>
      <c r="J32" s="5" t="n">
        <v>43.0</v>
      </c>
      <c r="K32" s="5" t="n">
        <v>34.0</v>
      </c>
      <c r="L32" s="5" t="n">
        <v>19.0</v>
      </c>
      <c r="M32" s="5" t="n">
        <v>50.0</v>
      </c>
      <c r="N32" s="11" t="n">
        <f si="5" t="shared"/>
        <v>442.0</v>
      </c>
      <c r="O32" s="5" t="n">
        <v>16939.0</v>
      </c>
      <c r="P32" s="5" t="n">
        <v>5356.0</v>
      </c>
      <c r="Q32" s="11" t="n">
        <f si="2" t="shared"/>
        <v>392.0</v>
      </c>
      <c r="R32" s="6" t="n">
        <f si="0" t="shared"/>
        <v>13.66326530612245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231.0</v>
      </c>
      <c r="E33" s="5" t="n">
        <v>406.0</v>
      </c>
      <c r="F33" s="5" t="n">
        <v>544.0</v>
      </c>
      <c r="G33" s="5" t="n">
        <v>361.0</v>
      </c>
      <c r="H33" s="5" t="n">
        <v>503.0</v>
      </c>
      <c r="I33" s="5" t="n">
        <v>328.0</v>
      </c>
      <c r="J33" s="5" t="n">
        <v>215.0</v>
      </c>
      <c r="K33" s="5" t="n">
        <v>108.0</v>
      </c>
      <c r="L33" s="5" t="n">
        <v>103.0</v>
      </c>
      <c r="M33" s="5" t="n">
        <v>225.0</v>
      </c>
      <c r="N33" s="11" t="n">
        <f si="5" t="shared"/>
        <v>3024.0</v>
      </c>
      <c r="O33" s="5" t="n">
        <v>78543.0</v>
      </c>
      <c r="P33" s="5" t="n">
        <v>28020.0</v>
      </c>
      <c r="Q33" s="11" t="n">
        <f si="2" t="shared"/>
        <v>2799.0</v>
      </c>
      <c r="R33" s="6" t="n">
        <f si="0" t="shared"/>
        <v>10.010718113612004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23.0</v>
      </c>
      <c r="E34" s="5" t="n">
        <v>33.0</v>
      </c>
      <c r="F34" s="5" t="n">
        <v>40.0</v>
      </c>
      <c r="G34" s="5" t="n">
        <v>22.0</v>
      </c>
      <c r="H34" s="5" t="n">
        <v>53.0</v>
      </c>
      <c r="I34" s="5" t="n">
        <v>39.0</v>
      </c>
      <c r="J34" s="5" t="n">
        <v>33.0</v>
      </c>
      <c r="K34" s="5" t="n">
        <v>22.0</v>
      </c>
      <c r="L34" s="5" t="n">
        <v>9.0</v>
      </c>
      <c r="M34" s="5" t="n">
        <v>17.0</v>
      </c>
      <c r="N34" s="11" t="n">
        <f si="5" t="shared"/>
        <v>291.0</v>
      </c>
      <c r="O34" s="5" t="n">
        <v>5736.0</v>
      </c>
      <c r="P34" s="5" t="n">
        <v>3381.0</v>
      </c>
      <c r="Q34" s="11" t="n">
        <f si="2" t="shared"/>
        <v>274.0</v>
      </c>
      <c r="R34" s="6" t="n">
        <f si="0" t="shared"/>
        <v>12.33941605839416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21.0</v>
      </c>
      <c r="E35" s="5" t="n">
        <v>9.0</v>
      </c>
      <c r="F35" s="5" t="n">
        <v>8.0</v>
      </c>
      <c r="G35" s="5" t="n">
        <v>7.0</v>
      </c>
      <c r="H35" s="5" t="n">
        <v>18.0</v>
      </c>
      <c r="I35" s="5" t="n">
        <v>9.0</v>
      </c>
      <c r="J35" s="5" t="n">
        <v>2.0</v>
      </c>
      <c r="K35" s="5" t="n">
        <v>1.0</v>
      </c>
      <c r="L35" s="5" t="n">
        <v>1.0</v>
      </c>
      <c r="M35" s="5" t="n">
        <v>1.0</v>
      </c>
      <c r="N35" s="11" t="n">
        <f si="5" t="shared"/>
        <v>77.0</v>
      </c>
      <c r="O35" s="5" t="n">
        <v>604.0</v>
      </c>
      <c r="P35" s="5" t="n">
        <v>448.0</v>
      </c>
      <c r="Q35" s="11" t="n">
        <f si="2" t="shared"/>
        <v>76.0</v>
      </c>
      <c r="R35" s="6" t="n">
        <f si="0" t="shared"/>
        <v>5.894736842105263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28.0</v>
      </c>
      <c r="E36" s="5" t="n">
        <v>66.0</v>
      </c>
      <c r="F36" s="5" t="n">
        <v>84.0</v>
      </c>
      <c r="G36" s="5" t="n">
        <v>69.0</v>
      </c>
      <c r="H36" s="5" t="n">
        <v>84.0</v>
      </c>
      <c r="I36" s="5" t="n">
        <v>87.0</v>
      </c>
      <c r="J36" s="5" t="n">
        <v>47.0</v>
      </c>
      <c r="K36" s="5" t="n">
        <v>38.0</v>
      </c>
      <c r="L36" s="5" t="n">
        <v>26.0</v>
      </c>
      <c r="M36" s="5" t="n">
        <v>26.0</v>
      </c>
      <c r="N36" s="11" t="n">
        <f si="5" t="shared"/>
        <v>555.0</v>
      </c>
      <c r="O36" s="5" t="n">
        <v>9832.0</v>
      </c>
      <c r="P36" s="5" t="n">
        <v>6662.0</v>
      </c>
      <c r="Q36" s="11" t="n">
        <f si="2" t="shared"/>
        <v>529.0</v>
      </c>
      <c r="R36" s="6" t="n">
        <f si="0" t="shared"/>
        <v>12.593572778827978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28.0</v>
      </c>
      <c r="E37" s="5" t="n">
        <v>37.0</v>
      </c>
      <c r="F37" s="5" t="n">
        <v>73.0</v>
      </c>
      <c r="G37" s="5" t="n">
        <v>71.0</v>
      </c>
      <c r="H37" s="5" t="n">
        <v>127.0</v>
      </c>
      <c r="I37" s="5" t="n">
        <v>77.0</v>
      </c>
      <c r="J37" s="5" t="n">
        <v>41.0</v>
      </c>
      <c r="K37" s="5" t="n">
        <v>19.0</v>
      </c>
      <c r="L37" s="5" t="n">
        <v>19.0</v>
      </c>
      <c r="M37" s="5" t="n">
        <v>45.0</v>
      </c>
      <c r="N37" s="11" t="n">
        <f si="5" t="shared"/>
        <v>537.0</v>
      </c>
      <c r="O37" s="5" t="n">
        <v>15707.0</v>
      </c>
      <c r="P37" s="5" t="n">
        <v>5416.0</v>
      </c>
      <c r="Q37" s="11" t="n">
        <f si="2" t="shared"/>
        <v>492.0</v>
      </c>
      <c r="R37" s="6" t="n">
        <f si="0" t="shared"/>
        <v>11.008130081300813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151.0</v>
      </c>
      <c r="E38" s="5" t="n">
        <f ref="E38:M38" si="8" t="shared">E39-E26-E27-E28-E29-E30-E31-E32-E33-E34-E35-E36-E37</f>
        <v>230.0</v>
      </c>
      <c r="F38" s="5" t="n">
        <f si="8" t="shared"/>
        <v>378.0</v>
      </c>
      <c r="G38" s="5" t="n">
        <f si="8" t="shared"/>
        <v>354.0</v>
      </c>
      <c r="H38" s="5" t="n">
        <f si="8" t="shared"/>
        <v>496.0</v>
      </c>
      <c r="I38" s="5" t="n">
        <f si="8" t="shared"/>
        <v>282.0</v>
      </c>
      <c r="J38" s="5" t="n">
        <f si="8" t="shared"/>
        <v>152.0</v>
      </c>
      <c r="K38" s="5" t="n">
        <f si="8" t="shared"/>
        <v>90.0</v>
      </c>
      <c r="L38" s="5" t="n">
        <f si="8" t="shared"/>
        <v>82.0</v>
      </c>
      <c r="M38" s="5" t="n">
        <f si="8" t="shared"/>
        <v>148.0</v>
      </c>
      <c r="N38" s="11" t="n">
        <f si="5" t="shared"/>
        <v>2363.0</v>
      </c>
      <c r="O38" s="5" t="n">
        <f>O39-O26-O27-O28-O29-O30-O31-O32-O33-O34-O35-O36-O37</f>
        <v>50916.0</v>
      </c>
      <c r="P38" s="5" t="n">
        <f>P39-P26-P27-P28-P29-P30-P31-P32-P33-P34-P35-P36-P37</f>
        <v>22593.0</v>
      </c>
      <c r="Q38" s="11" t="n">
        <f si="2" t="shared"/>
        <v>2215.0</v>
      </c>
      <c r="R38" s="6" t="n">
        <f si="0" t="shared"/>
        <v>10.2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1252.0</v>
      </c>
      <c r="E39" s="5" t="n">
        <v>1852.0</v>
      </c>
      <c r="F39" s="5" t="n">
        <v>2205.0</v>
      </c>
      <c r="G39" s="5" t="n">
        <v>1686.0</v>
      </c>
      <c r="H39" s="5" t="n">
        <v>2530.0</v>
      </c>
      <c r="I39" s="5" t="n">
        <v>2081.0</v>
      </c>
      <c r="J39" s="5" t="n">
        <v>1247.0</v>
      </c>
      <c r="K39" s="5" t="n">
        <v>699.0</v>
      </c>
      <c r="L39" s="5" t="n">
        <v>614.0</v>
      </c>
      <c r="M39" s="5" t="n">
        <v>989.0</v>
      </c>
      <c r="N39" s="11" t="n">
        <f si="5" t="shared"/>
        <v>15155.0</v>
      </c>
      <c r="O39" s="5" t="n">
        <v>345756.0</v>
      </c>
      <c r="P39" s="5" t="n">
        <v>159912.0</v>
      </c>
      <c r="Q39" s="11" t="n">
        <f si="2" t="shared"/>
        <v>14166.0</v>
      </c>
      <c r="R39" s="6" t="n">
        <f si="0" t="shared"/>
        <v>11.28843710292249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332.0</v>
      </c>
      <c r="E40" s="5" t="n">
        <v>508.0</v>
      </c>
      <c r="F40" s="5" t="n">
        <v>1060.0</v>
      </c>
      <c r="G40" s="5" t="n">
        <v>755.0</v>
      </c>
      <c r="H40" s="5" t="n">
        <v>1465.0</v>
      </c>
      <c r="I40" s="5" t="n">
        <v>1081.0</v>
      </c>
      <c r="J40" s="5" t="n">
        <v>519.0</v>
      </c>
      <c r="K40" s="5" t="n">
        <v>87.0</v>
      </c>
      <c r="L40" s="5" t="n">
        <v>66.0</v>
      </c>
      <c r="M40" s="5" t="n">
        <v>134.0</v>
      </c>
      <c r="N40" s="11" t="n">
        <f si="5" t="shared"/>
        <v>6007.0</v>
      </c>
      <c r="O40" s="5" t="n">
        <v>83386.0</v>
      </c>
      <c r="P40" s="5" t="n">
        <v>48106.0</v>
      </c>
      <c r="Q40" s="11" t="n">
        <f si="2" t="shared"/>
        <v>5873.0</v>
      </c>
      <c r="R40" s="6" t="n">
        <f si="0" t="shared"/>
        <v>8.19104375957773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43.0</v>
      </c>
      <c r="E41" s="5" t="n">
        <v>98.0</v>
      </c>
      <c r="F41" s="5" t="n">
        <v>174.0</v>
      </c>
      <c r="G41" s="5" t="n">
        <v>137.0</v>
      </c>
      <c r="H41" s="5" t="n">
        <v>213.0</v>
      </c>
      <c r="I41" s="5" t="n">
        <v>174.0</v>
      </c>
      <c r="J41" s="5" t="n">
        <v>78.0</v>
      </c>
      <c r="K41" s="5" t="n">
        <v>62.0</v>
      </c>
      <c r="L41" s="5" t="n">
        <v>34.0</v>
      </c>
      <c r="M41" s="5" t="n">
        <v>48.0</v>
      </c>
      <c r="N41" s="11" t="n">
        <f si="5" t="shared"/>
        <v>1061.0</v>
      </c>
      <c r="O41" s="5" t="n">
        <v>21618.0</v>
      </c>
      <c r="P41" s="5" t="n">
        <v>11368.0</v>
      </c>
      <c r="Q41" s="11" t="n">
        <f si="2" t="shared"/>
        <v>1013.0</v>
      </c>
      <c r="R41" s="6" t="n">
        <f si="0" t="shared"/>
        <v>11.222112537018756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2.0</v>
      </c>
      <c r="E42" s="5" t="n">
        <f ref="E42:M42" si="9" t="shared">E43-E40-E41</f>
        <v>8.0</v>
      </c>
      <c r="F42" s="5" t="n">
        <f si="9" t="shared"/>
        <v>7.0</v>
      </c>
      <c r="G42" s="5" t="n">
        <f si="9" t="shared"/>
        <v>14.0</v>
      </c>
      <c r="H42" s="5" t="n">
        <f si="9" t="shared"/>
        <v>11.0</v>
      </c>
      <c r="I42" s="5" t="n">
        <f si="9" t="shared"/>
        <v>8.0</v>
      </c>
      <c r="J42" s="5" t="n">
        <f si="9" t="shared"/>
        <v>8.0</v>
      </c>
      <c r="K42" s="5" t="n">
        <f si="9" t="shared"/>
        <v>3.0</v>
      </c>
      <c r="L42" s="5" t="n">
        <f si="9" t="shared"/>
        <v>5.0</v>
      </c>
      <c r="M42" s="5" t="n">
        <f si="9" t="shared"/>
        <v>5.0</v>
      </c>
      <c r="N42" s="11" t="n">
        <f si="5" t="shared"/>
        <v>71.0</v>
      </c>
      <c r="O42" s="5" t="n">
        <f>O43-O40-O41</f>
        <v>2320.0</v>
      </c>
      <c r="P42" s="5" t="n">
        <f>P43-P40-P41</f>
        <v>969.0</v>
      </c>
      <c r="Q42" s="11" t="n">
        <f si="2" t="shared"/>
        <v>66.0</v>
      </c>
      <c r="R42" s="6" t="n">
        <f si="0" t="shared"/>
        <v>14.681818181818182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377.0</v>
      </c>
      <c r="E43" s="5" t="n">
        <v>614.0</v>
      </c>
      <c r="F43" s="5" t="n">
        <v>1241.0</v>
      </c>
      <c r="G43" s="5" t="n">
        <v>906.0</v>
      </c>
      <c r="H43" s="5" t="n">
        <v>1689.0</v>
      </c>
      <c r="I43" s="5" t="n">
        <v>1263.0</v>
      </c>
      <c r="J43" s="5" t="n">
        <v>605.0</v>
      </c>
      <c r="K43" s="5" t="n">
        <v>152.0</v>
      </c>
      <c r="L43" s="5" t="n">
        <v>105.0</v>
      </c>
      <c r="M43" s="5" t="n">
        <v>187.0</v>
      </c>
      <c r="N43" s="11" t="n">
        <f si="5" t="shared"/>
        <v>7139.0</v>
      </c>
      <c r="O43" s="5" t="n">
        <v>107324.0</v>
      </c>
      <c r="P43" s="5" t="n">
        <v>60443.0</v>
      </c>
      <c r="Q43" s="11" t="n">
        <f si="2" t="shared"/>
        <v>6952.0</v>
      </c>
      <c r="R43" s="6" t="n">
        <f si="0" t="shared"/>
        <v>8.69433256616801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8.0</v>
      </c>
      <c r="E44" s="8" t="n">
        <v>11.0</v>
      </c>
      <c r="F44" s="8" t="n">
        <v>21.0</v>
      </c>
      <c r="G44" s="8" t="n">
        <v>33.0</v>
      </c>
      <c r="H44" s="8" t="n">
        <v>79.0</v>
      </c>
      <c r="I44" s="8" t="n">
        <v>49.0</v>
      </c>
      <c r="J44" s="8" t="n">
        <v>33.0</v>
      </c>
      <c r="K44" s="8" t="n">
        <v>16.0</v>
      </c>
      <c r="L44" s="8" t="n">
        <v>12.0</v>
      </c>
      <c r="M44" s="8" t="n">
        <v>143.0</v>
      </c>
      <c r="N44" s="11" t="n">
        <f si="5" t="shared"/>
        <v>405.0</v>
      </c>
      <c r="O44" s="8" t="n">
        <v>47119.0</v>
      </c>
      <c r="P44" s="8" t="n">
        <v>3546.0</v>
      </c>
      <c r="Q44" s="11" t="n">
        <f si="2" t="shared"/>
        <v>262.0</v>
      </c>
      <c r="R44" s="6" t="n">
        <f si="0" t="shared"/>
        <v>13.534351145038167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13.0</v>
      </c>
      <c r="E45" s="8" t="n">
        <f ref="E45:M45" si="10" t="shared">E46-E44</f>
        <v>23.0</v>
      </c>
      <c r="F45" s="8" t="n">
        <f si="10" t="shared"/>
        <v>29.0</v>
      </c>
      <c r="G45" s="8" t="n">
        <f si="10" t="shared"/>
        <v>26.0</v>
      </c>
      <c r="H45" s="8" t="n">
        <f si="10" t="shared"/>
        <v>51.0</v>
      </c>
      <c r="I45" s="8" t="n">
        <f si="10" t="shared"/>
        <v>42.0</v>
      </c>
      <c r="J45" s="8" t="n">
        <f si="10" t="shared"/>
        <v>39.0</v>
      </c>
      <c r="K45" s="8" t="n">
        <f si="10" t="shared"/>
        <v>36.0</v>
      </c>
      <c r="L45" s="8" t="n">
        <f si="10" t="shared"/>
        <v>7.0</v>
      </c>
      <c r="M45" s="8" t="n">
        <f si="10" t="shared"/>
        <v>35.0</v>
      </c>
      <c r="N45" s="11" t="n">
        <f si="5" t="shared"/>
        <v>301.0</v>
      </c>
      <c r="O45" s="8" t="n">
        <f>O46-O44</f>
        <v>23835.0</v>
      </c>
      <c r="P45" s="8" t="n">
        <f>P46-P44</f>
        <v>4199.0</v>
      </c>
      <c r="Q45" s="11" t="n">
        <f si="2" t="shared"/>
        <v>266.0</v>
      </c>
      <c r="R45" s="6" t="n">
        <f si="0" t="shared"/>
        <v>15.785714285714286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21.0</v>
      </c>
      <c r="E46" s="8" t="n">
        <v>34.0</v>
      </c>
      <c r="F46" s="8" t="n">
        <v>50.0</v>
      </c>
      <c r="G46" s="8" t="n">
        <v>59.0</v>
      </c>
      <c r="H46" s="8" t="n">
        <v>130.0</v>
      </c>
      <c r="I46" s="8" t="n">
        <v>91.0</v>
      </c>
      <c r="J46" s="8" t="n">
        <v>72.0</v>
      </c>
      <c r="K46" s="8" t="n">
        <v>52.0</v>
      </c>
      <c r="L46" s="8" t="n">
        <v>19.0</v>
      </c>
      <c r="M46" s="8" t="n">
        <v>178.0</v>
      </c>
      <c r="N46" s="11" t="n">
        <f si="5" t="shared"/>
        <v>706.0</v>
      </c>
      <c r="O46" s="8" t="n">
        <v>70954.0</v>
      </c>
      <c r="P46" s="8" t="n">
        <v>7745.0</v>
      </c>
      <c r="Q46" s="11" t="n">
        <f si="2" t="shared"/>
        <v>528.0</v>
      </c>
      <c r="R46" s="6" t="n">
        <f si="0" t="shared"/>
        <v>14.668560606060606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274.0</v>
      </c>
      <c r="E47" s="5" t="n">
        <v>239.0</v>
      </c>
      <c r="F47" s="5" t="n">
        <v>702.0</v>
      </c>
      <c r="G47" s="5" t="n">
        <v>417.0</v>
      </c>
      <c r="H47" s="5" t="n">
        <v>531.0</v>
      </c>
      <c r="I47" s="5" t="n">
        <v>323.0</v>
      </c>
      <c r="J47" s="5" t="n">
        <v>298.0</v>
      </c>
      <c r="K47" s="5" t="n">
        <v>342.0</v>
      </c>
      <c r="L47" s="5" t="n">
        <v>224.0</v>
      </c>
      <c r="M47" s="5" t="n">
        <v>323.0</v>
      </c>
      <c r="N47" s="11" t="n">
        <f si="5" t="shared"/>
        <v>3673.0</v>
      </c>
      <c r="O47" s="5" t="n">
        <v>161874.0</v>
      </c>
      <c r="P47" s="5" t="n">
        <v>49520.0</v>
      </c>
      <c r="Q47" s="11" t="n">
        <f si="2" t="shared"/>
        <v>3350.0</v>
      </c>
      <c r="R47" s="6" t="n">
        <f si="0" t="shared"/>
        <v>14.782089552238807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22500.0</v>
      </c>
      <c r="E48" s="5" t="n">
        <f ref="E48:M48" si="11" t="shared">E47+E46+E43+E39+E25+E18</f>
        <v>63015.0</v>
      </c>
      <c r="F48" s="5" t="n">
        <f si="11" t="shared"/>
        <v>102046.0</v>
      </c>
      <c r="G48" s="5" t="n">
        <f si="11" t="shared"/>
        <v>76080.0</v>
      </c>
      <c r="H48" s="5" t="n">
        <f si="11" t="shared"/>
        <v>288395.0</v>
      </c>
      <c r="I48" s="5" t="n">
        <f si="11" t="shared"/>
        <v>57208.0</v>
      </c>
      <c r="J48" s="5" t="n">
        <f si="11" t="shared"/>
        <v>17287.0</v>
      </c>
      <c r="K48" s="5" t="n">
        <f si="11" t="shared"/>
        <v>9013.0</v>
      </c>
      <c r="L48" s="5" t="n">
        <f si="11" t="shared"/>
        <v>5879.0</v>
      </c>
      <c r="M48" s="5" t="n">
        <f si="11" t="shared"/>
        <v>28738.0</v>
      </c>
      <c r="N48" s="11" t="n">
        <f si="5" t="shared"/>
        <v>670161.0</v>
      </c>
      <c r="O48" s="5" t="n">
        <f>O47+O46+O43+O39+O25+O18</f>
        <v>1.9987636E7</v>
      </c>
      <c r="P48" s="5" t="n">
        <f>P47+P46+P43+P39+P25+P18</f>
        <v>4420251.0</v>
      </c>
      <c r="Q48" s="11" t="n">
        <f si="2" t="shared"/>
        <v>641423.0</v>
      </c>
      <c r="R48" s="6" t="n">
        <f si="0" t="shared"/>
        <v>6.891319768701777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3.357402176491918</v>
      </c>
      <c r="E49" s="6" t="n">
        <f ref="E49" si="13" t="shared">E48/$N$48*100</f>
        <v>9.402964362295032</v>
      </c>
      <c r="F49" s="6" t="n">
        <f ref="F49" si="14" t="shared">F48/$N$48*100</f>
        <v>15.227087222324187</v>
      </c>
      <c r="G49" s="6" t="n">
        <f ref="G49" si="15" t="shared">G48/$N$48*100</f>
        <v>11.352495892778004</v>
      </c>
      <c r="H49" s="6" t="n">
        <f ref="H49" si="16" t="shared">H48/$N$48*100</f>
        <v>43.03368891952829</v>
      </c>
      <c r="I49" s="6" t="n">
        <f ref="I49" si="17" t="shared">I48/$N$48*100</f>
        <v>8.536456165011094</v>
      </c>
      <c r="J49" s="6" t="n">
        <f ref="J49" si="18" t="shared">J48/$N$48*100</f>
        <v>2.579529396667368</v>
      </c>
      <c r="K49" s="6" t="n">
        <f ref="K49" si="19" t="shared">K48/$N$48*100</f>
        <v>1.3449007029654068</v>
      </c>
      <c r="L49" s="6" t="n">
        <f ref="L49" si="20" t="shared">L48/$N$48*100</f>
        <v>0.8772518842487105</v>
      </c>
      <c r="M49" s="6" t="n">
        <f ref="M49" si="21" t="shared">M48/$N$48*100</f>
        <v>4.288223277689988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