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<sst xmlns="http://schemas.openxmlformats.org/spreadsheetml/2006/main" count="118" uniqueCount="73">
  <si>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</si>
  <si>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</si>
  <si>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</si>
  <si>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</si>
  <si>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</si>
  <si>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</si>
  <si>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</si>
  <si>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</si>
  <si>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</si>
  <si>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</si>
  <si>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</si>
  <si>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</si>
  <si>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</si>
  <si>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</si>
  <si>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</si>
  <si>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</si>
  <si>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</si>
  <si>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</si>
  <si>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</si>
  <si>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</si>
  <si>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</si>
  <si>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</si>
  <si>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</si>
  <si>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</si>
  <si>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</si>
  <si>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</si>
  <si>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</si>
  <si>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</si>
  <si>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</si>
  <si>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</si>
  <si>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</si>
  <si>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</si>
  <si>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</si>
  <si>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</si>
  <si>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</si>
  <si>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</si>
  <si>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</si>
  <si>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</si>
  <si>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</si>
  <si>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</si>
  <si>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</si>
  <si>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</si>
  <si>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</si>
  <si>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</si>
  <si>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</si>
  <si>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</si>
  <si>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</si>
  <si>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</si>
  <si>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</si>
  <si>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</si>
  <si>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</si>
  <si>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</si>
  <si>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</si>
  <si>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</si>
  <si>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</si>
  <si>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</si>
  <si>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</si>
  <si>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</si>
  <si>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</si>
  <si>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</si>
  <si>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</si>
  <si>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</si>
  <si>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</si>
  <si>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</si>
  <si>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</si>
  <si>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</si>
  <si>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</si>
  <si>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</si>
  <si>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</si>
  <si>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</si>
  <si>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</si>
  <si>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101年8月來臺旅客人次～按停留夜數分
Table 1-8  Visitor Arrivals  by Length of Stay,
August,2012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</si>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</sst>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2555.0</v>
      </c>
      <c r="E3" s="4" t="n">
        <v>9927.0</v>
      </c>
      <c r="F3" s="4" t="n">
        <v>38410.0</v>
      </c>
      <c r="G3" s="4" t="n">
        <v>26710.0</v>
      </c>
      <c r="H3" s="4" t="n">
        <v>20859.0</v>
      </c>
      <c r="I3" s="4" t="n">
        <v>5582.0</v>
      </c>
      <c r="J3" s="4" t="n">
        <v>1634.0</v>
      </c>
      <c r="K3" s="4" t="n">
        <v>486.0</v>
      </c>
      <c r="L3" s="4" t="n">
        <v>248.0</v>
      </c>
      <c r="M3" s="4" t="n">
        <v>930.0</v>
      </c>
      <c r="N3" s="11" t="n">
        <f>SUM(D3:M3)</f>
        <v>107341.0</v>
      </c>
      <c r="O3" s="4" t="n">
        <v>677387.0</v>
      </c>
      <c r="P3" s="4" t="n">
        <v>498767.0</v>
      </c>
      <c r="Q3" s="11" t="n">
        <f>SUM(D3:L3)</f>
        <v>106411.0</v>
      </c>
      <c r="R3" s="6" t="n">
        <f ref="R3:R48" si="0" t="shared">IF(P3&lt;&gt;0,P3/SUM(D3:L3),0)</f>
        <v>4.687175198052833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2239.0</v>
      </c>
      <c r="E4" s="5" t="n">
        <v>2814.0</v>
      </c>
      <c r="F4" s="5" t="n">
        <v>5043.0</v>
      </c>
      <c r="G4" s="5" t="n">
        <v>19471.0</v>
      </c>
      <c r="H4" s="5" t="n">
        <v>166924.0</v>
      </c>
      <c r="I4" s="5" t="n">
        <v>17216.0</v>
      </c>
      <c r="J4" s="5" t="n">
        <v>4253.0</v>
      </c>
      <c r="K4" s="5" t="n">
        <v>4333.0</v>
      </c>
      <c r="L4" s="5" t="n">
        <v>1400.0</v>
      </c>
      <c r="M4" s="5" t="n">
        <v>3989.0</v>
      </c>
      <c r="N4" s="11" t="n">
        <f ref="N4:N14" si="1" t="shared">SUM(D4:M4)</f>
        <v>227682.0</v>
      </c>
      <c r="O4" s="5" t="n">
        <v>3104173.0</v>
      </c>
      <c r="P4" s="5" t="n">
        <v>1760773.0</v>
      </c>
      <c r="Q4" s="11" t="n">
        <f ref="Q4:Q48" si="2" t="shared">SUM(D4:L4)</f>
        <v>223693.0</v>
      </c>
      <c r="R4" s="6" t="n">
        <f si="0" t="shared"/>
        <v>7.871381759822614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7142.0</v>
      </c>
      <c r="E5" s="5" t="n">
        <v>32857.0</v>
      </c>
      <c r="F5" s="5" t="n">
        <v>47383.0</v>
      </c>
      <c r="G5" s="5" t="n">
        <v>15978.0</v>
      </c>
      <c r="H5" s="5" t="n">
        <v>10323.0</v>
      </c>
      <c r="I5" s="5" t="n">
        <v>5940.0</v>
      </c>
      <c r="J5" s="5" t="n">
        <v>3248.0</v>
      </c>
      <c r="K5" s="5" t="n">
        <v>1763.0</v>
      </c>
      <c r="L5" s="5" t="n">
        <v>1041.0</v>
      </c>
      <c r="M5" s="5" t="n">
        <v>1869.0</v>
      </c>
      <c r="N5" s="11" t="n">
        <f si="1" t="shared"/>
        <v>127544.0</v>
      </c>
      <c r="O5" s="5" t="n">
        <v>1008539.0</v>
      </c>
      <c r="P5" s="5" t="n">
        <v>626408.0</v>
      </c>
      <c r="Q5" s="11" t="n">
        <f si="2" t="shared"/>
        <v>125675.0</v>
      </c>
      <c r="R5" s="6" t="n">
        <f si="0" t="shared"/>
        <v>4.984348518002785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1454.0</v>
      </c>
      <c r="E6" s="5" t="n">
        <v>3413.0</v>
      </c>
      <c r="F6" s="5" t="n">
        <v>8437.0</v>
      </c>
      <c r="G6" s="5" t="n">
        <v>3609.0</v>
      </c>
      <c r="H6" s="5" t="n">
        <v>3135.0</v>
      </c>
      <c r="I6" s="5" t="n">
        <v>1093.0</v>
      </c>
      <c r="J6" s="5" t="n">
        <v>596.0</v>
      </c>
      <c r="K6" s="5" t="n">
        <v>359.0</v>
      </c>
      <c r="L6" s="5" t="n">
        <v>121.0</v>
      </c>
      <c r="M6" s="5" t="n">
        <v>445.0</v>
      </c>
      <c r="N6" s="11" t="n">
        <f si="1" t="shared"/>
        <v>22662.0</v>
      </c>
      <c r="O6" s="5" t="n">
        <v>226164.0</v>
      </c>
      <c r="P6" s="5" t="n">
        <v>115277.0</v>
      </c>
      <c r="Q6" s="11" t="n">
        <f si="2" t="shared"/>
        <v>22217.0</v>
      </c>
      <c r="R6" s="6" t="n">
        <f si="0" t="shared"/>
        <v>5.1886843408200924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112.0</v>
      </c>
      <c r="E7" s="5" t="n">
        <v>180.0</v>
      </c>
      <c r="F7" s="5" t="n">
        <v>222.0</v>
      </c>
      <c r="G7" s="5" t="n">
        <v>144.0</v>
      </c>
      <c r="H7" s="5" t="n">
        <v>283.0</v>
      </c>
      <c r="I7" s="5" t="n">
        <v>153.0</v>
      </c>
      <c r="J7" s="5" t="n">
        <v>144.0</v>
      </c>
      <c r="K7" s="5" t="n">
        <v>95.0</v>
      </c>
      <c r="L7" s="5" t="n">
        <v>37.0</v>
      </c>
      <c r="M7" s="5" t="n">
        <v>149.0</v>
      </c>
      <c r="N7" s="11" t="n">
        <f si="1" t="shared"/>
        <v>1519.0</v>
      </c>
      <c r="O7" s="5" t="n">
        <v>61039.0</v>
      </c>
      <c r="P7" s="5" t="n">
        <v>15783.0</v>
      </c>
      <c r="Q7" s="11" t="n">
        <f si="2" t="shared"/>
        <v>1370.0</v>
      </c>
      <c r="R7" s="6" t="n">
        <f si="0" t="shared"/>
        <v>11.520437956204379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60.0</v>
      </c>
      <c r="E8" s="5" t="n">
        <v>113.0</v>
      </c>
      <c r="F8" s="5" t="n">
        <v>124.0</v>
      </c>
      <c r="G8" s="5" t="n">
        <v>69.0</v>
      </c>
      <c r="H8" s="5" t="n">
        <v>143.0</v>
      </c>
      <c r="I8" s="5" t="n">
        <v>180.0</v>
      </c>
      <c r="J8" s="5" t="n">
        <v>58.0</v>
      </c>
      <c r="K8" s="5" t="n">
        <v>53.0</v>
      </c>
      <c r="L8" s="5" t="n">
        <v>6.0</v>
      </c>
      <c r="M8" s="5" t="n">
        <v>66.0</v>
      </c>
      <c r="N8" s="11" t="n">
        <f si="1" t="shared"/>
        <v>872.0</v>
      </c>
      <c r="O8" s="5" t="n">
        <v>29554.0</v>
      </c>
      <c r="P8" s="5" t="n">
        <v>7573.0</v>
      </c>
      <c r="Q8" s="11" t="n">
        <f si="2" t="shared"/>
        <v>806.0</v>
      </c>
      <c r="R8" s="6" t="n">
        <f si="0" t="shared"/>
        <v>9.395781637717121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513.0</v>
      </c>
      <c r="E9" s="5" t="n">
        <v>661.0</v>
      </c>
      <c r="F9" s="5" t="n">
        <v>1559.0</v>
      </c>
      <c r="G9" s="5" t="n">
        <v>2766.0</v>
      </c>
      <c r="H9" s="5" t="n">
        <v>11404.0</v>
      </c>
      <c r="I9" s="5" t="n">
        <v>2560.0</v>
      </c>
      <c r="J9" s="5" t="n">
        <v>854.0</v>
      </c>
      <c r="K9" s="5" t="n">
        <v>331.0</v>
      </c>
      <c r="L9" s="5" t="n">
        <v>141.0</v>
      </c>
      <c r="M9" s="5" t="n">
        <v>1169.0</v>
      </c>
      <c r="N9" s="11" t="n">
        <f si="1" t="shared"/>
        <v>21958.0</v>
      </c>
      <c r="O9" s="5" t="n">
        <v>424031.0</v>
      </c>
      <c r="P9" s="5" t="n">
        <v>156388.0</v>
      </c>
      <c r="Q9" s="11" t="n">
        <f si="2" t="shared"/>
        <v>20789.0</v>
      </c>
      <c r="R9" s="6" t="n">
        <f si="0" t="shared"/>
        <v>7.522632161239117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627.0</v>
      </c>
      <c r="E10" s="5" t="n">
        <v>1465.0</v>
      </c>
      <c r="F10" s="5" t="n">
        <v>2389.0</v>
      </c>
      <c r="G10" s="5" t="n">
        <v>2761.0</v>
      </c>
      <c r="H10" s="5" t="n">
        <v>4775.0</v>
      </c>
      <c r="I10" s="5" t="n">
        <v>2117.0</v>
      </c>
      <c r="J10" s="5" t="n">
        <v>538.0</v>
      </c>
      <c r="K10" s="5" t="n">
        <v>159.0</v>
      </c>
      <c r="L10" s="5" t="n">
        <v>55.0</v>
      </c>
      <c r="M10" s="5" t="n">
        <v>142.0</v>
      </c>
      <c r="N10" s="11" t="n">
        <f si="1" t="shared"/>
        <v>15028.0</v>
      </c>
      <c r="O10" s="5" t="n">
        <v>127409.0</v>
      </c>
      <c r="P10" s="5" t="n">
        <v>94135.0</v>
      </c>
      <c r="Q10" s="11" t="n">
        <f si="2" t="shared"/>
        <v>14886.0</v>
      </c>
      <c r="R10" s="6" t="n">
        <f si="0" t="shared"/>
        <v>6.32372699180438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911.0</v>
      </c>
      <c r="E11" s="5" t="n">
        <v>413.0</v>
      </c>
      <c r="F11" s="5" t="n">
        <v>744.0</v>
      </c>
      <c r="G11" s="5" t="n">
        <v>649.0</v>
      </c>
      <c r="H11" s="5" t="n">
        <v>5449.0</v>
      </c>
      <c r="I11" s="5" t="n">
        <v>2035.0</v>
      </c>
      <c r="J11" s="5" t="n">
        <v>596.0</v>
      </c>
      <c r="K11" s="5" t="n">
        <v>475.0</v>
      </c>
      <c r="L11" s="5" t="n">
        <v>232.0</v>
      </c>
      <c r="M11" s="5" t="n">
        <v>6699.0</v>
      </c>
      <c r="N11" s="11" t="n">
        <f si="1" t="shared"/>
        <v>18203.0</v>
      </c>
      <c r="O11" s="5" t="n">
        <v>5518083.0</v>
      </c>
      <c r="P11" s="5" t="n">
        <v>113750.0</v>
      </c>
      <c r="Q11" s="11" t="n">
        <f si="2" t="shared"/>
        <v>11504.0</v>
      </c>
      <c r="R11" s="6" t="n">
        <f si="0" t="shared"/>
        <v>9.887865090403338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283.0</v>
      </c>
      <c r="E12" s="5" t="n">
        <v>492.0</v>
      </c>
      <c r="F12" s="5" t="n">
        <v>542.0</v>
      </c>
      <c r="G12" s="5" t="n">
        <v>369.0</v>
      </c>
      <c r="H12" s="5" t="n">
        <v>454.0</v>
      </c>
      <c r="I12" s="5" t="n">
        <v>429.0</v>
      </c>
      <c r="J12" s="5" t="n">
        <v>302.0</v>
      </c>
      <c r="K12" s="5" t="n">
        <v>243.0</v>
      </c>
      <c r="L12" s="5" t="n">
        <v>128.0</v>
      </c>
      <c r="M12" s="5" t="n">
        <v>3294.0</v>
      </c>
      <c r="N12" s="11" t="n">
        <f si="1" t="shared"/>
        <v>6536.0</v>
      </c>
      <c r="O12" s="5" t="n">
        <v>2105616.0</v>
      </c>
      <c r="P12" s="5" t="n">
        <v>39729.0</v>
      </c>
      <c r="Q12" s="11" t="n">
        <f si="2" t="shared"/>
        <v>3242.0</v>
      </c>
      <c r="R12" s="6" t="n">
        <f si="0" t="shared"/>
        <v>12.254472547809995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260.0</v>
      </c>
      <c r="E13" s="5" t="n">
        <v>453.0</v>
      </c>
      <c r="F13" s="5" t="n">
        <v>660.0</v>
      </c>
      <c r="G13" s="5" t="n">
        <v>627.0</v>
      </c>
      <c r="H13" s="5" t="n">
        <v>689.0</v>
      </c>
      <c r="I13" s="5" t="n">
        <v>358.0</v>
      </c>
      <c r="J13" s="5" t="n">
        <v>277.0</v>
      </c>
      <c r="K13" s="5" t="n">
        <v>255.0</v>
      </c>
      <c r="L13" s="5" t="n">
        <v>139.0</v>
      </c>
      <c r="M13" s="5" t="n">
        <v>3450.0</v>
      </c>
      <c r="N13" s="11" t="n">
        <f si="1" t="shared"/>
        <v>7168.0</v>
      </c>
      <c r="O13" s="5" t="n">
        <v>2060367.0</v>
      </c>
      <c r="P13" s="5" t="n">
        <v>42403.0</v>
      </c>
      <c r="Q13" s="11" t="n">
        <f si="2" t="shared"/>
        <v>3718.0</v>
      </c>
      <c r="R13" s="6" t="n">
        <f si="0" t="shared"/>
        <v>11.404787520172135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97.0</v>
      </c>
      <c r="E14" s="5" t="n">
        <v>78.0</v>
      </c>
      <c r="F14" s="5" t="n">
        <v>130.0</v>
      </c>
      <c r="G14" s="5" t="n">
        <v>124.0</v>
      </c>
      <c r="H14" s="5" t="n">
        <v>588.0</v>
      </c>
      <c r="I14" s="5" t="n">
        <v>532.0</v>
      </c>
      <c r="J14" s="5" t="n">
        <v>514.0</v>
      </c>
      <c r="K14" s="5" t="n">
        <v>450.0</v>
      </c>
      <c r="L14" s="5" t="n">
        <v>471.0</v>
      </c>
      <c r="M14" s="5" t="n">
        <v>3427.0</v>
      </c>
      <c r="N14" s="11" t="n">
        <f si="1" t="shared"/>
        <v>6411.0</v>
      </c>
      <c r="O14" s="5" t="n">
        <v>2544114.0</v>
      </c>
      <c r="P14" s="5" t="n">
        <v>79877.0</v>
      </c>
      <c r="Q14" s="11" t="n">
        <f si="2" t="shared"/>
        <v>2984.0</v>
      </c>
      <c r="R14" s="6" t="n">
        <f si="0" t="shared"/>
        <v>26.76843163538874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43.0</v>
      </c>
      <c r="E15" s="5" t="n">
        <f ref="E15:M15" si="3" t="shared">E16-E9-E10-E11-E12-E13-E14</f>
        <v>28.0</v>
      </c>
      <c r="F15" s="5" t="n">
        <f si="3" t="shared"/>
        <v>39.0</v>
      </c>
      <c r="G15" s="5" t="n">
        <f si="3" t="shared"/>
        <v>24.0</v>
      </c>
      <c r="H15" s="5" t="n">
        <f si="3" t="shared"/>
        <v>87.0</v>
      </c>
      <c r="I15" s="5" t="n">
        <f si="3" t="shared"/>
        <v>81.0</v>
      </c>
      <c r="J15" s="5" t="n">
        <f si="3" t="shared"/>
        <v>95.0</v>
      </c>
      <c r="K15" s="5" t="n">
        <f si="3" t="shared"/>
        <v>39.0</v>
      </c>
      <c r="L15" s="5" t="n">
        <f si="3" t="shared"/>
        <v>29.0</v>
      </c>
      <c r="M15" s="5" t="n">
        <f si="3" t="shared"/>
        <v>88.0</v>
      </c>
      <c r="N15" s="5" t="n">
        <f ref="N15" si="4" t="shared">N16-N9-N10-N11-N12-N13-N14</f>
        <v>553.0</v>
      </c>
      <c r="O15" s="5" t="n">
        <f>O16-O9-O10-O11-O12-O13-O14</f>
        <v>41204.0</v>
      </c>
      <c r="P15" s="5" t="n">
        <f>P16-P9-P10-P11-P12-P13-P14</f>
        <v>7708.0</v>
      </c>
      <c r="Q15" s="11" t="n">
        <f si="2" t="shared"/>
        <v>465.0</v>
      </c>
      <c r="R15" s="6" t="n">
        <f si="0" t="shared"/>
        <v>16.576344086021507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2734.0</v>
      </c>
      <c r="E16" s="5" t="n">
        <v>3590.0</v>
      </c>
      <c r="F16" s="5" t="n">
        <v>6063.0</v>
      </c>
      <c r="G16" s="5" t="n">
        <v>7320.0</v>
      </c>
      <c r="H16" s="5" t="n">
        <v>23446.0</v>
      </c>
      <c r="I16" s="5" t="n">
        <v>8112.0</v>
      </c>
      <c r="J16" s="5" t="n">
        <v>3176.0</v>
      </c>
      <c r="K16" s="5" t="n">
        <v>1952.0</v>
      </c>
      <c r="L16" s="5" t="n">
        <v>1195.0</v>
      </c>
      <c r="M16" s="5" t="n">
        <v>18269.0</v>
      </c>
      <c r="N16" s="11" t="n">
        <f ref="N16:N48" si="5" t="shared">SUM(D16:M16)</f>
        <v>75857.0</v>
      </c>
      <c r="O16" s="5" t="n">
        <v>1.2820824E7</v>
      </c>
      <c r="P16" s="5" t="n">
        <v>533990.0</v>
      </c>
      <c r="Q16" s="11" t="n">
        <f si="2" t="shared"/>
        <v>57588.0</v>
      </c>
      <c r="R16" s="6" t="n">
        <f si="0" t="shared"/>
        <v>9.27259151212058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18.0</v>
      </c>
      <c r="E17" s="5" t="n">
        <f ref="E17:M17" si="6" t="shared">E18-E16-E3-E4-E5-E6-E7-E8</f>
        <v>23.0</v>
      </c>
      <c r="F17" s="5" t="n">
        <f si="6" t="shared"/>
        <v>58.0</v>
      </c>
      <c r="G17" s="5" t="n">
        <f si="6" t="shared"/>
        <v>36.0</v>
      </c>
      <c r="H17" s="5" t="n">
        <f si="6" t="shared"/>
        <v>96.0</v>
      </c>
      <c r="I17" s="5" t="n">
        <f si="6" t="shared"/>
        <v>68.0</v>
      </c>
      <c r="J17" s="5" t="n">
        <f si="6" t="shared"/>
        <v>67.0</v>
      </c>
      <c r="K17" s="5" t="n">
        <f si="6" t="shared"/>
        <v>133.0</v>
      </c>
      <c r="L17" s="5" t="n">
        <f si="6" t="shared"/>
        <v>21.0</v>
      </c>
      <c r="M17" s="5" t="n">
        <f si="6" t="shared"/>
        <v>1342.0</v>
      </c>
      <c r="N17" s="11" t="n">
        <f si="5" t="shared"/>
        <v>1862.0</v>
      </c>
      <c r="O17" s="5" t="n">
        <f>O18-O16-O3-O4-O5-O6-O7-O8</f>
        <v>1078812.0</v>
      </c>
      <c r="P17" s="5" t="n">
        <f>P18-P16-P3-P4-P5-P6-P7-P8</f>
        <v>11484.0</v>
      </c>
      <c r="Q17" s="11" t="n">
        <f si="2" t="shared"/>
        <v>520.0</v>
      </c>
      <c r="R17" s="6" t="n">
        <f si="0" t="shared"/>
        <v>22.084615384615386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16314.0</v>
      </c>
      <c r="E18" s="5" t="n">
        <v>52917.0</v>
      </c>
      <c r="F18" s="5" t="n">
        <v>105740.0</v>
      </c>
      <c r="G18" s="5" t="n">
        <v>73337.0</v>
      </c>
      <c r="H18" s="5" t="n">
        <v>225209.0</v>
      </c>
      <c r="I18" s="5" t="n">
        <v>38344.0</v>
      </c>
      <c r="J18" s="5" t="n">
        <v>13176.0</v>
      </c>
      <c r="K18" s="5" t="n">
        <v>9174.0</v>
      </c>
      <c r="L18" s="5" t="n">
        <v>4069.0</v>
      </c>
      <c r="M18" s="5" t="n">
        <v>27059.0</v>
      </c>
      <c r="N18" s="11" t="n">
        <f si="5" t="shared"/>
        <v>565339.0</v>
      </c>
      <c r="O18" s="5" t="n">
        <v>1.9006492E7</v>
      </c>
      <c r="P18" s="5" t="n">
        <v>3570055.0</v>
      </c>
      <c r="Q18" s="11" t="n">
        <f si="2" t="shared"/>
        <v>538280.0</v>
      </c>
      <c r="R18" s="6" t="n">
        <f si="0" t="shared"/>
        <v>6.6323381883034855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230.0</v>
      </c>
      <c r="E19" s="5" t="n">
        <v>467.0</v>
      </c>
      <c r="F19" s="5" t="n">
        <v>747.0</v>
      </c>
      <c r="G19" s="5" t="n">
        <v>638.0</v>
      </c>
      <c r="H19" s="5" t="n">
        <v>895.0</v>
      </c>
      <c r="I19" s="5" t="n">
        <v>851.0</v>
      </c>
      <c r="J19" s="5" t="n">
        <v>682.0</v>
      </c>
      <c r="K19" s="5" t="n">
        <v>554.0</v>
      </c>
      <c r="L19" s="5" t="n">
        <v>259.0</v>
      </c>
      <c r="M19" s="5" t="n">
        <v>271.0</v>
      </c>
      <c r="N19" s="11" t="n">
        <f si="5" t="shared"/>
        <v>5594.0</v>
      </c>
      <c r="O19" s="5" t="n">
        <v>158426.0</v>
      </c>
      <c r="P19" s="5" t="n">
        <v>79472.0</v>
      </c>
      <c r="Q19" s="11" t="n">
        <f si="2" t="shared"/>
        <v>5323.0</v>
      </c>
      <c r="R19" s="6" t="n">
        <f si="0" t="shared"/>
        <v>14.929926733045276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2092.0</v>
      </c>
      <c r="E20" s="5" t="n">
        <v>2830.0</v>
      </c>
      <c r="F20" s="5" t="n">
        <v>3120.0</v>
      </c>
      <c r="G20" s="5" t="n">
        <v>2488.0</v>
      </c>
      <c r="H20" s="5" t="n">
        <v>4778.0</v>
      </c>
      <c r="I20" s="5" t="n">
        <v>6814.0</v>
      </c>
      <c r="J20" s="5" t="n">
        <v>6179.0</v>
      </c>
      <c r="K20" s="5" t="n">
        <v>3407.0</v>
      </c>
      <c r="L20" s="5" t="n">
        <v>1033.0</v>
      </c>
      <c r="M20" s="5" t="n">
        <v>1042.0</v>
      </c>
      <c r="N20" s="11" t="n">
        <f si="5" t="shared"/>
        <v>33783.0</v>
      </c>
      <c r="O20" s="5" t="n">
        <v>854005.0</v>
      </c>
      <c r="P20" s="5" t="n">
        <v>502949.0</v>
      </c>
      <c r="Q20" s="11" t="n">
        <f si="2" t="shared"/>
        <v>32741.0</v>
      </c>
      <c r="R20" s="6" t="n">
        <f si="0" t="shared"/>
        <v>15.361442839253534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6.0</v>
      </c>
      <c r="E21" s="5" t="n">
        <v>7.0</v>
      </c>
      <c r="F21" s="5" t="n">
        <v>18.0</v>
      </c>
      <c r="G21" s="5" t="n">
        <v>10.0</v>
      </c>
      <c r="H21" s="5" t="n">
        <v>28.0</v>
      </c>
      <c r="I21" s="5" t="n">
        <v>12.0</v>
      </c>
      <c r="J21" s="5" t="n">
        <v>11.0</v>
      </c>
      <c r="K21" s="5" t="n">
        <v>15.0</v>
      </c>
      <c r="L21" s="5" t="n">
        <v>5.0</v>
      </c>
      <c r="M21" s="5" t="n">
        <v>11.0</v>
      </c>
      <c r="N21" s="11" t="n">
        <f si="5" t="shared"/>
        <v>123.0</v>
      </c>
      <c r="O21" s="5" t="n">
        <v>3277.0</v>
      </c>
      <c r="P21" s="5" t="n">
        <v>1567.0</v>
      </c>
      <c r="Q21" s="11" t="n">
        <f si="2" t="shared"/>
        <v>112.0</v>
      </c>
      <c r="R21" s="6" t="n">
        <f si="0" t="shared"/>
        <v>13.991071428571429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10.0</v>
      </c>
      <c r="E22" s="5" t="n">
        <v>19.0</v>
      </c>
      <c r="F22" s="5" t="n">
        <v>27.0</v>
      </c>
      <c r="G22" s="5" t="n">
        <v>22.0</v>
      </c>
      <c r="H22" s="5" t="n">
        <v>46.0</v>
      </c>
      <c r="I22" s="5" t="n">
        <v>28.0</v>
      </c>
      <c r="J22" s="5" t="n">
        <v>24.0</v>
      </c>
      <c r="K22" s="5" t="n">
        <v>14.0</v>
      </c>
      <c r="L22" s="5" t="n">
        <v>10.0</v>
      </c>
      <c r="M22" s="5" t="n">
        <v>14.0</v>
      </c>
      <c r="N22" s="11" t="n">
        <f si="5" t="shared"/>
        <v>214.0</v>
      </c>
      <c r="O22" s="5" t="n">
        <v>7951.0</v>
      </c>
      <c r="P22" s="5" t="n">
        <v>2731.0</v>
      </c>
      <c r="Q22" s="11" t="n">
        <f si="2" t="shared"/>
        <v>200.0</v>
      </c>
      <c r="R22" s="6" t="n">
        <f si="0" t="shared"/>
        <v>13.655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3.0</v>
      </c>
      <c r="F23" s="5" t="n">
        <v>3.0</v>
      </c>
      <c r="G23" s="5" t="n">
        <v>0.0</v>
      </c>
      <c r="H23" s="5" t="n">
        <v>6.0</v>
      </c>
      <c r="I23" s="5" t="n">
        <v>18.0</v>
      </c>
      <c r="J23" s="5" t="n">
        <v>4.0</v>
      </c>
      <c r="K23" s="5" t="n">
        <v>6.0</v>
      </c>
      <c r="L23" s="5" t="n">
        <v>4.0</v>
      </c>
      <c r="M23" s="5" t="n">
        <v>3.0</v>
      </c>
      <c r="N23" s="11" t="n">
        <f si="5" t="shared"/>
        <v>50.0</v>
      </c>
      <c r="O23" s="5" t="n">
        <v>1376.0</v>
      </c>
      <c r="P23" s="5" t="n">
        <v>861.0</v>
      </c>
      <c r="Q23" s="11" t="n">
        <f si="2" t="shared"/>
        <v>47.0</v>
      </c>
      <c r="R23" s="6" t="n">
        <f si="0" t="shared"/>
        <v>18.319148936170212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11.0</v>
      </c>
      <c r="E24" s="5" t="n">
        <f ref="E24:M24" si="7" t="shared">E25-E19-E20-E21-E22-E23</f>
        <v>35.0</v>
      </c>
      <c r="F24" s="5" t="n">
        <f si="7" t="shared"/>
        <v>28.0</v>
      </c>
      <c r="G24" s="5" t="n">
        <f si="7" t="shared"/>
        <v>48.0</v>
      </c>
      <c r="H24" s="5" t="n">
        <f si="7" t="shared"/>
        <v>68.0</v>
      </c>
      <c r="I24" s="5" t="n">
        <f si="7" t="shared"/>
        <v>77.0</v>
      </c>
      <c r="J24" s="5" t="n">
        <f si="7" t="shared"/>
        <v>86.0</v>
      </c>
      <c r="K24" s="5" t="n">
        <f si="7" t="shared"/>
        <v>47.0</v>
      </c>
      <c r="L24" s="5" t="n">
        <f si="7" t="shared"/>
        <v>32.0</v>
      </c>
      <c r="M24" s="5" t="n">
        <f si="7" t="shared"/>
        <v>174.0</v>
      </c>
      <c r="N24" s="11" t="n">
        <f si="5" t="shared"/>
        <v>606.0</v>
      </c>
      <c r="O24" s="5" t="n">
        <f>O25-O19-O20-O21-O22-O23</f>
        <v>64719.0</v>
      </c>
      <c r="P24" s="5" t="n">
        <f>P25-P19-P20-P21-P22-P23</f>
        <v>7890.0</v>
      </c>
      <c r="Q24" s="11" t="n">
        <f si="2" t="shared"/>
        <v>432.0</v>
      </c>
      <c r="R24" s="6" t="n">
        <f si="0" t="shared"/>
        <v>18.26388888888889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2352.0</v>
      </c>
      <c r="E25" s="5" t="n">
        <v>3361.0</v>
      </c>
      <c r="F25" s="5" t="n">
        <v>3943.0</v>
      </c>
      <c r="G25" s="5" t="n">
        <v>3206.0</v>
      </c>
      <c r="H25" s="5" t="n">
        <v>5821.0</v>
      </c>
      <c r="I25" s="5" t="n">
        <v>7800.0</v>
      </c>
      <c r="J25" s="5" t="n">
        <v>6986.0</v>
      </c>
      <c r="K25" s="5" t="n">
        <v>4043.0</v>
      </c>
      <c r="L25" s="5" t="n">
        <v>1343.0</v>
      </c>
      <c r="M25" s="5" t="n">
        <v>1515.0</v>
      </c>
      <c r="N25" s="11" t="n">
        <f si="5" t="shared"/>
        <v>40370.0</v>
      </c>
      <c r="O25" s="5" t="n">
        <v>1089754.0</v>
      </c>
      <c r="P25" s="5" t="n">
        <v>595470.0</v>
      </c>
      <c r="Q25" s="11" t="n">
        <f si="2" t="shared"/>
        <v>38855.0</v>
      </c>
      <c r="R25" s="6" t="n">
        <f si="0" t="shared"/>
        <v>15.325440741217346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32.0</v>
      </c>
      <c r="E26" s="5" t="n">
        <v>53.0</v>
      </c>
      <c r="F26" s="5" t="n">
        <v>31.0</v>
      </c>
      <c r="G26" s="5" t="n">
        <v>38.0</v>
      </c>
      <c r="H26" s="5" t="n">
        <v>57.0</v>
      </c>
      <c r="I26" s="5" t="n">
        <v>84.0</v>
      </c>
      <c r="J26" s="5" t="n">
        <v>61.0</v>
      </c>
      <c r="K26" s="5" t="n">
        <v>35.0</v>
      </c>
      <c r="L26" s="5" t="n">
        <v>12.0</v>
      </c>
      <c r="M26" s="5" t="n">
        <v>8.0</v>
      </c>
      <c r="N26" s="11" t="n">
        <f si="5" t="shared"/>
        <v>411.0</v>
      </c>
      <c r="O26" s="5" t="n">
        <v>8962.0</v>
      </c>
      <c r="P26" s="5" t="n">
        <v>5466.0</v>
      </c>
      <c r="Q26" s="11" t="n">
        <f si="2" t="shared"/>
        <v>403.0</v>
      </c>
      <c r="R26" s="6" t="n">
        <f si="0" t="shared"/>
        <v>13.563275434243176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152.0</v>
      </c>
      <c r="E27" s="5" t="n">
        <v>180.0</v>
      </c>
      <c r="F27" s="5" t="n">
        <v>206.0</v>
      </c>
      <c r="G27" s="5" t="n">
        <v>178.0</v>
      </c>
      <c r="H27" s="5" t="n">
        <v>442.0</v>
      </c>
      <c r="I27" s="5" t="n">
        <v>614.0</v>
      </c>
      <c r="J27" s="5" t="n">
        <v>550.0</v>
      </c>
      <c r="K27" s="5" t="n">
        <v>418.0</v>
      </c>
      <c r="L27" s="5" t="n">
        <v>116.0</v>
      </c>
      <c r="M27" s="5" t="n">
        <v>96.0</v>
      </c>
      <c r="N27" s="11" t="n">
        <f si="5" t="shared"/>
        <v>2952.0</v>
      </c>
      <c r="O27" s="5" t="n">
        <v>70906.0</v>
      </c>
      <c r="P27" s="5" t="n">
        <v>50780.0</v>
      </c>
      <c r="Q27" s="11" t="n">
        <f si="2" t="shared"/>
        <v>2856.0</v>
      </c>
      <c r="R27" s="6" t="n">
        <f si="0" t="shared"/>
        <v>17.780112044817926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291.0</v>
      </c>
      <c r="E28" s="5" t="n">
        <v>396.0</v>
      </c>
      <c r="F28" s="5" t="n">
        <v>337.0</v>
      </c>
      <c r="G28" s="5" t="n">
        <v>286.0</v>
      </c>
      <c r="H28" s="5" t="n">
        <v>408.0</v>
      </c>
      <c r="I28" s="5" t="n">
        <v>521.0</v>
      </c>
      <c r="J28" s="5" t="n">
        <v>458.0</v>
      </c>
      <c r="K28" s="5" t="n">
        <v>266.0</v>
      </c>
      <c r="L28" s="5" t="n">
        <v>57.0</v>
      </c>
      <c r="M28" s="5" t="n">
        <v>78.0</v>
      </c>
      <c r="N28" s="11" t="n">
        <f si="5" t="shared"/>
        <v>3098.0</v>
      </c>
      <c r="O28" s="5" t="n">
        <v>56105.0</v>
      </c>
      <c r="P28" s="5" t="n">
        <v>36303.0</v>
      </c>
      <c r="Q28" s="11" t="n">
        <f si="2" t="shared"/>
        <v>3020.0</v>
      </c>
      <c r="R28" s="6" t="n">
        <f si="0" t="shared"/>
        <v>12.020860927152318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87.0</v>
      </c>
      <c r="E29" s="5" t="n">
        <v>109.0</v>
      </c>
      <c r="F29" s="5" t="n">
        <v>98.0</v>
      </c>
      <c r="G29" s="5" t="n">
        <v>76.0</v>
      </c>
      <c r="H29" s="5" t="n">
        <v>104.0</v>
      </c>
      <c r="I29" s="5" t="n">
        <v>154.0</v>
      </c>
      <c r="J29" s="5" t="n">
        <v>107.0</v>
      </c>
      <c r="K29" s="5" t="n">
        <v>67.0</v>
      </c>
      <c r="L29" s="5" t="n">
        <v>22.0</v>
      </c>
      <c r="M29" s="5" t="n">
        <v>21.0</v>
      </c>
      <c r="N29" s="11" t="n">
        <f si="5" t="shared"/>
        <v>845.0</v>
      </c>
      <c r="O29" s="5" t="n">
        <v>14894.0</v>
      </c>
      <c r="P29" s="5" t="n">
        <v>10250.0</v>
      </c>
      <c r="Q29" s="11" t="n">
        <f si="2" t="shared"/>
        <v>824.0</v>
      </c>
      <c r="R29" s="6" t="n">
        <f si="0" t="shared"/>
        <v>12.439320388349515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103.0</v>
      </c>
      <c r="E30" s="5" t="n">
        <v>122.0</v>
      </c>
      <c r="F30" s="5" t="n">
        <v>106.0</v>
      </c>
      <c r="G30" s="5" t="n">
        <v>103.0</v>
      </c>
      <c r="H30" s="5" t="n">
        <v>168.0</v>
      </c>
      <c r="I30" s="5" t="n">
        <v>179.0</v>
      </c>
      <c r="J30" s="5" t="n">
        <v>178.0</v>
      </c>
      <c r="K30" s="5" t="n">
        <v>93.0</v>
      </c>
      <c r="L30" s="5" t="n">
        <v>28.0</v>
      </c>
      <c r="M30" s="5" t="n">
        <v>18.0</v>
      </c>
      <c r="N30" s="11" t="n">
        <f si="5" t="shared"/>
        <v>1098.0</v>
      </c>
      <c r="O30" s="5" t="n">
        <v>17200.0</v>
      </c>
      <c r="P30" s="5" t="n">
        <v>14209.0</v>
      </c>
      <c r="Q30" s="11" t="n">
        <f si="2" t="shared"/>
        <v>1080.0</v>
      </c>
      <c r="R30" s="6" t="n">
        <f si="0" t="shared"/>
        <v>13.156481481481482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34.0</v>
      </c>
      <c r="E31" s="5" t="n">
        <v>67.0</v>
      </c>
      <c r="F31" s="5" t="n">
        <v>76.0</v>
      </c>
      <c r="G31" s="5" t="n">
        <v>42.0</v>
      </c>
      <c r="H31" s="5" t="n">
        <v>89.0</v>
      </c>
      <c r="I31" s="5" t="n">
        <v>114.0</v>
      </c>
      <c r="J31" s="5" t="n">
        <v>144.0</v>
      </c>
      <c r="K31" s="5" t="n">
        <v>51.0</v>
      </c>
      <c r="L31" s="5" t="n">
        <v>13.0</v>
      </c>
      <c r="M31" s="5" t="n">
        <v>12.0</v>
      </c>
      <c r="N31" s="11" t="n">
        <f si="5" t="shared"/>
        <v>642.0</v>
      </c>
      <c r="O31" s="5" t="n">
        <v>14042.0</v>
      </c>
      <c r="P31" s="5" t="n">
        <v>8724.0</v>
      </c>
      <c r="Q31" s="11" t="n">
        <f si="2" t="shared"/>
        <v>630.0</v>
      </c>
      <c r="R31" s="6" t="n">
        <f si="0" t="shared"/>
        <v>13.847619047619048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32.0</v>
      </c>
      <c r="E32" s="5" t="n">
        <v>39.0</v>
      </c>
      <c r="F32" s="5" t="n">
        <v>40.0</v>
      </c>
      <c r="G32" s="5" t="n">
        <v>43.0</v>
      </c>
      <c r="H32" s="5" t="n">
        <v>60.0</v>
      </c>
      <c r="I32" s="5" t="n">
        <v>92.0</v>
      </c>
      <c r="J32" s="5" t="n">
        <v>113.0</v>
      </c>
      <c r="K32" s="5" t="n">
        <v>88.0</v>
      </c>
      <c r="L32" s="5" t="n">
        <v>27.0</v>
      </c>
      <c r="M32" s="5" t="n">
        <v>19.0</v>
      </c>
      <c r="N32" s="11" t="n">
        <f si="5" t="shared"/>
        <v>553.0</v>
      </c>
      <c r="O32" s="5" t="n">
        <v>13910.0</v>
      </c>
      <c r="P32" s="5" t="n">
        <v>9952.0</v>
      </c>
      <c r="Q32" s="11" t="n">
        <f si="2" t="shared"/>
        <v>534.0</v>
      </c>
      <c r="R32" s="6" t="n">
        <f si="0" t="shared"/>
        <v>18.636704119850187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202.0</v>
      </c>
      <c r="E33" s="5" t="n">
        <v>338.0</v>
      </c>
      <c r="F33" s="5" t="n">
        <v>506.0</v>
      </c>
      <c r="G33" s="5" t="n">
        <v>368.0</v>
      </c>
      <c r="H33" s="5" t="n">
        <v>414.0</v>
      </c>
      <c r="I33" s="5" t="n">
        <v>469.0</v>
      </c>
      <c r="J33" s="5" t="n">
        <v>280.0</v>
      </c>
      <c r="K33" s="5" t="n">
        <v>188.0</v>
      </c>
      <c r="L33" s="5" t="n">
        <v>99.0</v>
      </c>
      <c r="M33" s="5" t="n">
        <v>134.0</v>
      </c>
      <c r="N33" s="11" t="n">
        <f si="5" t="shared"/>
        <v>2998.0</v>
      </c>
      <c r="O33" s="5" t="n">
        <v>68923.0</v>
      </c>
      <c r="P33" s="5" t="n">
        <v>33347.0</v>
      </c>
      <c r="Q33" s="11" t="n">
        <f si="2" t="shared"/>
        <v>2864.0</v>
      </c>
      <c r="R33" s="6" t="n">
        <f si="0" t="shared"/>
        <v>11.643505586592179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33.0</v>
      </c>
      <c r="E34" s="5" t="n">
        <v>49.0</v>
      </c>
      <c r="F34" s="5" t="n">
        <v>48.0</v>
      </c>
      <c r="G34" s="5" t="n">
        <v>20.0</v>
      </c>
      <c r="H34" s="5" t="n">
        <v>70.0</v>
      </c>
      <c r="I34" s="5" t="n">
        <v>88.0</v>
      </c>
      <c r="J34" s="5" t="n">
        <v>78.0</v>
      </c>
      <c r="K34" s="5" t="n">
        <v>51.0</v>
      </c>
      <c r="L34" s="5" t="n">
        <v>11.0</v>
      </c>
      <c r="M34" s="5" t="n">
        <v>10.0</v>
      </c>
      <c r="N34" s="11" t="n">
        <f si="5" t="shared"/>
        <v>458.0</v>
      </c>
      <c r="O34" s="5" t="n">
        <v>8342.0</v>
      </c>
      <c r="P34" s="5" t="n">
        <v>6458.0</v>
      </c>
      <c r="Q34" s="11" t="n">
        <f si="2" t="shared"/>
        <v>448.0</v>
      </c>
      <c r="R34" s="6" t="n">
        <f si="0" t="shared"/>
        <v>14.415178571428571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9.0</v>
      </c>
      <c r="E35" s="5" t="n">
        <v>7.0</v>
      </c>
      <c r="F35" s="5" t="n">
        <v>2.0</v>
      </c>
      <c r="G35" s="5" t="n">
        <v>4.0</v>
      </c>
      <c r="H35" s="5" t="n">
        <v>8.0</v>
      </c>
      <c r="I35" s="5" t="n">
        <v>11.0</v>
      </c>
      <c r="J35" s="5" t="n">
        <v>7.0</v>
      </c>
      <c r="K35" s="5" t="n">
        <v>7.0</v>
      </c>
      <c r="L35" s="5" t="n">
        <v>4.0</v>
      </c>
      <c r="M35" s="5" t="n">
        <v>2.0</v>
      </c>
      <c r="N35" s="11" t="n">
        <f si="5" t="shared"/>
        <v>61.0</v>
      </c>
      <c r="O35" s="5" t="n">
        <v>2247.0</v>
      </c>
      <c r="P35" s="5" t="n">
        <v>1010.0</v>
      </c>
      <c r="Q35" s="11" t="n">
        <f si="2" t="shared"/>
        <v>59.0</v>
      </c>
      <c r="R35" s="6" t="n">
        <f si="0" t="shared"/>
        <v>17.11864406779661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25.0</v>
      </c>
      <c r="E36" s="5" t="n">
        <v>53.0</v>
      </c>
      <c r="F36" s="5" t="n">
        <v>44.0</v>
      </c>
      <c r="G36" s="5" t="n">
        <v>30.0</v>
      </c>
      <c r="H36" s="5" t="n">
        <v>48.0</v>
      </c>
      <c r="I36" s="5" t="n">
        <v>69.0</v>
      </c>
      <c r="J36" s="5" t="n">
        <v>36.0</v>
      </c>
      <c r="K36" s="5" t="n">
        <v>40.0</v>
      </c>
      <c r="L36" s="5" t="n">
        <v>6.0</v>
      </c>
      <c r="M36" s="5" t="n">
        <v>11.0</v>
      </c>
      <c r="N36" s="11" t="n">
        <f si="5" t="shared"/>
        <v>362.0</v>
      </c>
      <c r="O36" s="5" t="n">
        <v>6332.0</v>
      </c>
      <c r="P36" s="5" t="n">
        <v>4375.0</v>
      </c>
      <c r="Q36" s="11" t="n">
        <f si="2" t="shared"/>
        <v>351.0</v>
      </c>
      <c r="R36" s="6" t="n">
        <f si="0" t="shared"/>
        <v>12.464387464387464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23.0</v>
      </c>
      <c r="E37" s="5" t="n">
        <v>21.0</v>
      </c>
      <c r="F37" s="5" t="n">
        <v>43.0</v>
      </c>
      <c r="G37" s="5" t="n">
        <v>34.0</v>
      </c>
      <c r="H37" s="5" t="n">
        <v>76.0</v>
      </c>
      <c r="I37" s="5" t="n">
        <v>51.0</v>
      </c>
      <c r="J37" s="5" t="n">
        <v>60.0</v>
      </c>
      <c r="K37" s="5" t="n">
        <v>65.0</v>
      </c>
      <c r="L37" s="5" t="n">
        <v>11.0</v>
      </c>
      <c r="M37" s="5" t="n">
        <v>55.0</v>
      </c>
      <c r="N37" s="11" t="n">
        <f si="5" t="shared"/>
        <v>439.0</v>
      </c>
      <c r="O37" s="5" t="n">
        <v>21089.0</v>
      </c>
      <c r="P37" s="5" t="n">
        <v>6287.0</v>
      </c>
      <c r="Q37" s="11" t="n">
        <f si="2" t="shared"/>
        <v>384.0</v>
      </c>
      <c r="R37" s="6" t="n">
        <f si="0" t="shared"/>
        <v>16.372395833333332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119.0</v>
      </c>
      <c r="E38" s="5" t="n">
        <f ref="E38:M38" si="8" t="shared">E39-E26-E27-E28-E29-E30-E31-E32-E33-E34-E35-E36-E37</f>
        <v>208.0</v>
      </c>
      <c r="F38" s="5" t="n">
        <f si="8" t="shared"/>
        <v>312.0</v>
      </c>
      <c r="G38" s="5" t="n">
        <f si="8" t="shared"/>
        <v>271.0</v>
      </c>
      <c r="H38" s="5" t="n">
        <f si="8" t="shared"/>
        <v>362.0</v>
      </c>
      <c r="I38" s="5" t="n">
        <f si="8" t="shared"/>
        <v>341.0</v>
      </c>
      <c r="J38" s="5" t="n">
        <f si="8" t="shared"/>
        <v>212.0</v>
      </c>
      <c r="K38" s="5" t="n">
        <f si="8" t="shared"/>
        <v>180.0</v>
      </c>
      <c r="L38" s="5" t="n">
        <f si="8" t="shared"/>
        <v>66.0</v>
      </c>
      <c r="M38" s="5" t="n">
        <f si="8" t="shared"/>
        <v>114.0</v>
      </c>
      <c r="N38" s="11" t="n">
        <f si="5" t="shared"/>
        <v>2185.0</v>
      </c>
      <c r="O38" s="5" t="n">
        <f>O39-O26-O27-O28-O29-O30-O31-O32-O33-O34-O35-O36-O37</f>
        <v>52522.0</v>
      </c>
      <c r="P38" s="5" t="n">
        <f>P39-P26-P27-P28-P29-P30-P31-P32-P33-P34-P35-P36-P37</f>
        <v>25905.0</v>
      </c>
      <c r="Q38" s="11" t="n">
        <f si="2" t="shared"/>
        <v>2071.0</v>
      </c>
      <c r="R38" s="6" t="n">
        <f si="0" t="shared"/>
        <v>12.508450024142926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1142.0</v>
      </c>
      <c r="E39" s="5" t="n">
        <v>1642.0</v>
      </c>
      <c r="F39" s="5" t="n">
        <v>1849.0</v>
      </c>
      <c r="G39" s="5" t="n">
        <v>1493.0</v>
      </c>
      <c r="H39" s="5" t="n">
        <v>2306.0</v>
      </c>
      <c r="I39" s="5" t="n">
        <v>2787.0</v>
      </c>
      <c r="J39" s="5" t="n">
        <v>2284.0</v>
      </c>
      <c r="K39" s="5" t="n">
        <v>1549.0</v>
      </c>
      <c r="L39" s="5" t="n">
        <v>472.0</v>
      </c>
      <c r="M39" s="5" t="n">
        <v>578.0</v>
      </c>
      <c r="N39" s="11" t="n">
        <f si="5" t="shared"/>
        <v>16102.0</v>
      </c>
      <c r="O39" s="5" t="n">
        <v>355474.0</v>
      </c>
      <c r="P39" s="5" t="n">
        <v>213066.0</v>
      </c>
      <c r="Q39" s="11" t="n">
        <f si="2" t="shared"/>
        <v>15524.0</v>
      </c>
      <c r="R39" s="6" t="n">
        <f si="0" t="shared"/>
        <v>13.724942025251224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249.0</v>
      </c>
      <c r="E40" s="5" t="n">
        <v>408.0</v>
      </c>
      <c r="F40" s="5" t="n">
        <v>420.0</v>
      </c>
      <c r="G40" s="5" t="n">
        <v>319.0</v>
      </c>
      <c r="H40" s="5" t="n">
        <v>651.0</v>
      </c>
      <c r="I40" s="5" t="n">
        <v>486.0</v>
      </c>
      <c r="J40" s="5" t="n">
        <v>313.0</v>
      </c>
      <c r="K40" s="5" t="n">
        <v>71.0</v>
      </c>
      <c r="L40" s="5" t="n">
        <v>29.0</v>
      </c>
      <c r="M40" s="5" t="n">
        <v>96.0</v>
      </c>
      <c r="N40" s="11" t="n">
        <f si="5" t="shared"/>
        <v>3042.0</v>
      </c>
      <c r="O40" s="5" t="n">
        <v>47965.0</v>
      </c>
      <c r="P40" s="5" t="n">
        <v>25283.0</v>
      </c>
      <c r="Q40" s="11" t="n">
        <f si="2" t="shared"/>
        <v>2946.0</v>
      </c>
      <c r="R40" s="6" t="n">
        <f si="0" t="shared"/>
        <v>8.582145281737949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37.0</v>
      </c>
      <c r="E41" s="5" t="n">
        <v>48.0</v>
      </c>
      <c r="F41" s="5" t="n">
        <v>82.0</v>
      </c>
      <c r="G41" s="5" t="n">
        <v>56.0</v>
      </c>
      <c r="H41" s="5" t="n">
        <v>86.0</v>
      </c>
      <c r="I41" s="5" t="n">
        <v>120.0</v>
      </c>
      <c r="J41" s="5" t="n">
        <v>55.0</v>
      </c>
      <c r="K41" s="5" t="n">
        <v>48.0</v>
      </c>
      <c r="L41" s="5" t="n">
        <v>33.0</v>
      </c>
      <c r="M41" s="5" t="n">
        <v>27.0</v>
      </c>
      <c r="N41" s="11" t="n">
        <f si="5" t="shared"/>
        <v>592.0</v>
      </c>
      <c r="O41" s="5" t="n">
        <v>14607.0</v>
      </c>
      <c r="P41" s="5" t="n">
        <v>8305.0</v>
      </c>
      <c r="Q41" s="11" t="n">
        <f si="2" t="shared"/>
        <v>565.0</v>
      </c>
      <c r="R41" s="6" t="n">
        <f si="0" t="shared"/>
        <v>14.699115044247788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5.0</v>
      </c>
      <c r="E42" s="5" t="n">
        <f ref="E42:M42" si="9" t="shared">E43-E40-E41</f>
        <v>8.0</v>
      </c>
      <c r="F42" s="5" t="n">
        <f si="9" t="shared"/>
        <v>16.0</v>
      </c>
      <c r="G42" s="5" t="n">
        <f si="9" t="shared"/>
        <v>4.0</v>
      </c>
      <c r="H42" s="5" t="n">
        <f si="9" t="shared"/>
        <v>17.0</v>
      </c>
      <c r="I42" s="5" t="n">
        <f si="9" t="shared"/>
        <v>15.0</v>
      </c>
      <c r="J42" s="5" t="n">
        <f si="9" t="shared"/>
        <v>16.0</v>
      </c>
      <c r="K42" s="5" t="n">
        <f si="9" t="shared"/>
        <v>9.0</v>
      </c>
      <c r="L42" s="5" t="n">
        <f si="9" t="shared"/>
        <v>1.0</v>
      </c>
      <c r="M42" s="5" t="n">
        <f si="9" t="shared"/>
        <v>8.0</v>
      </c>
      <c r="N42" s="11" t="n">
        <f si="5" t="shared"/>
        <v>99.0</v>
      </c>
      <c r="O42" s="5" t="n">
        <f>O43-O40-O41</f>
        <v>6430.0</v>
      </c>
      <c r="P42" s="5" t="n">
        <f>P43-P40-P41</f>
        <v>1206.0</v>
      </c>
      <c r="Q42" s="11" t="n">
        <f si="2" t="shared"/>
        <v>91.0</v>
      </c>
      <c r="R42" s="6" t="n">
        <f si="0" t="shared"/>
        <v>13.252747252747254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291.0</v>
      </c>
      <c r="E43" s="5" t="n">
        <v>464.0</v>
      </c>
      <c r="F43" s="5" t="n">
        <v>518.0</v>
      </c>
      <c r="G43" s="5" t="n">
        <v>379.0</v>
      </c>
      <c r="H43" s="5" t="n">
        <v>754.0</v>
      </c>
      <c r="I43" s="5" t="n">
        <v>621.0</v>
      </c>
      <c r="J43" s="5" t="n">
        <v>384.0</v>
      </c>
      <c r="K43" s="5" t="n">
        <v>128.0</v>
      </c>
      <c r="L43" s="5" t="n">
        <v>63.0</v>
      </c>
      <c r="M43" s="5" t="n">
        <v>131.0</v>
      </c>
      <c r="N43" s="11" t="n">
        <f si="5" t="shared"/>
        <v>3733.0</v>
      </c>
      <c r="O43" s="5" t="n">
        <v>69002.0</v>
      </c>
      <c r="P43" s="5" t="n">
        <v>34794.0</v>
      </c>
      <c r="Q43" s="11" t="n">
        <f si="2" t="shared"/>
        <v>3602.0</v>
      </c>
      <c r="R43" s="6" t="n">
        <f si="0" t="shared"/>
        <v>9.65963353692393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12.0</v>
      </c>
      <c r="E44" s="8" t="n">
        <v>23.0</v>
      </c>
      <c r="F44" s="8" t="n">
        <v>18.0</v>
      </c>
      <c r="G44" s="8" t="n">
        <v>8.0</v>
      </c>
      <c r="H44" s="8" t="n">
        <v>30.0</v>
      </c>
      <c r="I44" s="8" t="n">
        <v>48.0</v>
      </c>
      <c r="J44" s="8" t="n">
        <v>38.0</v>
      </c>
      <c r="K44" s="8" t="n">
        <v>17.0</v>
      </c>
      <c r="L44" s="8" t="n">
        <v>14.0</v>
      </c>
      <c r="M44" s="8" t="n">
        <v>78.0</v>
      </c>
      <c r="N44" s="11" t="n">
        <f si="5" t="shared"/>
        <v>286.0</v>
      </c>
      <c r="O44" s="8" t="n">
        <v>28831.0</v>
      </c>
      <c r="P44" s="8" t="n">
        <v>3522.0</v>
      </c>
      <c r="Q44" s="11" t="n">
        <f si="2" t="shared"/>
        <v>208.0</v>
      </c>
      <c r="R44" s="6" t="n">
        <f si="0" t="shared"/>
        <v>16.932692307692307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5.0</v>
      </c>
      <c r="E45" s="8" t="n">
        <f ref="E45:M45" si="10" t="shared">E46-E44</f>
        <v>13.0</v>
      </c>
      <c r="F45" s="8" t="n">
        <f si="10" t="shared"/>
        <v>22.0</v>
      </c>
      <c r="G45" s="8" t="n">
        <f si="10" t="shared"/>
        <v>14.0</v>
      </c>
      <c r="H45" s="8" t="n">
        <f si="10" t="shared"/>
        <v>38.0</v>
      </c>
      <c r="I45" s="8" t="n">
        <f si="10" t="shared"/>
        <v>66.0</v>
      </c>
      <c r="J45" s="8" t="n">
        <f si="10" t="shared"/>
        <v>30.0</v>
      </c>
      <c r="K45" s="8" t="n">
        <f si="10" t="shared"/>
        <v>39.0</v>
      </c>
      <c r="L45" s="8" t="n">
        <f si="10" t="shared"/>
        <v>3.0</v>
      </c>
      <c r="M45" s="8" t="n">
        <f si="10" t="shared"/>
        <v>50.0</v>
      </c>
      <c r="N45" s="11" t="n">
        <f si="5" t="shared"/>
        <v>280.0</v>
      </c>
      <c r="O45" s="8" t="n">
        <f>O46-O44</f>
        <v>25290.0</v>
      </c>
      <c r="P45" s="8" t="n">
        <f>P46-P44</f>
        <v>3659.0</v>
      </c>
      <c r="Q45" s="11" t="n">
        <f si="2" t="shared"/>
        <v>230.0</v>
      </c>
      <c r="R45" s="6" t="n">
        <f si="0" t="shared"/>
        <v>15.908695652173913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17.0</v>
      </c>
      <c r="E46" s="8" t="n">
        <v>36.0</v>
      </c>
      <c r="F46" s="8" t="n">
        <v>40.0</v>
      </c>
      <c r="G46" s="8" t="n">
        <v>22.0</v>
      </c>
      <c r="H46" s="8" t="n">
        <v>68.0</v>
      </c>
      <c r="I46" s="8" t="n">
        <v>114.0</v>
      </c>
      <c r="J46" s="8" t="n">
        <v>68.0</v>
      </c>
      <c r="K46" s="8" t="n">
        <v>56.0</v>
      </c>
      <c r="L46" s="8" t="n">
        <v>17.0</v>
      </c>
      <c r="M46" s="8" t="n">
        <v>128.0</v>
      </c>
      <c r="N46" s="11" t="n">
        <f si="5" t="shared"/>
        <v>566.0</v>
      </c>
      <c r="O46" s="8" t="n">
        <v>54121.0</v>
      </c>
      <c r="P46" s="8" t="n">
        <v>7181.0</v>
      </c>
      <c r="Q46" s="11" t="n">
        <f si="2" t="shared"/>
        <v>438.0</v>
      </c>
      <c r="R46" s="6" t="n">
        <f si="0" t="shared"/>
        <v>16.394977168949772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220.0</v>
      </c>
      <c r="E47" s="5" t="n">
        <v>98.0</v>
      </c>
      <c r="F47" s="5" t="n">
        <v>152.0</v>
      </c>
      <c r="G47" s="5" t="n">
        <v>91.0</v>
      </c>
      <c r="H47" s="5" t="n">
        <v>126.0</v>
      </c>
      <c r="I47" s="5" t="n">
        <v>144.0</v>
      </c>
      <c r="J47" s="5" t="n">
        <v>157.0</v>
      </c>
      <c r="K47" s="5" t="n">
        <v>164.0</v>
      </c>
      <c r="L47" s="5" t="n">
        <v>105.0</v>
      </c>
      <c r="M47" s="5" t="n">
        <v>276.0</v>
      </c>
      <c r="N47" s="11" t="n">
        <f si="5" t="shared"/>
        <v>1533.0</v>
      </c>
      <c r="O47" s="5" t="n">
        <v>140625.0</v>
      </c>
      <c r="P47" s="5" t="n">
        <v>21477.0</v>
      </c>
      <c r="Q47" s="11" t="n">
        <f si="2" t="shared"/>
        <v>1257.0</v>
      </c>
      <c r="R47" s="6" t="n">
        <f si="0" t="shared"/>
        <v>17.085918854415276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20336.0</v>
      </c>
      <c r="E48" s="5" t="n">
        <f ref="E48:M48" si="11" t="shared">E47+E46+E43+E39+E25+E18</f>
        <v>58518.0</v>
      </c>
      <c r="F48" s="5" t="n">
        <f si="11" t="shared"/>
        <v>112242.0</v>
      </c>
      <c r="G48" s="5" t="n">
        <f si="11" t="shared"/>
        <v>78528.0</v>
      </c>
      <c r="H48" s="5" t="n">
        <f si="11" t="shared"/>
        <v>234284.0</v>
      </c>
      <c r="I48" s="5" t="n">
        <f si="11" t="shared"/>
        <v>49810.0</v>
      </c>
      <c r="J48" s="5" t="n">
        <f si="11" t="shared"/>
        <v>23055.0</v>
      </c>
      <c r="K48" s="5" t="n">
        <f si="11" t="shared"/>
        <v>15114.0</v>
      </c>
      <c r="L48" s="5" t="n">
        <f si="11" t="shared"/>
        <v>6069.0</v>
      </c>
      <c r="M48" s="5" t="n">
        <f si="11" t="shared"/>
        <v>29687.0</v>
      </c>
      <c r="N48" s="11" t="n">
        <f si="5" t="shared"/>
        <v>627643.0</v>
      </c>
      <c r="O48" s="5" t="n">
        <f>O47+O46+O43+O39+O25+O18</f>
        <v>2.0715468E7</v>
      </c>
      <c r="P48" s="5" t="n">
        <f>P47+P46+P43+P39+P25+P18</f>
        <v>4442043.0</v>
      </c>
      <c r="Q48" s="11" t="n">
        <f si="2" t="shared"/>
        <v>597956.0</v>
      </c>
      <c r="R48" s="6" t="n">
        <f si="0" t="shared"/>
        <v>7.428712146044191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3.240058440865269</v>
      </c>
      <c r="E49" s="6" t="n">
        <f ref="E49" si="13" t="shared">E48/$N$48*100</f>
        <v>9.323452982029593</v>
      </c>
      <c r="F49" s="6" t="n">
        <f ref="F49" si="14" t="shared">F48/$N$48*100</f>
        <v>17.88309596378833</v>
      </c>
      <c r="G49" s="6" t="n">
        <f ref="G49" si="15" t="shared">G48/$N$48*100</f>
        <v>12.511571068266514</v>
      </c>
      <c r="H49" s="6" t="n">
        <f ref="H49" si="16" t="shared">H48/$N$48*100</f>
        <v>37.32758909125092</v>
      </c>
      <c r="I49" s="6" t="n">
        <f ref="I49" si="17" t="shared">I48/$N$48*100</f>
        <v>7.936040073736185</v>
      </c>
      <c r="J49" s="6" t="n">
        <f ref="J49" si="18" t="shared">J48/$N$48*100</f>
        <v>3.673266490664279</v>
      </c>
      <c r="K49" s="6" t="n">
        <f ref="K49" si="19" t="shared">K48/$N$48*100</f>
        <v>2.408056809364559</v>
      </c>
      <c r="L49" s="6" t="n">
        <f ref="L49" si="20" t="shared">L48/$N$48*100</f>
        <v>0.9669509577896989</v>
      </c>
      <c r="M49" s="6" t="n">
        <f ref="M49" si="21" t="shared">M48/$N$48*100</f>
        <v>4.729918122244651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