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<sst xmlns="http://schemas.openxmlformats.org/spreadsheetml/2006/main" count="118" uniqueCount="73">
  <si>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</si>
  <si>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</si>
  <si>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</si>
  <si>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</si>
  <si>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</si>
  <si>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</si>
  <si>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</si>
  <si>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</si>
  <si>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</si>
  <si>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</si>
  <si>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</si>
  <si>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</si>
  <si>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</si>
  <si>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</si>
  <si>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</si>
  <si>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</si>
  <si>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</si>
  <si>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</si>
  <si>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</si>
  <si>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</si>
  <si>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</si>
  <si>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</si>
  <si>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</si>
  <si>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</si>
  <si>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</si>
  <si>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</si>
  <si>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</si>
  <si>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</si>
  <si>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</si>
  <si>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</si>
  <si>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</si>
  <si>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</si>
  <si>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</si>
  <si>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</si>
  <si>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</si>
  <si>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</si>
  <si>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</si>
  <si>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</si>
  <si>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</si>
  <si>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</si>
  <si>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</si>
  <si>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</si>
  <si>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</si>
  <si>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</si>
  <si>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</si>
  <si>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</si>
  <si>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</si>
  <si>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</si>
  <si>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</si>
  <si>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</si>
  <si>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</si>
  <si>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</si>
  <si>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</si>
  <si>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</si>
  <si>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</si>
  <si>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</si>
  <si>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</si>
  <si>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</si>
  <si>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</si>
  <si>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</si>
  <si>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</si>
  <si>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</si>
  <si>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</si>
  <si>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</si>
  <si>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</si>
  <si>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</si>
  <si>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</si>
  <si>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</si>
  <si>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</si>
  <si>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</si>
  <si>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</si>
  <si>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102年1月來臺旅客人次～按停留夜數分
Table 1-8  Visitor Arrivals  by Length of Stay,
January,2013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</si>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</sst>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3845.0</v>
      </c>
      <c r="E3" s="4" t="n">
        <v>11970.0</v>
      </c>
      <c r="F3" s="4" t="n">
        <v>20084.0</v>
      </c>
      <c r="G3" s="4" t="n">
        <v>12954.0</v>
      </c>
      <c r="H3" s="4" t="n">
        <v>9929.0</v>
      </c>
      <c r="I3" s="4" t="n">
        <v>3188.0</v>
      </c>
      <c r="J3" s="4" t="n">
        <v>934.0</v>
      </c>
      <c r="K3" s="4" t="n">
        <v>488.0</v>
      </c>
      <c r="L3" s="4" t="n">
        <v>261.0</v>
      </c>
      <c r="M3" s="4" t="n">
        <v>5875.0</v>
      </c>
      <c r="N3" s="11" t="n">
        <f>SUM(D3:M3)</f>
        <v>69528.0</v>
      </c>
      <c r="O3" s="4" t="n">
        <v>1178682.0</v>
      </c>
      <c r="P3" s="4" t="n">
        <v>292271.0</v>
      </c>
      <c r="Q3" s="11" t="n">
        <f>SUM(D3:L3)</f>
        <v>63653.0</v>
      </c>
      <c r="R3" s="6" t="n">
        <f ref="R3:R48" si="0" t="shared">IF(P3&lt;&gt;0,P3/SUM(D3:L3),0)</f>
        <v>4.591629616828743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2299.0</v>
      </c>
      <c r="E4" s="5" t="n">
        <v>4104.0</v>
      </c>
      <c r="F4" s="5" t="n">
        <v>7690.0</v>
      </c>
      <c r="G4" s="5" t="n">
        <v>9902.0</v>
      </c>
      <c r="H4" s="5" t="n">
        <v>135897.0</v>
      </c>
      <c r="I4" s="5" t="n">
        <v>14049.0</v>
      </c>
      <c r="J4" s="5" t="n">
        <v>1734.0</v>
      </c>
      <c r="K4" s="5" t="n">
        <v>2384.0</v>
      </c>
      <c r="L4" s="5" t="n">
        <v>1594.0</v>
      </c>
      <c r="M4" s="5" t="n">
        <v>13709.0</v>
      </c>
      <c r="N4" s="11" t="n">
        <f ref="N4:N14" si="1" t="shared">SUM(D4:M4)</f>
        <v>193362.0</v>
      </c>
      <c r="O4" s="5" t="n">
        <v>4246983.0</v>
      </c>
      <c r="P4" s="5" t="n">
        <v>1386767.0</v>
      </c>
      <c r="Q4" s="11" t="n">
        <f ref="Q4:Q48" si="2" t="shared">SUM(D4:L4)</f>
        <v>179653.0</v>
      </c>
      <c r="R4" s="6" t="n">
        <f si="0" t="shared"/>
        <v>7.719141901332012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5619.0</v>
      </c>
      <c r="E5" s="5" t="n">
        <v>33884.0</v>
      </c>
      <c r="F5" s="5" t="n">
        <v>44015.0</v>
      </c>
      <c r="G5" s="5" t="n">
        <v>15474.0</v>
      </c>
      <c r="H5" s="5" t="n">
        <v>10995.0</v>
      </c>
      <c r="I5" s="5" t="n">
        <v>5351.0</v>
      </c>
      <c r="J5" s="5" t="n">
        <v>1907.0</v>
      </c>
      <c r="K5" s="5" t="n">
        <v>1101.0</v>
      </c>
      <c r="L5" s="5" t="n">
        <v>665.0</v>
      </c>
      <c r="M5" s="5" t="n">
        <v>1385.0</v>
      </c>
      <c r="N5" s="11" t="n">
        <f si="1" t="shared"/>
        <v>120396.0</v>
      </c>
      <c r="O5" s="5" t="n">
        <v>846686.0</v>
      </c>
      <c r="P5" s="5" t="n">
        <v>524975.0</v>
      </c>
      <c r="Q5" s="11" t="n">
        <f si="2" t="shared"/>
        <v>119011.0</v>
      </c>
      <c r="R5" s="6" t="n">
        <f si="0" t="shared"/>
        <v>4.411146868776836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1864.0</v>
      </c>
      <c r="E6" s="5" t="n">
        <v>3915.0</v>
      </c>
      <c r="F6" s="5" t="n">
        <v>14439.0</v>
      </c>
      <c r="G6" s="5" t="n">
        <v>5687.0</v>
      </c>
      <c r="H6" s="5" t="n">
        <v>2594.0</v>
      </c>
      <c r="I6" s="5" t="n">
        <v>1236.0</v>
      </c>
      <c r="J6" s="5" t="n">
        <v>493.0</v>
      </c>
      <c r="K6" s="5" t="n">
        <v>293.0</v>
      </c>
      <c r="L6" s="5" t="n">
        <v>159.0</v>
      </c>
      <c r="M6" s="5" t="n">
        <v>899.0</v>
      </c>
      <c r="N6" s="11" t="n">
        <f si="1" t="shared"/>
        <v>31579.0</v>
      </c>
      <c r="O6" s="5" t="n">
        <v>321252.0</v>
      </c>
      <c r="P6" s="5" t="n">
        <v>139360.0</v>
      </c>
      <c r="Q6" s="11" t="n">
        <f si="2" t="shared"/>
        <v>30680.0</v>
      </c>
      <c r="R6" s="6" t="n">
        <f si="0" t="shared"/>
        <v>4.5423728813559325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117.0</v>
      </c>
      <c r="E7" s="5" t="n">
        <v>253.0</v>
      </c>
      <c r="F7" s="5" t="n">
        <v>219.0</v>
      </c>
      <c r="G7" s="5" t="n">
        <v>147.0</v>
      </c>
      <c r="H7" s="5" t="n">
        <v>217.0</v>
      </c>
      <c r="I7" s="5" t="n">
        <v>133.0</v>
      </c>
      <c r="J7" s="5" t="n">
        <v>117.0</v>
      </c>
      <c r="K7" s="5" t="n">
        <v>110.0</v>
      </c>
      <c r="L7" s="5" t="n">
        <v>24.0</v>
      </c>
      <c r="M7" s="5" t="n">
        <v>278.0</v>
      </c>
      <c r="N7" s="11" t="n">
        <f si="1" t="shared"/>
        <v>1615.0</v>
      </c>
      <c r="O7" s="5" t="n">
        <v>92010.0</v>
      </c>
      <c r="P7" s="5" t="n">
        <v>14463.0</v>
      </c>
      <c r="Q7" s="11" t="n">
        <f si="2" t="shared"/>
        <v>1337.0</v>
      </c>
      <c r="R7" s="6" t="n">
        <f si="0" t="shared"/>
        <v>10.81750186985789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157.0</v>
      </c>
      <c r="E8" s="5" t="n">
        <v>87.0</v>
      </c>
      <c r="F8" s="5" t="n">
        <v>147.0</v>
      </c>
      <c r="G8" s="5" t="n">
        <v>107.0</v>
      </c>
      <c r="H8" s="5" t="n">
        <v>157.0</v>
      </c>
      <c r="I8" s="5" t="n">
        <v>115.0</v>
      </c>
      <c r="J8" s="5" t="n">
        <v>40.0</v>
      </c>
      <c r="K8" s="5" t="n">
        <v>20.0</v>
      </c>
      <c r="L8" s="5" t="n">
        <v>7.0</v>
      </c>
      <c r="M8" s="5" t="n">
        <v>42.0</v>
      </c>
      <c r="N8" s="11" t="n">
        <f si="1" t="shared"/>
        <v>879.0</v>
      </c>
      <c r="O8" s="5" t="n">
        <v>15910.0</v>
      </c>
      <c r="P8" s="5" t="n">
        <v>5576.0</v>
      </c>
      <c r="Q8" s="11" t="n">
        <f si="2" t="shared"/>
        <v>837.0</v>
      </c>
      <c r="R8" s="6" t="n">
        <f si="0" t="shared"/>
        <v>6.661887694145759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406.0</v>
      </c>
      <c r="E9" s="5" t="n">
        <v>745.0</v>
      </c>
      <c r="F9" s="5" t="n">
        <v>1608.0</v>
      </c>
      <c r="G9" s="5" t="n">
        <v>2684.0</v>
      </c>
      <c r="H9" s="5" t="n">
        <v>9132.0</v>
      </c>
      <c r="I9" s="5" t="n">
        <v>4773.0</v>
      </c>
      <c r="J9" s="5" t="n">
        <v>980.0</v>
      </c>
      <c r="K9" s="5" t="n">
        <v>396.0</v>
      </c>
      <c r="L9" s="5" t="n">
        <v>186.0</v>
      </c>
      <c r="M9" s="5" t="n">
        <v>6589.0</v>
      </c>
      <c r="N9" s="11" t="n">
        <f si="1" t="shared"/>
        <v>27499.0</v>
      </c>
      <c r="O9" s="5" t="n">
        <v>1584110.0</v>
      </c>
      <c r="P9" s="5" t="n">
        <v>174663.0</v>
      </c>
      <c r="Q9" s="11" t="n">
        <f si="2" t="shared"/>
        <v>20910.0</v>
      </c>
      <c r="R9" s="6" t="n">
        <f si="0" t="shared"/>
        <v>8.353084648493544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790.0</v>
      </c>
      <c r="E10" s="5" t="n">
        <v>1780.0</v>
      </c>
      <c r="F10" s="5" t="n">
        <v>2991.0</v>
      </c>
      <c r="G10" s="5" t="n">
        <v>3908.0</v>
      </c>
      <c r="H10" s="5" t="n">
        <v>9122.0</v>
      </c>
      <c r="I10" s="5" t="n">
        <v>5160.0</v>
      </c>
      <c r="J10" s="5" t="n">
        <v>758.0</v>
      </c>
      <c r="K10" s="5" t="n">
        <v>195.0</v>
      </c>
      <c r="L10" s="5" t="n">
        <v>47.0</v>
      </c>
      <c r="M10" s="5" t="n">
        <v>318.0</v>
      </c>
      <c r="N10" s="11" t="n">
        <f si="1" t="shared"/>
        <v>25069.0</v>
      </c>
      <c r="O10" s="5" t="n">
        <v>239250.0</v>
      </c>
      <c r="P10" s="5" t="n">
        <v>162805.0</v>
      </c>
      <c r="Q10" s="11" t="n">
        <f si="2" t="shared"/>
        <v>24751.0</v>
      </c>
      <c r="R10" s="6" t="n">
        <f si="0" t="shared"/>
        <v>6.577714031756293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402.0</v>
      </c>
      <c r="E11" s="5" t="n">
        <v>314.0</v>
      </c>
      <c r="F11" s="5" t="n">
        <v>413.0</v>
      </c>
      <c r="G11" s="5" t="n">
        <v>589.0</v>
      </c>
      <c r="H11" s="5" t="n">
        <v>2296.0</v>
      </c>
      <c r="I11" s="5" t="n">
        <v>1825.0</v>
      </c>
      <c r="J11" s="5" t="n">
        <v>522.0</v>
      </c>
      <c r="K11" s="5" t="n">
        <v>406.0</v>
      </c>
      <c r="L11" s="5" t="n">
        <v>208.0</v>
      </c>
      <c r="M11" s="5" t="n">
        <v>5750.0</v>
      </c>
      <c r="N11" s="11" t="n">
        <f si="1" t="shared"/>
        <v>12725.0</v>
      </c>
      <c r="O11" s="5" t="n">
        <v>4528924.0</v>
      </c>
      <c r="P11" s="5" t="n">
        <v>83708.0</v>
      </c>
      <c r="Q11" s="11" t="n">
        <f si="2" t="shared"/>
        <v>6975.0</v>
      </c>
      <c r="R11" s="6" t="n">
        <f si="0" t="shared"/>
        <v>12.001146953405017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327.0</v>
      </c>
      <c r="E12" s="5" t="n">
        <v>421.0</v>
      </c>
      <c r="F12" s="5" t="n">
        <v>617.0</v>
      </c>
      <c r="G12" s="5" t="n">
        <v>506.0</v>
      </c>
      <c r="H12" s="5" t="n">
        <v>863.0</v>
      </c>
      <c r="I12" s="5" t="n">
        <v>654.0</v>
      </c>
      <c r="J12" s="5" t="n">
        <v>224.0</v>
      </c>
      <c r="K12" s="5" t="n">
        <v>197.0</v>
      </c>
      <c r="L12" s="5" t="n">
        <v>124.0</v>
      </c>
      <c r="M12" s="5" t="n">
        <v>2780.0</v>
      </c>
      <c r="N12" s="11" t="n">
        <f si="1" t="shared"/>
        <v>6713.0</v>
      </c>
      <c r="O12" s="5" t="n">
        <v>1794368.0</v>
      </c>
      <c r="P12" s="5" t="n">
        <v>40493.0</v>
      </c>
      <c r="Q12" s="11" t="n">
        <f si="2" t="shared"/>
        <v>3933.0</v>
      </c>
      <c r="R12" s="6" t="n">
        <f si="0" t="shared"/>
        <v>10.295703025680142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292.0</v>
      </c>
      <c r="E13" s="5" t="n">
        <v>526.0</v>
      </c>
      <c r="F13" s="5" t="n">
        <v>771.0</v>
      </c>
      <c r="G13" s="5" t="n">
        <v>1482.0</v>
      </c>
      <c r="H13" s="5" t="n">
        <v>1028.0</v>
      </c>
      <c r="I13" s="5" t="n">
        <v>513.0</v>
      </c>
      <c r="J13" s="5" t="n">
        <v>183.0</v>
      </c>
      <c r="K13" s="5" t="n">
        <v>147.0</v>
      </c>
      <c r="L13" s="5" t="n">
        <v>124.0</v>
      </c>
      <c r="M13" s="5" t="n">
        <v>2900.0</v>
      </c>
      <c r="N13" s="11" t="n">
        <f si="1" t="shared"/>
        <v>7966.0</v>
      </c>
      <c r="O13" s="5" t="n">
        <v>1722126.0</v>
      </c>
      <c r="P13" s="5" t="n">
        <v>41666.0</v>
      </c>
      <c r="Q13" s="11" t="n">
        <f si="2" t="shared"/>
        <v>5066.0</v>
      </c>
      <c r="R13" s="6" t="n">
        <f si="0" t="shared"/>
        <v>8.2246348203711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63.0</v>
      </c>
      <c r="E14" s="5" t="n">
        <v>56.0</v>
      </c>
      <c r="F14" s="5" t="n">
        <v>155.0</v>
      </c>
      <c r="G14" s="5" t="n">
        <v>205.0</v>
      </c>
      <c r="H14" s="5" t="n">
        <v>335.0</v>
      </c>
      <c r="I14" s="5" t="n">
        <v>254.0</v>
      </c>
      <c r="J14" s="5" t="n">
        <v>275.0</v>
      </c>
      <c r="K14" s="5" t="n">
        <v>338.0</v>
      </c>
      <c r="L14" s="5" t="n">
        <v>423.0</v>
      </c>
      <c r="M14" s="5" t="n">
        <v>5239.0</v>
      </c>
      <c r="N14" s="11" t="n">
        <f si="1" t="shared"/>
        <v>7343.0</v>
      </c>
      <c r="O14" s="5" t="n">
        <v>3271387.0</v>
      </c>
      <c r="P14" s="5" t="n">
        <v>61822.0</v>
      </c>
      <c r="Q14" s="11" t="n">
        <f si="2" t="shared"/>
        <v>2104.0</v>
      </c>
      <c r="R14" s="6" t="n">
        <f si="0" t="shared"/>
        <v>29.383079847908746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50.0</v>
      </c>
      <c r="E15" s="5" t="n">
        <f ref="E15:M15" si="3" t="shared">E16-E9-E10-E11-E12-E13-E14</f>
        <v>22.0</v>
      </c>
      <c r="F15" s="5" t="n">
        <f si="3" t="shared"/>
        <v>43.0</v>
      </c>
      <c r="G15" s="5" t="n">
        <f si="3" t="shared"/>
        <v>35.0</v>
      </c>
      <c r="H15" s="5" t="n">
        <f si="3" t="shared"/>
        <v>122.0</v>
      </c>
      <c r="I15" s="5" t="n">
        <f si="3" t="shared"/>
        <v>106.0</v>
      </c>
      <c r="J15" s="5" t="n">
        <f si="3" t="shared"/>
        <v>80.0</v>
      </c>
      <c r="K15" s="5" t="n">
        <f si="3" t="shared"/>
        <v>33.0</v>
      </c>
      <c r="L15" s="5" t="n">
        <f si="3" t="shared"/>
        <v>24.0</v>
      </c>
      <c r="M15" s="5" t="n">
        <f si="3" t="shared"/>
        <v>148.0</v>
      </c>
      <c r="N15" s="5" t="n">
        <f ref="N15" si="4" t="shared">N16-N9-N10-N11-N12-N13-N14</f>
        <v>663.0</v>
      </c>
      <c r="O15" s="5" t="n">
        <f>O16-O9-O10-O11-O12-O13-O14</f>
        <v>78975.0</v>
      </c>
      <c r="P15" s="5" t="n">
        <f>P16-P9-P10-P11-P12-P13-P14</f>
        <v>7734.0</v>
      </c>
      <c r="Q15" s="11" t="n">
        <f si="2" t="shared"/>
        <v>515.0</v>
      </c>
      <c r="R15" s="6" t="n">
        <f si="0" t="shared"/>
        <v>15.01747572815534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2330.0</v>
      </c>
      <c r="E16" s="5" t="n">
        <v>3864.0</v>
      </c>
      <c r="F16" s="5" t="n">
        <v>6598.0</v>
      </c>
      <c r="G16" s="5" t="n">
        <v>9409.0</v>
      </c>
      <c r="H16" s="5" t="n">
        <v>22898.0</v>
      </c>
      <c r="I16" s="5" t="n">
        <v>13285.0</v>
      </c>
      <c r="J16" s="5" t="n">
        <v>3022.0</v>
      </c>
      <c r="K16" s="5" t="n">
        <v>1712.0</v>
      </c>
      <c r="L16" s="5" t="n">
        <v>1136.0</v>
      </c>
      <c r="M16" s="5" t="n">
        <v>23724.0</v>
      </c>
      <c r="N16" s="11" t="n">
        <f ref="N16:N48" si="5" t="shared">SUM(D16:M16)</f>
        <v>87978.0</v>
      </c>
      <c r="O16" s="5" t="n">
        <v>1.321914E7</v>
      </c>
      <c r="P16" s="5" t="n">
        <v>572891.0</v>
      </c>
      <c r="Q16" s="11" t="n">
        <f si="2" t="shared"/>
        <v>64254.0</v>
      </c>
      <c r="R16" s="6" t="n">
        <f si="0" t="shared"/>
        <v>8.916036355713263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15.0</v>
      </c>
      <c r="E17" s="5" t="n">
        <f ref="E17:M17" si="6" t="shared">E18-E16-E3-E4-E5-E6-E7-E8</f>
        <v>36.0</v>
      </c>
      <c r="F17" s="5" t="n">
        <f si="6" t="shared"/>
        <v>47.0</v>
      </c>
      <c r="G17" s="5" t="n">
        <f si="6" t="shared"/>
        <v>82.0</v>
      </c>
      <c r="H17" s="5" t="n">
        <f si="6" t="shared"/>
        <v>168.0</v>
      </c>
      <c r="I17" s="5" t="n">
        <f si="6" t="shared"/>
        <v>196.0</v>
      </c>
      <c r="J17" s="5" t="n">
        <f si="6" t="shared"/>
        <v>112.0</v>
      </c>
      <c r="K17" s="5" t="n">
        <f si="6" t="shared"/>
        <v>122.0</v>
      </c>
      <c r="L17" s="5" t="n">
        <f si="6" t="shared"/>
        <v>23.0</v>
      </c>
      <c r="M17" s="5" t="n">
        <f si="6" t="shared"/>
        <v>1022.0</v>
      </c>
      <c r="N17" s="11" t="n">
        <f si="5" t="shared"/>
        <v>1823.0</v>
      </c>
      <c r="O17" s="5" t="n">
        <f>O18-O16-O3-O4-O5-O6-O7-O8</f>
        <v>830054.0</v>
      </c>
      <c r="P17" s="5" t="n">
        <f>P18-P16-P3-P4-P5-P6-P7-P8</f>
        <v>13884.0</v>
      </c>
      <c r="Q17" s="11" t="n">
        <f si="2" t="shared"/>
        <v>801.0</v>
      </c>
      <c r="R17" s="6" t="n">
        <f si="0" t="shared"/>
        <v>17.333333333333332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16246.0</v>
      </c>
      <c r="E18" s="5" t="n">
        <v>58113.0</v>
      </c>
      <c r="F18" s="5" t="n">
        <v>93239.0</v>
      </c>
      <c r="G18" s="5" t="n">
        <v>53762.0</v>
      </c>
      <c r="H18" s="5" t="n">
        <v>182855.0</v>
      </c>
      <c r="I18" s="5" t="n">
        <v>37553.0</v>
      </c>
      <c r="J18" s="5" t="n">
        <v>8359.0</v>
      </c>
      <c r="K18" s="5" t="n">
        <v>6230.0</v>
      </c>
      <c r="L18" s="5" t="n">
        <v>3869.0</v>
      </c>
      <c r="M18" s="5" t="n">
        <v>46934.0</v>
      </c>
      <c r="N18" s="11" t="n">
        <f si="5" t="shared"/>
        <v>507160.0</v>
      </c>
      <c r="O18" s="5" t="n">
        <v>2.0750717E7</v>
      </c>
      <c r="P18" s="5" t="n">
        <v>2950187.0</v>
      </c>
      <c r="Q18" s="11" t="n">
        <f si="2" t="shared"/>
        <v>460226.0</v>
      </c>
      <c r="R18" s="6" t="n">
        <f si="0" t="shared"/>
        <v>6.410300591448549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262.0</v>
      </c>
      <c r="E19" s="5" t="n">
        <v>580.0</v>
      </c>
      <c r="F19" s="5" t="n">
        <v>919.0</v>
      </c>
      <c r="G19" s="5" t="n">
        <v>613.0</v>
      </c>
      <c r="H19" s="5" t="n">
        <v>955.0</v>
      </c>
      <c r="I19" s="5" t="n">
        <v>1071.0</v>
      </c>
      <c r="J19" s="5" t="n">
        <v>655.0</v>
      </c>
      <c r="K19" s="5" t="n">
        <v>217.0</v>
      </c>
      <c r="L19" s="5" t="n">
        <v>151.0</v>
      </c>
      <c r="M19" s="5" t="n">
        <v>268.0</v>
      </c>
      <c r="N19" s="11" t="n">
        <f si="5" t="shared"/>
        <v>5691.0</v>
      </c>
      <c r="O19" s="5" t="n">
        <v>127590.0</v>
      </c>
      <c r="P19" s="5" t="n">
        <v>59066.0</v>
      </c>
      <c r="Q19" s="11" t="n">
        <f si="2" t="shared"/>
        <v>5423.0</v>
      </c>
      <c r="R19" s="6" t="n">
        <f si="0" t="shared"/>
        <v>10.891757329891204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3028.0</v>
      </c>
      <c r="E20" s="5" t="n">
        <v>3070.0</v>
      </c>
      <c r="F20" s="5" t="n">
        <v>3381.0</v>
      </c>
      <c r="G20" s="5" t="n">
        <v>2829.0</v>
      </c>
      <c r="H20" s="5" t="n">
        <v>5962.0</v>
      </c>
      <c r="I20" s="5" t="n">
        <v>9602.0</v>
      </c>
      <c r="J20" s="5" t="n">
        <v>4808.0</v>
      </c>
      <c r="K20" s="5" t="n">
        <v>1329.0</v>
      </c>
      <c r="L20" s="5" t="n">
        <v>394.0</v>
      </c>
      <c r="M20" s="5" t="n">
        <v>1214.0</v>
      </c>
      <c r="N20" s="11" t="n">
        <f si="5" t="shared"/>
        <v>35617.0</v>
      </c>
      <c r="O20" s="5" t="n">
        <v>711037.0</v>
      </c>
      <c r="P20" s="5" t="n">
        <v>361031.0</v>
      </c>
      <c r="Q20" s="11" t="n">
        <f si="2" t="shared"/>
        <v>34403.0</v>
      </c>
      <c r="R20" s="6" t="n">
        <f si="0" t="shared"/>
        <v>10.494172019881987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9.0</v>
      </c>
      <c r="E21" s="5" t="n">
        <v>2.0</v>
      </c>
      <c r="F21" s="5" t="n">
        <v>21.0</v>
      </c>
      <c r="G21" s="5" t="n">
        <v>14.0</v>
      </c>
      <c r="H21" s="5" t="n">
        <v>33.0</v>
      </c>
      <c r="I21" s="5" t="n">
        <v>24.0</v>
      </c>
      <c r="J21" s="5" t="n">
        <v>21.0</v>
      </c>
      <c r="K21" s="5" t="n">
        <v>13.0</v>
      </c>
      <c r="L21" s="5" t="n">
        <v>0.0</v>
      </c>
      <c r="M21" s="5" t="n">
        <v>15.0</v>
      </c>
      <c r="N21" s="11" t="n">
        <f si="5" t="shared"/>
        <v>152.0</v>
      </c>
      <c r="O21" s="5" t="n">
        <v>4889.0</v>
      </c>
      <c r="P21" s="5" t="n">
        <v>1623.0</v>
      </c>
      <c r="Q21" s="11" t="n">
        <f si="2" t="shared"/>
        <v>137.0</v>
      </c>
      <c r="R21" s="6" t="n">
        <f si="0" t="shared"/>
        <v>11.846715328467154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15.0</v>
      </c>
      <c r="E22" s="5" t="n">
        <v>16.0</v>
      </c>
      <c r="F22" s="5" t="n">
        <v>25.0</v>
      </c>
      <c r="G22" s="5" t="n">
        <v>18.0</v>
      </c>
      <c r="H22" s="5" t="n">
        <v>53.0</v>
      </c>
      <c r="I22" s="5" t="n">
        <v>67.0</v>
      </c>
      <c r="J22" s="5" t="n">
        <v>65.0</v>
      </c>
      <c r="K22" s="5" t="n">
        <v>28.0</v>
      </c>
      <c r="L22" s="5" t="n">
        <v>6.0</v>
      </c>
      <c r="M22" s="5" t="n">
        <v>27.0</v>
      </c>
      <c r="N22" s="11" t="n">
        <f si="5" t="shared"/>
        <v>320.0</v>
      </c>
      <c r="O22" s="5" t="n">
        <v>14078.0</v>
      </c>
      <c r="P22" s="5" t="n">
        <v>4424.0</v>
      </c>
      <c r="Q22" s="11" t="n">
        <f si="2" t="shared"/>
        <v>293.0</v>
      </c>
      <c r="R22" s="6" t="n">
        <f si="0" t="shared"/>
        <v>15.098976109215018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4.0</v>
      </c>
      <c r="E23" s="5" t="n">
        <v>6.0</v>
      </c>
      <c r="F23" s="5" t="n">
        <v>8.0</v>
      </c>
      <c r="G23" s="5" t="n">
        <v>0.0</v>
      </c>
      <c r="H23" s="5" t="n">
        <v>7.0</v>
      </c>
      <c r="I23" s="5" t="n">
        <v>14.0</v>
      </c>
      <c r="J23" s="5" t="n">
        <v>20.0</v>
      </c>
      <c r="K23" s="5" t="n">
        <v>12.0</v>
      </c>
      <c r="L23" s="5" t="n">
        <v>2.0</v>
      </c>
      <c r="M23" s="5" t="n">
        <v>7.0</v>
      </c>
      <c r="N23" s="11" t="n">
        <f si="5" t="shared"/>
        <v>80.0</v>
      </c>
      <c r="O23" s="5" t="n">
        <v>2400.0</v>
      </c>
      <c r="P23" s="5" t="n">
        <v>1269.0</v>
      </c>
      <c r="Q23" s="11" t="n">
        <f si="2" t="shared"/>
        <v>73.0</v>
      </c>
      <c r="R23" s="6" t="n">
        <f si="0" t="shared"/>
        <v>17.383561643835616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30.0</v>
      </c>
      <c r="E24" s="5" t="n">
        <f ref="E24:M24" si="7" t="shared">E25-E19-E20-E21-E22-E23</f>
        <v>18.0</v>
      </c>
      <c r="F24" s="5" t="n">
        <f si="7" t="shared"/>
        <v>31.0</v>
      </c>
      <c r="G24" s="5" t="n">
        <f si="7" t="shared"/>
        <v>41.0</v>
      </c>
      <c r="H24" s="5" t="n">
        <f si="7" t="shared"/>
        <v>65.0</v>
      </c>
      <c r="I24" s="5" t="n">
        <f si="7" t="shared"/>
        <v>76.0</v>
      </c>
      <c r="J24" s="5" t="n">
        <f si="7" t="shared"/>
        <v>79.0</v>
      </c>
      <c r="K24" s="5" t="n">
        <f si="7" t="shared"/>
        <v>43.0</v>
      </c>
      <c r="L24" s="5" t="n">
        <f si="7" t="shared"/>
        <v>9.0</v>
      </c>
      <c r="M24" s="5" t="n">
        <f si="7" t="shared"/>
        <v>346.0</v>
      </c>
      <c r="N24" s="11" t="n">
        <f si="5" t="shared"/>
        <v>738.0</v>
      </c>
      <c r="O24" s="5" t="n">
        <f>O25-O19-O20-O21-O22-O23</f>
        <v>92310.0</v>
      </c>
      <c r="P24" s="5" t="n">
        <f>P25-P19-P20-P21-P22-P23</f>
        <v>5718.0</v>
      </c>
      <c r="Q24" s="11" t="n">
        <f si="2" t="shared"/>
        <v>392.0</v>
      </c>
      <c r="R24" s="6" t="n">
        <f si="0" t="shared"/>
        <v>14.58673469387755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3348.0</v>
      </c>
      <c r="E25" s="5" t="n">
        <v>3692.0</v>
      </c>
      <c r="F25" s="5" t="n">
        <v>4385.0</v>
      </c>
      <c r="G25" s="5" t="n">
        <v>3515.0</v>
      </c>
      <c r="H25" s="5" t="n">
        <v>7075.0</v>
      </c>
      <c r="I25" s="5" t="n">
        <v>10854.0</v>
      </c>
      <c r="J25" s="5" t="n">
        <v>5648.0</v>
      </c>
      <c r="K25" s="5" t="n">
        <v>1642.0</v>
      </c>
      <c r="L25" s="5" t="n">
        <v>562.0</v>
      </c>
      <c r="M25" s="5" t="n">
        <v>1877.0</v>
      </c>
      <c r="N25" s="11" t="n">
        <f si="5" t="shared"/>
        <v>42598.0</v>
      </c>
      <c r="O25" s="5" t="n">
        <v>952304.0</v>
      </c>
      <c r="P25" s="5" t="n">
        <v>433131.0</v>
      </c>
      <c r="Q25" s="11" t="n">
        <f si="2" t="shared"/>
        <v>40721.0</v>
      </c>
      <c r="R25" s="6" t="n">
        <f si="0" t="shared"/>
        <v>10.636551165246432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34.0</v>
      </c>
      <c r="E26" s="5" t="n">
        <v>41.0</v>
      </c>
      <c r="F26" s="5" t="n">
        <v>43.0</v>
      </c>
      <c r="G26" s="5" t="n">
        <v>29.0</v>
      </c>
      <c r="H26" s="5" t="n">
        <v>25.0</v>
      </c>
      <c r="I26" s="5" t="n">
        <v>42.0</v>
      </c>
      <c r="J26" s="5" t="n">
        <v>19.0</v>
      </c>
      <c r="K26" s="5" t="n">
        <v>15.0</v>
      </c>
      <c r="L26" s="5" t="n">
        <v>8.0</v>
      </c>
      <c r="M26" s="5" t="n">
        <v>17.0</v>
      </c>
      <c r="N26" s="11" t="n">
        <f si="5" t="shared"/>
        <v>273.0</v>
      </c>
      <c r="O26" s="5" t="n">
        <v>6326.0</v>
      </c>
      <c r="P26" s="5" t="n">
        <v>2596.0</v>
      </c>
      <c r="Q26" s="11" t="n">
        <f si="2" t="shared"/>
        <v>256.0</v>
      </c>
      <c r="R26" s="6" t="n">
        <f si="0" t="shared"/>
        <v>10.140625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200.0</v>
      </c>
      <c r="E27" s="5" t="n">
        <v>220.0</v>
      </c>
      <c r="F27" s="5" t="n">
        <v>240.0</v>
      </c>
      <c r="G27" s="5" t="n">
        <v>169.0</v>
      </c>
      <c r="H27" s="5" t="n">
        <v>306.0</v>
      </c>
      <c r="I27" s="5" t="n">
        <v>559.0</v>
      </c>
      <c r="J27" s="5" t="n">
        <v>261.0</v>
      </c>
      <c r="K27" s="5" t="n">
        <v>171.0</v>
      </c>
      <c r="L27" s="5" t="n">
        <v>86.0</v>
      </c>
      <c r="M27" s="5" t="n">
        <v>141.0</v>
      </c>
      <c r="N27" s="11" t="n">
        <f si="5" t="shared"/>
        <v>2353.0</v>
      </c>
      <c r="O27" s="5" t="n">
        <v>53541.0</v>
      </c>
      <c r="P27" s="5" t="n">
        <v>29499.0</v>
      </c>
      <c r="Q27" s="11" t="n">
        <f si="2" t="shared"/>
        <v>2212.0</v>
      </c>
      <c r="R27" s="6" t="n">
        <f si="0" t="shared"/>
        <v>13.335895117540687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274.0</v>
      </c>
      <c r="E28" s="5" t="n">
        <v>398.0</v>
      </c>
      <c r="F28" s="5" t="n">
        <v>355.0</v>
      </c>
      <c r="G28" s="5" t="n">
        <v>243.0</v>
      </c>
      <c r="H28" s="5" t="n">
        <v>459.0</v>
      </c>
      <c r="I28" s="5" t="n">
        <v>602.0</v>
      </c>
      <c r="J28" s="5" t="n">
        <v>326.0</v>
      </c>
      <c r="K28" s="5" t="n">
        <v>136.0</v>
      </c>
      <c r="L28" s="5" t="n">
        <v>60.0</v>
      </c>
      <c r="M28" s="5" t="n">
        <v>136.0</v>
      </c>
      <c r="N28" s="11" t="n">
        <f si="5" t="shared"/>
        <v>2989.0</v>
      </c>
      <c r="O28" s="5" t="n">
        <v>53195.0</v>
      </c>
      <c r="P28" s="5" t="n">
        <v>29333.0</v>
      </c>
      <c r="Q28" s="11" t="n">
        <f si="2" t="shared"/>
        <v>2853.0</v>
      </c>
      <c r="R28" s="6" t="n">
        <f si="0" t="shared"/>
        <v>10.281458114265686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91.0</v>
      </c>
      <c r="E29" s="5" t="n">
        <v>123.0</v>
      </c>
      <c r="F29" s="5" t="n">
        <v>130.0</v>
      </c>
      <c r="G29" s="5" t="n">
        <v>69.0</v>
      </c>
      <c r="H29" s="5" t="n">
        <v>141.0</v>
      </c>
      <c r="I29" s="5" t="n">
        <v>156.0</v>
      </c>
      <c r="J29" s="5" t="n">
        <v>85.0</v>
      </c>
      <c r="K29" s="5" t="n">
        <v>36.0</v>
      </c>
      <c r="L29" s="5" t="n">
        <v>17.0</v>
      </c>
      <c r="M29" s="5" t="n">
        <v>41.0</v>
      </c>
      <c r="N29" s="11" t="n">
        <f si="5" t="shared"/>
        <v>889.0</v>
      </c>
      <c r="O29" s="5" t="n">
        <v>15982.0</v>
      </c>
      <c r="P29" s="5" t="n">
        <v>8231.0</v>
      </c>
      <c r="Q29" s="11" t="n">
        <f si="2" t="shared"/>
        <v>848.0</v>
      </c>
      <c r="R29" s="6" t="n">
        <f si="0" t="shared"/>
        <v>9.706367924528301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83.0</v>
      </c>
      <c r="E30" s="5" t="n">
        <v>146.0</v>
      </c>
      <c r="F30" s="5" t="n">
        <v>135.0</v>
      </c>
      <c r="G30" s="5" t="n">
        <v>127.0</v>
      </c>
      <c r="H30" s="5" t="n">
        <v>140.0</v>
      </c>
      <c r="I30" s="5" t="n">
        <v>211.0</v>
      </c>
      <c r="J30" s="5" t="n">
        <v>102.0</v>
      </c>
      <c r="K30" s="5" t="n">
        <v>52.0</v>
      </c>
      <c r="L30" s="5" t="n">
        <v>25.0</v>
      </c>
      <c r="M30" s="5" t="n">
        <v>40.0</v>
      </c>
      <c r="N30" s="11" t="n">
        <f si="5" t="shared"/>
        <v>1061.0</v>
      </c>
      <c r="O30" s="5" t="n">
        <v>17081.0</v>
      </c>
      <c r="P30" s="5" t="n">
        <v>10928.0</v>
      </c>
      <c r="Q30" s="11" t="n">
        <f si="2" t="shared"/>
        <v>1021.0</v>
      </c>
      <c r="R30" s="6" t="n">
        <f si="0" t="shared"/>
        <v>10.703232125367286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58.0</v>
      </c>
      <c r="E31" s="5" t="n">
        <v>54.0</v>
      </c>
      <c r="F31" s="5" t="n">
        <v>65.0</v>
      </c>
      <c r="G31" s="5" t="n">
        <v>47.0</v>
      </c>
      <c r="H31" s="5" t="n">
        <v>104.0</v>
      </c>
      <c r="I31" s="5" t="n">
        <v>115.0</v>
      </c>
      <c r="J31" s="5" t="n">
        <v>76.0</v>
      </c>
      <c r="K31" s="5" t="n">
        <v>21.0</v>
      </c>
      <c r="L31" s="5" t="n">
        <v>7.0</v>
      </c>
      <c r="M31" s="5" t="n">
        <v>17.0</v>
      </c>
      <c r="N31" s="11" t="n">
        <f si="5" t="shared"/>
        <v>564.0</v>
      </c>
      <c r="O31" s="5" t="n">
        <v>9236.0</v>
      </c>
      <c r="P31" s="5" t="n">
        <v>5499.0</v>
      </c>
      <c r="Q31" s="11" t="n">
        <f si="2" t="shared"/>
        <v>547.0</v>
      </c>
      <c r="R31" s="6" t="n">
        <f si="0" t="shared"/>
        <v>10.053016453382083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50.0</v>
      </c>
      <c r="E32" s="5" t="n">
        <v>45.0</v>
      </c>
      <c r="F32" s="5" t="n">
        <v>46.0</v>
      </c>
      <c r="G32" s="5" t="n">
        <v>39.0</v>
      </c>
      <c r="H32" s="5" t="n">
        <v>47.0</v>
      </c>
      <c r="I32" s="5" t="n">
        <v>86.0</v>
      </c>
      <c r="J32" s="5" t="n">
        <v>31.0</v>
      </c>
      <c r="K32" s="5" t="n">
        <v>16.0</v>
      </c>
      <c r="L32" s="5" t="n">
        <v>15.0</v>
      </c>
      <c r="M32" s="5" t="n">
        <v>37.0</v>
      </c>
      <c r="N32" s="11" t="n">
        <f si="5" t="shared"/>
        <v>412.0</v>
      </c>
      <c r="O32" s="5" t="n">
        <v>10410.0</v>
      </c>
      <c r="P32" s="5" t="n">
        <v>4255.0</v>
      </c>
      <c r="Q32" s="11" t="n">
        <f si="2" t="shared"/>
        <v>375.0</v>
      </c>
      <c r="R32" s="6" t="n">
        <f si="0" t="shared"/>
        <v>11.346666666666666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242.0</v>
      </c>
      <c r="E33" s="5" t="n">
        <v>424.0</v>
      </c>
      <c r="F33" s="5" t="n">
        <v>407.0</v>
      </c>
      <c r="G33" s="5" t="n">
        <v>284.0</v>
      </c>
      <c r="H33" s="5" t="n">
        <v>444.0</v>
      </c>
      <c r="I33" s="5" t="n">
        <v>462.0</v>
      </c>
      <c r="J33" s="5" t="n">
        <v>252.0</v>
      </c>
      <c r="K33" s="5" t="n">
        <v>95.0</v>
      </c>
      <c r="L33" s="5" t="n">
        <v>84.0</v>
      </c>
      <c r="M33" s="5" t="n">
        <v>142.0</v>
      </c>
      <c r="N33" s="11" t="n">
        <f si="5" t="shared"/>
        <v>2836.0</v>
      </c>
      <c r="O33" s="5" t="n">
        <v>58526.0</v>
      </c>
      <c r="P33" s="5" t="n">
        <v>27094.0</v>
      </c>
      <c r="Q33" s="11" t="n">
        <f si="2" t="shared"/>
        <v>2694.0</v>
      </c>
      <c r="R33" s="6" t="n">
        <f si="0" t="shared"/>
        <v>10.057164068299926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21.0</v>
      </c>
      <c r="E34" s="5" t="n">
        <v>61.0</v>
      </c>
      <c r="F34" s="5" t="n">
        <v>45.0</v>
      </c>
      <c r="G34" s="5" t="n">
        <v>42.0</v>
      </c>
      <c r="H34" s="5" t="n">
        <v>54.0</v>
      </c>
      <c r="I34" s="5" t="n">
        <v>87.0</v>
      </c>
      <c r="J34" s="5" t="n">
        <v>47.0</v>
      </c>
      <c r="K34" s="5" t="n">
        <v>15.0</v>
      </c>
      <c r="L34" s="5" t="n">
        <v>8.0</v>
      </c>
      <c r="M34" s="5" t="n">
        <v>23.0</v>
      </c>
      <c r="N34" s="11" t="n">
        <f si="5" t="shared"/>
        <v>403.0</v>
      </c>
      <c r="O34" s="5" t="n">
        <v>8093.0</v>
      </c>
      <c r="P34" s="5" t="n">
        <v>3979.0</v>
      </c>
      <c r="Q34" s="11" t="n">
        <f si="2" t="shared"/>
        <v>380.0</v>
      </c>
      <c r="R34" s="6" t="n">
        <f si="0" t="shared"/>
        <v>10.471052631578948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11.0</v>
      </c>
      <c r="E35" s="5" t="n">
        <v>10.0</v>
      </c>
      <c r="F35" s="5" t="n">
        <v>9.0</v>
      </c>
      <c r="G35" s="5" t="n">
        <v>5.0</v>
      </c>
      <c r="H35" s="5" t="n">
        <v>14.0</v>
      </c>
      <c r="I35" s="5" t="n">
        <v>14.0</v>
      </c>
      <c r="J35" s="5" t="n">
        <v>6.0</v>
      </c>
      <c r="K35" s="5" t="n">
        <v>3.0</v>
      </c>
      <c r="L35" s="5" t="n">
        <v>0.0</v>
      </c>
      <c r="M35" s="5" t="n">
        <v>3.0</v>
      </c>
      <c r="N35" s="11" t="n">
        <f si="5" t="shared"/>
        <v>75.0</v>
      </c>
      <c r="O35" s="5" t="n">
        <v>1238.0</v>
      </c>
      <c r="P35" s="5" t="n">
        <v>616.0</v>
      </c>
      <c r="Q35" s="11" t="n">
        <f si="2" t="shared"/>
        <v>72.0</v>
      </c>
      <c r="R35" s="6" t="n">
        <f si="0" t="shared"/>
        <v>8.555555555555555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45.0</v>
      </c>
      <c r="E36" s="5" t="n">
        <v>70.0</v>
      </c>
      <c r="F36" s="5" t="n">
        <v>78.0</v>
      </c>
      <c r="G36" s="5" t="n">
        <v>58.0</v>
      </c>
      <c r="H36" s="5" t="n">
        <v>91.0</v>
      </c>
      <c r="I36" s="5" t="n">
        <v>142.0</v>
      </c>
      <c r="J36" s="5" t="n">
        <v>81.0</v>
      </c>
      <c r="K36" s="5" t="n">
        <v>33.0</v>
      </c>
      <c r="L36" s="5" t="n">
        <v>9.0</v>
      </c>
      <c r="M36" s="5" t="n">
        <v>30.0</v>
      </c>
      <c r="N36" s="11" t="n">
        <f si="5" t="shared"/>
        <v>637.0</v>
      </c>
      <c r="O36" s="5" t="n">
        <v>11687.0</v>
      </c>
      <c r="P36" s="5" t="n">
        <v>6644.0</v>
      </c>
      <c r="Q36" s="11" t="n">
        <f si="2" t="shared"/>
        <v>607.0</v>
      </c>
      <c r="R36" s="6" t="n">
        <f si="0" t="shared"/>
        <v>10.945634266886326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24.0</v>
      </c>
      <c r="E37" s="5" t="n">
        <v>21.0</v>
      </c>
      <c r="F37" s="5" t="n">
        <v>39.0</v>
      </c>
      <c r="G37" s="5" t="n">
        <v>55.0</v>
      </c>
      <c r="H37" s="5" t="n">
        <v>143.0</v>
      </c>
      <c r="I37" s="5" t="n">
        <v>70.0</v>
      </c>
      <c r="J37" s="5" t="n">
        <v>55.0</v>
      </c>
      <c r="K37" s="5" t="n">
        <v>22.0</v>
      </c>
      <c r="L37" s="5" t="n">
        <v>9.0</v>
      </c>
      <c r="M37" s="5" t="n">
        <v>95.0</v>
      </c>
      <c r="N37" s="11" t="n">
        <f si="5" t="shared"/>
        <v>533.0</v>
      </c>
      <c r="O37" s="5" t="n">
        <v>22275.0</v>
      </c>
      <c r="P37" s="5" t="n">
        <v>4835.0</v>
      </c>
      <c r="Q37" s="11" t="n">
        <f si="2" t="shared"/>
        <v>438.0</v>
      </c>
      <c r="R37" s="6" t="n">
        <f si="0" t="shared"/>
        <v>11.038812785388128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188.0</v>
      </c>
      <c r="E38" s="5" t="n">
        <f ref="E38:M38" si="8" t="shared">E39-E26-E27-E28-E29-E30-E31-E32-E33-E34-E35-E36-E37</f>
        <v>188.0</v>
      </c>
      <c r="F38" s="5" t="n">
        <f si="8" t="shared"/>
        <v>228.0</v>
      </c>
      <c r="G38" s="5" t="n">
        <f si="8" t="shared"/>
        <v>207.0</v>
      </c>
      <c r="H38" s="5" t="n">
        <f si="8" t="shared"/>
        <v>282.0</v>
      </c>
      <c r="I38" s="5" t="n">
        <f si="8" t="shared"/>
        <v>264.0</v>
      </c>
      <c r="J38" s="5" t="n">
        <f si="8" t="shared"/>
        <v>192.0</v>
      </c>
      <c r="K38" s="5" t="n">
        <f si="8" t="shared"/>
        <v>106.0</v>
      </c>
      <c r="L38" s="5" t="n">
        <f si="8" t="shared"/>
        <v>58.0</v>
      </c>
      <c r="M38" s="5" t="n">
        <f si="8" t="shared"/>
        <v>184.0</v>
      </c>
      <c r="N38" s="11" t="n">
        <f si="5" t="shared"/>
        <v>1897.0</v>
      </c>
      <c r="O38" s="5" t="n">
        <f>O39-O26-O27-O28-O29-O30-O31-O32-O33-O34-O35-O36-O37</f>
        <v>67685.0</v>
      </c>
      <c r="P38" s="5" t="n">
        <f>P39-P26-P27-P28-P29-P30-P31-P32-P33-P34-P35-P36-P37</f>
        <v>20223.0</v>
      </c>
      <c r="Q38" s="11" t="n">
        <f si="2" t="shared"/>
        <v>1713.0</v>
      </c>
      <c r="R38" s="6" t="n">
        <f si="0" t="shared"/>
        <v>11.805604203152365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1321.0</v>
      </c>
      <c r="E39" s="5" t="n">
        <v>1801.0</v>
      </c>
      <c r="F39" s="5" t="n">
        <v>1820.0</v>
      </c>
      <c r="G39" s="5" t="n">
        <v>1374.0</v>
      </c>
      <c r="H39" s="5" t="n">
        <v>2250.0</v>
      </c>
      <c r="I39" s="5" t="n">
        <v>2810.0</v>
      </c>
      <c r="J39" s="5" t="n">
        <v>1533.0</v>
      </c>
      <c r="K39" s="5" t="n">
        <v>721.0</v>
      </c>
      <c r="L39" s="5" t="n">
        <v>386.0</v>
      </c>
      <c r="M39" s="5" t="n">
        <v>906.0</v>
      </c>
      <c r="N39" s="11" t="n">
        <f si="5" t="shared"/>
        <v>14922.0</v>
      </c>
      <c r="O39" s="5" t="n">
        <v>335275.0</v>
      </c>
      <c r="P39" s="5" t="n">
        <v>153732.0</v>
      </c>
      <c r="Q39" s="11" t="n">
        <f si="2" t="shared"/>
        <v>14016.0</v>
      </c>
      <c r="R39" s="6" t="n">
        <f si="0" t="shared"/>
        <v>10.968321917808218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322.0</v>
      </c>
      <c r="E40" s="5" t="n">
        <v>583.0</v>
      </c>
      <c r="F40" s="5" t="n">
        <v>1065.0</v>
      </c>
      <c r="G40" s="5" t="n">
        <v>821.0</v>
      </c>
      <c r="H40" s="5" t="n">
        <v>1897.0</v>
      </c>
      <c r="I40" s="5" t="n">
        <v>1832.0</v>
      </c>
      <c r="J40" s="5" t="n">
        <v>975.0</v>
      </c>
      <c r="K40" s="5" t="n">
        <v>212.0</v>
      </c>
      <c r="L40" s="5" t="n">
        <v>38.0</v>
      </c>
      <c r="M40" s="5" t="n">
        <v>98.0</v>
      </c>
      <c r="N40" s="11" t="n">
        <f si="5" t="shared"/>
        <v>7843.0</v>
      </c>
      <c r="O40" s="5" t="n">
        <v>93841.0</v>
      </c>
      <c r="P40" s="5" t="n">
        <v>72691.0</v>
      </c>
      <c r="Q40" s="11" t="n">
        <f si="2" t="shared"/>
        <v>7745.0</v>
      </c>
      <c r="R40" s="6" t="n">
        <f si="0" t="shared"/>
        <v>9.385539057456423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26.0</v>
      </c>
      <c r="E41" s="5" t="n">
        <v>87.0</v>
      </c>
      <c r="F41" s="5" t="n">
        <v>90.0</v>
      </c>
      <c r="G41" s="5" t="n">
        <v>86.0</v>
      </c>
      <c r="H41" s="5" t="n">
        <v>192.0</v>
      </c>
      <c r="I41" s="5" t="n">
        <v>228.0</v>
      </c>
      <c r="J41" s="5" t="n">
        <v>231.0</v>
      </c>
      <c r="K41" s="5" t="n">
        <v>160.0</v>
      </c>
      <c r="L41" s="5" t="n">
        <v>35.0</v>
      </c>
      <c r="M41" s="5" t="n">
        <v>45.0</v>
      </c>
      <c r="N41" s="11" t="n">
        <f si="5" t="shared"/>
        <v>1180.0</v>
      </c>
      <c r="O41" s="5" t="n">
        <v>32496.0</v>
      </c>
      <c r="P41" s="5" t="n">
        <v>19170.0</v>
      </c>
      <c r="Q41" s="11" t="n">
        <f si="2" t="shared"/>
        <v>1135.0</v>
      </c>
      <c r="R41" s="6" t="n">
        <f si="0" t="shared"/>
        <v>16.889867841409693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4.0</v>
      </c>
      <c r="E42" s="5" t="n">
        <f ref="E42:M42" si="9" t="shared">E43-E40-E41</f>
        <v>7.0</v>
      </c>
      <c r="F42" s="5" t="n">
        <f si="9" t="shared"/>
        <v>11.0</v>
      </c>
      <c r="G42" s="5" t="n">
        <f si="9" t="shared"/>
        <v>2.0</v>
      </c>
      <c r="H42" s="5" t="n">
        <f si="9" t="shared"/>
        <v>21.0</v>
      </c>
      <c r="I42" s="5" t="n">
        <f si="9" t="shared"/>
        <v>10.0</v>
      </c>
      <c r="J42" s="5" t="n">
        <f si="9" t="shared"/>
        <v>5.0</v>
      </c>
      <c r="K42" s="5" t="n">
        <f si="9" t="shared"/>
        <v>3.0</v>
      </c>
      <c r="L42" s="5" t="n">
        <f si="9" t="shared"/>
        <v>2.0</v>
      </c>
      <c r="M42" s="5" t="n">
        <f si="9" t="shared"/>
        <v>21.0</v>
      </c>
      <c r="N42" s="11" t="n">
        <f si="5" t="shared"/>
        <v>86.0</v>
      </c>
      <c r="O42" s="5" t="n">
        <f>O43-O40-O41</f>
        <v>6079.0</v>
      </c>
      <c r="P42" s="5" t="n">
        <f>P43-P40-P41</f>
        <v>705.0</v>
      </c>
      <c r="Q42" s="11" t="n">
        <f si="2" t="shared"/>
        <v>65.0</v>
      </c>
      <c r="R42" s="6" t="n">
        <f si="0" t="shared"/>
        <v>10.846153846153847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352.0</v>
      </c>
      <c r="E43" s="5" t="n">
        <v>677.0</v>
      </c>
      <c r="F43" s="5" t="n">
        <v>1166.0</v>
      </c>
      <c r="G43" s="5" t="n">
        <v>909.0</v>
      </c>
      <c r="H43" s="5" t="n">
        <v>2110.0</v>
      </c>
      <c r="I43" s="5" t="n">
        <v>2070.0</v>
      </c>
      <c r="J43" s="5" t="n">
        <v>1211.0</v>
      </c>
      <c r="K43" s="5" t="n">
        <v>375.0</v>
      </c>
      <c r="L43" s="5" t="n">
        <v>75.0</v>
      </c>
      <c r="M43" s="5" t="n">
        <v>164.0</v>
      </c>
      <c r="N43" s="11" t="n">
        <f si="5" t="shared"/>
        <v>9109.0</v>
      </c>
      <c r="O43" s="5" t="n">
        <v>132416.0</v>
      </c>
      <c r="P43" s="5" t="n">
        <v>92566.0</v>
      </c>
      <c r="Q43" s="11" t="n">
        <f si="2" t="shared"/>
        <v>8945.0</v>
      </c>
      <c r="R43" s="6" t="n">
        <f si="0" t="shared"/>
        <v>10.348351034097261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11.0</v>
      </c>
      <c r="E44" s="8" t="n">
        <v>17.0</v>
      </c>
      <c r="F44" s="8" t="n">
        <v>19.0</v>
      </c>
      <c r="G44" s="8" t="n">
        <v>17.0</v>
      </c>
      <c r="H44" s="8" t="n">
        <v>31.0</v>
      </c>
      <c r="I44" s="8" t="n">
        <v>78.0</v>
      </c>
      <c r="J44" s="8" t="n">
        <v>98.0</v>
      </c>
      <c r="K44" s="8" t="n">
        <v>47.0</v>
      </c>
      <c r="L44" s="8" t="n">
        <v>8.0</v>
      </c>
      <c r="M44" s="8" t="n">
        <v>124.0</v>
      </c>
      <c r="N44" s="11" t="n">
        <f si="5" t="shared"/>
        <v>450.0</v>
      </c>
      <c r="O44" s="8" t="n">
        <v>40697.0</v>
      </c>
      <c r="P44" s="8" t="n">
        <v>6033.0</v>
      </c>
      <c r="Q44" s="11" t="n">
        <f si="2" t="shared"/>
        <v>326.0</v>
      </c>
      <c r="R44" s="6" t="n">
        <f si="0" t="shared"/>
        <v>18.506134969325153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2.0</v>
      </c>
      <c r="E45" s="8" t="n">
        <f ref="E45:M45" si="10" t="shared">E46-E44</f>
        <v>18.0</v>
      </c>
      <c r="F45" s="8" t="n">
        <f si="10" t="shared"/>
        <v>19.0</v>
      </c>
      <c r="G45" s="8" t="n">
        <f si="10" t="shared"/>
        <v>27.0</v>
      </c>
      <c r="H45" s="8" t="n">
        <f si="10" t="shared"/>
        <v>48.0</v>
      </c>
      <c r="I45" s="8" t="n">
        <f si="10" t="shared"/>
        <v>47.0</v>
      </c>
      <c r="J45" s="8" t="n">
        <f si="10" t="shared"/>
        <v>24.0</v>
      </c>
      <c r="K45" s="8" t="n">
        <f si="10" t="shared"/>
        <v>35.0</v>
      </c>
      <c r="L45" s="8" t="n">
        <f si="10" t="shared"/>
        <v>5.0</v>
      </c>
      <c r="M45" s="8" t="n">
        <f si="10" t="shared"/>
        <v>56.0</v>
      </c>
      <c r="N45" s="11" t="n">
        <f si="5" t="shared"/>
        <v>281.0</v>
      </c>
      <c r="O45" s="8" t="n">
        <f>O46-O44</f>
        <v>27989.0</v>
      </c>
      <c r="P45" s="8" t="n">
        <f>P46-P44</f>
        <v>3588.0</v>
      </c>
      <c r="Q45" s="11" t="n">
        <f si="2" t="shared"/>
        <v>225.0</v>
      </c>
      <c r="R45" s="6" t="n">
        <f si="0" t="shared"/>
        <v>15.946666666666667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13.0</v>
      </c>
      <c r="E46" s="8" t="n">
        <v>35.0</v>
      </c>
      <c r="F46" s="8" t="n">
        <v>38.0</v>
      </c>
      <c r="G46" s="8" t="n">
        <v>44.0</v>
      </c>
      <c r="H46" s="8" t="n">
        <v>79.0</v>
      </c>
      <c r="I46" s="8" t="n">
        <v>125.0</v>
      </c>
      <c r="J46" s="8" t="n">
        <v>122.0</v>
      </c>
      <c r="K46" s="8" t="n">
        <v>82.0</v>
      </c>
      <c r="L46" s="8" t="n">
        <v>13.0</v>
      </c>
      <c r="M46" s="8" t="n">
        <v>180.0</v>
      </c>
      <c r="N46" s="11" t="n">
        <f si="5" t="shared"/>
        <v>731.0</v>
      </c>
      <c r="O46" s="8" t="n">
        <v>68686.0</v>
      </c>
      <c r="P46" s="8" t="n">
        <v>9621.0</v>
      </c>
      <c r="Q46" s="11" t="n">
        <f si="2" t="shared"/>
        <v>551.0</v>
      </c>
      <c r="R46" s="6" t="n">
        <f si="0" t="shared"/>
        <v>17.46098003629764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532.0</v>
      </c>
      <c r="E47" s="5" t="n">
        <v>345.0</v>
      </c>
      <c r="F47" s="5" t="n">
        <v>443.0</v>
      </c>
      <c r="G47" s="5" t="n">
        <v>258.0</v>
      </c>
      <c r="H47" s="5" t="n">
        <v>346.0</v>
      </c>
      <c r="I47" s="5" t="n">
        <v>282.0</v>
      </c>
      <c r="J47" s="5" t="n">
        <v>219.0</v>
      </c>
      <c r="K47" s="5" t="n">
        <v>100.0</v>
      </c>
      <c r="L47" s="5" t="n">
        <v>152.0</v>
      </c>
      <c r="M47" s="5" t="n">
        <v>374.0</v>
      </c>
      <c r="N47" s="11" t="n">
        <f si="5" t="shared"/>
        <v>3051.0</v>
      </c>
      <c r="O47" s="5" t="n">
        <v>165965.0</v>
      </c>
      <c r="P47" s="5" t="n">
        <v>29188.0</v>
      </c>
      <c r="Q47" s="11" t="n">
        <f si="2" t="shared"/>
        <v>2677.0</v>
      </c>
      <c r="R47" s="6" t="n">
        <f si="0" t="shared"/>
        <v>10.90324990661188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21812.0</v>
      </c>
      <c r="E48" s="5" t="n">
        <f ref="E48:M48" si="11" t="shared">E47+E46+E43+E39+E25+E18</f>
        <v>64663.0</v>
      </c>
      <c r="F48" s="5" t="n">
        <f si="11" t="shared"/>
        <v>101091.0</v>
      </c>
      <c r="G48" s="5" t="n">
        <f si="11" t="shared"/>
        <v>59862.0</v>
      </c>
      <c r="H48" s="5" t="n">
        <f si="11" t="shared"/>
        <v>194715.0</v>
      </c>
      <c r="I48" s="5" t="n">
        <f si="11" t="shared"/>
        <v>53694.0</v>
      </c>
      <c r="J48" s="5" t="n">
        <f si="11" t="shared"/>
        <v>17092.0</v>
      </c>
      <c r="K48" s="5" t="n">
        <f si="11" t="shared"/>
        <v>9150.0</v>
      </c>
      <c r="L48" s="5" t="n">
        <f si="11" t="shared"/>
        <v>5057.0</v>
      </c>
      <c r="M48" s="5" t="n">
        <f si="11" t="shared"/>
        <v>50435.0</v>
      </c>
      <c r="N48" s="11" t="n">
        <f si="5" t="shared"/>
        <v>577571.0</v>
      </c>
      <c r="O48" s="5" t="n">
        <f>O47+O46+O43+O39+O25+O18</f>
        <v>2.2405363E7</v>
      </c>
      <c r="P48" s="5" t="n">
        <f>P47+P46+P43+P39+P25+P18</f>
        <v>3668425.0</v>
      </c>
      <c r="Q48" s="11" t="n">
        <f si="2" t="shared"/>
        <v>527136.0</v>
      </c>
      <c r="R48" s="6" t="n">
        <f si="0" t="shared"/>
        <v>6.9591623414071515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3.7765053993361857</v>
      </c>
      <c r="E49" s="6" t="n">
        <f ref="E49" si="13" t="shared">E48/$N$48*100</f>
        <v>11.195679838496046</v>
      </c>
      <c r="F49" s="6" t="n">
        <f ref="F49" si="14" t="shared">F48/$N$48*100</f>
        <v>17.502783207605646</v>
      </c>
      <c r="G49" s="6" t="n">
        <f ref="G49" si="15" t="shared">G48/$N$48*100</f>
        <v>10.36444004286919</v>
      </c>
      <c r="H49" s="6" t="n">
        <f ref="H49" si="16" t="shared">H48/$N$48*100</f>
        <v>33.71273834732007</v>
      </c>
      <c r="I49" s="6" t="n">
        <f ref="I49" si="17" t="shared">I48/$N$48*100</f>
        <v>9.296519388958242</v>
      </c>
      <c r="J49" s="6" t="n">
        <f ref="J49" si="18" t="shared">J48/$N$48*100</f>
        <v>2.9592898535418155</v>
      </c>
      <c r="K49" s="6" t="n">
        <f ref="K49" si="19" t="shared">K48/$N$48*100</f>
        <v>1.584220814410696</v>
      </c>
      <c r="L49" s="6" t="n">
        <f ref="L49" si="20" t="shared">L48/$N$48*100</f>
        <v>0.8755633506529933</v>
      </c>
      <c r="M49" s="6" t="n">
        <f ref="M49" si="21" t="shared">M48/$N$48*100</f>
        <v>8.73225975680912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