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<sst xmlns="http://schemas.openxmlformats.org/spreadsheetml/2006/main" count="118" uniqueCount="73">
  <si>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</si>
  <si>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</si>
  <si>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</si>
  <si>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</si>
  <si>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</si>
  <si>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</si>
  <si>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</si>
  <si>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</si>
  <si>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</si>
  <si>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</si>
  <si>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</si>
  <si>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</si>
  <si>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</si>
  <si>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</si>
  <si>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</si>
  <si>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</si>
  <si>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</si>
  <si>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</si>
  <si>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</si>
  <si>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</si>
  <si>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</si>
  <si>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</si>
  <si>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</si>
  <si>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</si>
  <si>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</si>
  <si>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</si>
  <si>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</si>
  <si>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</si>
  <si>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</si>
  <si>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</si>
  <si>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</si>
  <si>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</si>
  <si>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</si>
  <si>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</si>
  <si>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</si>
  <si>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</si>
  <si>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</si>
  <si>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</si>
  <si>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</si>
  <si>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</si>
  <si>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</si>
  <si>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</si>
  <si>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</si>
  <si>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</si>
  <si>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</si>
  <si>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</si>
  <si>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</si>
  <si>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</si>
  <si>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</si>
  <si>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</si>
  <si>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</si>
  <si>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</si>
  <si>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</si>
  <si>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</si>
  <si>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</si>
  <si>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</si>
  <si>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</si>
  <si>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</si>
  <si>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</si>
  <si>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</si>
  <si>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</si>
  <si>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</si>
  <si>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</si>
  <si>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</si>
  <si>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</si>
  <si>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</si>
  <si>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</si>
  <si>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</si>
  <si>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</si>
  <si>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</si>
  <si>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</si>
  <si>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102年2月來臺旅客人次～按停留夜數分
Table 1-8  Visitor Arrivals  by Length of Stay,
February,2013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</si>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</sst>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2903.0</v>
      </c>
      <c r="E3" s="4" t="n">
        <v>8657.0</v>
      </c>
      <c r="F3" s="4" t="n">
        <v>29798.0</v>
      </c>
      <c r="G3" s="4" t="n">
        <v>15958.0</v>
      </c>
      <c r="H3" s="4" t="n">
        <v>11006.0</v>
      </c>
      <c r="I3" s="4" t="n">
        <v>3698.0</v>
      </c>
      <c r="J3" s="4" t="n">
        <v>766.0</v>
      </c>
      <c r="K3" s="4" t="n">
        <v>448.0</v>
      </c>
      <c r="L3" s="4" t="n">
        <v>312.0</v>
      </c>
      <c r="M3" s="4" t="n">
        <v>1331.0</v>
      </c>
      <c r="N3" s="11" t="n">
        <f>SUM(D3:M3)</f>
        <v>74877.0</v>
      </c>
      <c r="O3" s="4" t="n">
        <v>585408.0</v>
      </c>
      <c r="P3" s="4" t="n">
        <v>332501.0</v>
      </c>
      <c r="Q3" s="11" t="n">
        <f>SUM(D3:L3)</f>
        <v>73546.0</v>
      </c>
      <c r="R3" s="6" t="n">
        <f ref="R3:R48" si="0" t="shared">IF(P3&lt;&gt;0,P3/SUM(D3:L3),0)</f>
        <v>4.52099366382944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2136.0</v>
      </c>
      <c r="E4" s="5" t="n">
        <v>1678.0</v>
      </c>
      <c r="F4" s="5" t="n">
        <v>3433.0</v>
      </c>
      <c r="G4" s="5" t="n">
        <v>12879.0</v>
      </c>
      <c r="H4" s="5" t="n">
        <v>156570.0</v>
      </c>
      <c r="I4" s="5" t="n">
        <v>22716.0</v>
      </c>
      <c r="J4" s="5" t="n">
        <v>5531.0</v>
      </c>
      <c r="K4" s="5" t="n">
        <v>2790.0</v>
      </c>
      <c r="L4" s="5" t="n">
        <v>1523.0</v>
      </c>
      <c r="M4" s="5" t="n">
        <v>10709.0</v>
      </c>
      <c r="N4" s="11" t="n">
        <f ref="N4:N14" si="1" t="shared">SUM(D4:M4)</f>
        <v>219965.0</v>
      </c>
      <c r="O4" s="5" t="n">
        <v>4336690.0</v>
      </c>
      <c r="P4" s="5" t="n">
        <v>1695699.0</v>
      </c>
      <c r="Q4" s="11" t="n">
        <f ref="Q4:Q48" si="2" t="shared">SUM(D4:L4)</f>
        <v>209256.0</v>
      </c>
      <c r="R4" s="6" t="n">
        <f si="0" t="shared"/>
        <v>8.103466567266889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4342.0</v>
      </c>
      <c r="E5" s="5" t="n">
        <v>32355.0</v>
      </c>
      <c r="F5" s="5" t="n">
        <v>32615.0</v>
      </c>
      <c r="G5" s="5" t="n">
        <v>9847.0</v>
      </c>
      <c r="H5" s="5" t="n">
        <v>6175.0</v>
      </c>
      <c r="I5" s="5" t="n">
        <v>4142.0</v>
      </c>
      <c r="J5" s="5" t="n">
        <v>2289.0</v>
      </c>
      <c r="K5" s="5" t="n">
        <v>2723.0</v>
      </c>
      <c r="L5" s="5" t="n">
        <v>1132.0</v>
      </c>
      <c r="M5" s="5" t="n">
        <v>2125.0</v>
      </c>
      <c r="N5" s="11" t="n">
        <f si="1" t="shared"/>
        <v>97745.0</v>
      </c>
      <c r="O5" s="5" t="n">
        <v>993131.0</v>
      </c>
      <c r="P5" s="5" t="n">
        <v>531287.0</v>
      </c>
      <c r="Q5" s="11" t="n">
        <f si="2" t="shared"/>
        <v>95620.0</v>
      </c>
      <c r="R5" s="6" t="n">
        <f si="0" t="shared"/>
        <v>5.556233005647354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1152.0</v>
      </c>
      <c r="E6" s="5" t="n">
        <v>3837.0</v>
      </c>
      <c r="F6" s="5" t="n">
        <v>9816.0</v>
      </c>
      <c r="G6" s="5" t="n">
        <v>2254.0</v>
      </c>
      <c r="H6" s="5" t="n">
        <v>1880.0</v>
      </c>
      <c r="I6" s="5" t="n">
        <v>1094.0</v>
      </c>
      <c r="J6" s="5" t="n">
        <v>621.0</v>
      </c>
      <c r="K6" s="5" t="n">
        <v>590.0</v>
      </c>
      <c r="L6" s="5" t="n">
        <v>233.0</v>
      </c>
      <c r="M6" s="5" t="n">
        <v>639.0</v>
      </c>
      <c r="N6" s="11" t="n">
        <f si="1" t="shared"/>
        <v>22116.0</v>
      </c>
      <c r="O6" s="5" t="n">
        <v>264116.0</v>
      </c>
      <c r="P6" s="5" t="n">
        <v>126601.0</v>
      </c>
      <c r="Q6" s="11" t="n">
        <f si="2" t="shared"/>
        <v>21477.0</v>
      </c>
      <c r="R6" s="6" t="n">
        <f si="0" t="shared"/>
        <v>5.894724589095311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125.0</v>
      </c>
      <c r="E7" s="5" t="n">
        <v>139.0</v>
      </c>
      <c r="F7" s="5" t="n">
        <v>154.0</v>
      </c>
      <c r="G7" s="5" t="n">
        <v>93.0</v>
      </c>
      <c r="H7" s="5" t="n">
        <v>161.0</v>
      </c>
      <c r="I7" s="5" t="n">
        <v>134.0</v>
      </c>
      <c r="J7" s="5" t="n">
        <v>111.0</v>
      </c>
      <c r="K7" s="5" t="n">
        <v>102.0</v>
      </c>
      <c r="L7" s="5" t="n">
        <v>54.0</v>
      </c>
      <c r="M7" s="5" t="n">
        <v>310.0</v>
      </c>
      <c r="N7" s="11" t="n">
        <f si="1" t="shared"/>
        <v>1383.0</v>
      </c>
      <c r="O7" s="5" t="n">
        <v>95296.0</v>
      </c>
      <c r="P7" s="5" t="n">
        <v>15081.0</v>
      </c>
      <c r="Q7" s="11" t="n">
        <f si="2" t="shared"/>
        <v>1073.0</v>
      </c>
      <c r="R7" s="6" t="n">
        <f si="0" t="shared"/>
        <v>14.054986020503263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39.0</v>
      </c>
      <c r="E8" s="5" t="n">
        <v>94.0</v>
      </c>
      <c r="F8" s="5" t="n">
        <v>94.0</v>
      </c>
      <c r="G8" s="5" t="n">
        <v>67.0</v>
      </c>
      <c r="H8" s="5" t="n">
        <v>121.0</v>
      </c>
      <c r="I8" s="5" t="n">
        <v>129.0</v>
      </c>
      <c r="J8" s="5" t="n">
        <v>45.0</v>
      </c>
      <c r="K8" s="5" t="n">
        <v>27.0</v>
      </c>
      <c r="L8" s="5" t="n">
        <v>9.0</v>
      </c>
      <c r="M8" s="5" t="n">
        <v>44.0</v>
      </c>
      <c r="N8" s="11" t="n">
        <f si="1" t="shared"/>
        <v>669.0</v>
      </c>
      <c r="O8" s="5" t="n">
        <v>17532.0</v>
      </c>
      <c r="P8" s="5" t="n">
        <v>5578.0</v>
      </c>
      <c r="Q8" s="11" t="n">
        <f si="2" t="shared"/>
        <v>625.0</v>
      </c>
      <c r="R8" s="6" t="n">
        <f si="0" t="shared"/>
        <v>8.9248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380.0</v>
      </c>
      <c r="E9" s="5" t="n">
        <v>592.0</v>
      </c>
      <c r="F9" s="5" t="n">
        <v>1150.0</v>
      </c>
      <c r="G9" s="5" t="n">
        <v>2892.0</v>
      </c>
      <c r="H9" s="5" t="n">
        <v>8886.0</v>
      </c>
      <c r="I9" s="5" t="n">
        <v>2754.0</v>
      </c>
      <c r="J9" s="5" t="n">
        <v>814.0</v>
      </c>
      <c r="K9" s="5" t="n">
        <v>402.0</v>
      </c>
      <c r="L9" s="5" t="n">
        <v>265.0</v>
      </c>
      <c r="M9" s="5" t="n">
        <v>1917.0</v>
      </c>
      <c r="N9" s="11" t="n">
        <f si="1" t="shared"/>
        <v>20052.0</v>
      </c>
      <c r="O9" s="5" t="n">
        <v>688484.0</v>
      </c>
      <c r="P9" s="5" t="n">
        <v>152753.0</v>
      </c>
      <c r="Q9" s="11" t="n">
        <f si="2" t="shared"/>
        <v>18135.0</v>
      </c>
      <c r="R9" s="6" t="n">
        <f si="0" t="shared"/>
        <v>8.423104494072236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584.0</v>
      </c>
      <c r="E10" s="5" t="n">
        <v>1156.0</v>
      </c>
      <c r="F10" s="5" t="n">
        <v>2236.0</v>
      </c>
      <c r="G10" s="5" t="n">
        <v>2664.0</v>
      </c>
      <c r="H10" s="5" t="n">
        <v>4944.0</v>
      </c>
      <c r="I10" s="5" t="n">
        <v>2061.0</v>
      </c>
      <c r="J10" s="5" t="n">
        <v>771.0</v>
      </c>
      <c r="K10" s="5" t="n">
        <v>252.0</v>
      </c>
      <c r="L10" s="5" t="n">
        <v>77.0</v>
      </c>
      <c r="M10" s="5" t="n">
        <v>251.0</v>
      </c>
      <c r="N10" s="11" t="n">
        <f si="1" t="shared"/>
        <v>14996.0</v>
      </c>
      <c r="O10" s="5" t="n">
        <v>163842.0</v>
      </c>
      <c r="P10" s="5" t="n">
        <v>102632.0</v>
      </c>
      <c r="Q10" s="11" t="n">
        <f si="2" t="shared"/>
        <v>14745.0</v>
      </c>
      <c r="R10" s="6" t="n">
        <f si="0" t="shared"/>
        <v>6.960461173279078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129.0</v>
      </c>
      <c r="E11" s="5" t="n">
        <v>206.0</v>
      </c>
      <c r="F11" s="5" t="n">
        <v>329.0</v>
      </c>
      <c r="G11" s="5" t="n">
        <v>436.0</v>
      </c>
      <c r="H11" s="5" t="n">
        <v>951.0</v>
      </c>
      <c r="I11" s="5" t="n">
        <v>569.0</v>
      </c>
      <c r="J11" s="5" t="n">
        <v>370.0</v>
      </c>
      <c r="K11" s="5" t="n">
        <v>247.0</v>
      </c>
      <c r="L11" s="5" t="n">
        <v>163.0</v>
      </c>
      <c r="M11" s="5" t="n">
        <v>4331.0</v>
      </c>
      <c r="N11" s="11" t="n">
        <f si="1" t="shared"/>
        <v>7731.0</v>
      </c>
      <c r="O11" s="5" t="n">
        <v>3348322.0</v>
      </c>
      <c r="P11" s="5" t="n">
        <v>47008.0</v>
      </c>
      <c r="Q11" s="11" t="n">
        <f si="2" t="shared"/>
        <v>3400.0</v>
      </c>
      <c r="R11" s="6" t="n">
        <f si="0" t="shared"/>
        <v>13.825882352941177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238.0</v>
      </c>
      <c r="E12" s="5" t="n">
        <v>277.0</v>
      </c>
      <c r="F12" s="5" t="n">
        <v>752.0</v>
      </c>
      <c r="G12" s="5" t="n">
        <v>395.0</v>
      </c>
      <c r="H12" s="5" t="n">
        <v>465.0</v>
      </c>
      <c r="I12" s="5" t="n">
        <v>398.0</v>
      </c>
      <c r="J12" s="5" t="n">
        <v>251.0</v>
      </c>
      <c r="K12" s="5" t="n">
        <v>269.0</v>
      </c>
      <c r="L12" s="5" t="n">
        <v>116.0</v>
      </c>
      <c r="M12" s="5" t="n">
        <v>3174.0</v>
      </c>
      <c r="N12" s="11" t="n">
        <f si="1" t="shared"/>
        <v>6335.0</v>
      </c>
      <c r="O12" s="5" t="n">
        <v>1968317.0</v>
      </c>
      <c r="P12" s="5" t="n">
        <v>38385.0</v>
      </c>
      <c r="Q12" s="11" t="n">
        <f si="2" t="shared"/>
        <v>3161.0</v>
      </c>
      <c r="R12" s="6" t="n">
        <f si="0" t="shared"/>
        <v>12.14330907940525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239.0</v>
      </c>
      <c r="E13" s="5" t="n">
        <v>412.0</v>
      </c>
      <c r="F13" s="5" t="n">
        <v>627.0</v>
      </c>
      <c r="G13" s="5" t="n">
        <v>639.0</v>
      </c>
      <c r="H13" s="5" t="n">
        <v>408.0</v>
      </c>
      <c r="I13" s="5" t="n">
        <v>418.0</v>
      </c>
      <c r="J13" s="5" t="n">
        <v>190.0</v>
      </c>
      <c r="K13" s="5" t="n">
        <v>112.0</v>
      </c>
      <c r="L13" s="5" t="n">
        <v>96.0</v>
      </c>
      <c r="M13" s="5" t="n">
        <v>3602.0</v>
      </c>
      <c r="N13" s="11" t="n">
        <f si="1" t="shared"/>
        <v>6743.0</v>
      </c>
      <c r="O13" s="5" t="n">
        <v>2077743.0</v>
      </c>
      <c r="P13" s="5" t="n">
        <v>29266.0</v>
      </c>
      <c r="Q13" s="11" t="n">
        <f si="2" t="shared"/>
        <v>3141.0</v>
      </c>
      <c r="R13" s="6" t="n">
        <f si="0" t="shared"/>
        <v>9.317414836039477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81.0</v>
      </c>
      <c r="E14" s="5" t="n">
        <v>62.0</v>
      </c>
      <c r="F14" s="5" t="n">
        <v>50.0</v>
      </c>
      <c r="G14" s="5" t="n">
        <v>115.0</v>
      </c>
      <c r="H14" s="5" t="n">
        <v>799.0</v>
      </c>
      <c r="I14" s="5" t="n">
        <v>617.0</v>
      </c>
      <c r="J14" s="5" t="n">
        <v>347.0</v>
      </c>
      <c r="K14" s="5" t="n">
        <v>236.0</v>
      </c>
      <c r="L14" s="5" t="n">
        <v>355.0</v>
      </c>
      <c r="M14" s="5" t="n">
        <v>5761.0</v>
      </c>
      <c r="N14" s="11" t="n">
        <f si="1" t="shared"/>
        <v>8423.0</v>
      </c>
      <c r="O14" s="5" t="n">
        <v>3434011.0</v>
      </c>
      <c r="P14" s="5" t="n">
        <v>59419.0</v>
      </c>
      <c r="Q14" s="11" t="n">
        <f si="2" t="shared"/>
        <v>2662.0</v>
      </c>
      <c r="R14" s="6" t="n">
        <f si="0" t="shared"/>
        <v>22.321187077385424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12.0</v>
      </c>
      <c r="E15" s="5" t="n">
        <f ref="E15:M15" si="3" t="shared">E16-E9-E10-E11-E12-E13-E14</f>
        <v>8.0</v>
      </c>
      <c r="F15" s="5" t="n">
        <f si="3" t="shared"/>
        <v>19.0</v>
      </c>
      <c r="G15" s="5" t="n">
        <f si="3" t="shared"/>
        <v>141.0</v>
      </c>
      <c r="H15" s="5" t="n">
        <f si="3" t="shared"/>
        <v>74.0</v>
      </c>
      <c r="I15" s="5" t="n">
        <f si="3" t="shared"/>
        <v>49.0</v>
      </c>
      <c r="J15" s="5" t="n">
        <f si="3" t="shared"/>
        <v>38.0</v>
      </c>
      <c r="K15" s="5" t="n">
        <f si="3" t="shared"/>
        <v>32.0</v>
      </c>
      <c r="L15" s="5" t="n">
        <f si="3" t="shared"/>
        <v>26.0</v>
      </c>
      <c r="M15" s="5" t="n">
        <f si="3" t="shared"/>
        <v>125.0</v>
      </c>
      <c r="N15" s="5" t="n">
        <f ref="N15" si="4" t="shared">N16-N9-N10-N11-N12-N13-N14</f>
        <v>524.0</v>
      </c>
      <c r="O15" s="5" t="n">
        <f>O16-O9-O10-O11-O12-O13-O14</f>
        <v>63347.0</v>
      </c>
      <c r="P15" s="5" t="n">
        <f>P16-P9-P10-P11-P12-P13-P14</f>
        <v>6023.0</v>
      </c>
      <c r="Q15" s="11" t="n">
        <f si="2" t="shared"/>
        <v>399.0</v>
      </c>
      <c r="R15" s="6" t="n">
        <f si="0" t="shared"/>
        <v>15.095238095238095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1663.0</v>
      </c>
      <c r="E16" s="5" t="n">
        <v>2713.0</v>
      </c>
      <c r="F16" s="5" t="n">
        <v>5163.0</v>
      </c>
      <c r="G16" s="5" t="n">
        <v>7282.0</v>
      </c>
      <c r="H16" s="5" t="n">
        <v>16527.0</v>
      </c>
      <c r="I16" s="5" t="n">
        <v>6866.0</v>
      </c>
      <c r="J16" s="5" t="n">
        <v>2781.0</v>
      </c>
      <c r="K16" s="5" t="n">
        <v>1550.0</v>
      </c>
      <c r="L16" s="5" t="n">
        <v>1098.0</v>
      </c>
      <c r="M16" s="5" t="n">
        <v>19161.0</v>
      </c>
      <c r="N16" s="11" t="n">
        <f ref="N16:N48" si="5" t="shared">SUM(D16:M16)</f>
        <v>64804.0</v>
      </c>
      <c r="O16" s="5" t="n">
        <v>1.1744066E7</v>
      </c>
      <c r="P16" s="5" t="n">
        <v>435486.0</v>
      </c>
      <c r="Q16" s="11" t="n">
        <f si="2" t="shared"/>
        <v>45643.0</v>
      </c>
      <c r="R16" s="6" t="n">
        <f si="0" t="shared"/>
        <v>9.541134456543173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5.0</v>
      </c>
      <c r="E17" s="5" t="n">
        <f ref="E17:M17" si="6" t="shared">E18-E16-E3-E4-E5-E6-E7-E8</f>
        <v>19.0</v>
      </c>
      <c r="F17" s="5" t="n">
        <f si="6" t="shared"/>
        <v>52.0</v>
      </c>
      <c r="G17" s="5" t="n">
        <f si="6" t="shared"/>
        <v>35.0</v>
      </c>
      <c r="H17" s="5" t="n">
        <f si="6" t="shared"/>
        <v>72.0</v>
      </c>
      <c r="I17" s="5" t="n">
        <f si="6" t="shared"/>
        <v>44.0</v>
      </c>
      <c r="J17" s="5" t="n">
        <f si="6" t="shared"/>
        <v>74.0</v>
      </c>
      <c r="K17" s="5" t="n">
        <f si="6" t="shared"/>
        <v>103.0</v>
      </c>
      <c r="L17" s="5" t="n">
        <f si="6" t="shared"/>
        <v>41.0</v>
      </c>
      <c r="M17" s="5" t="n">
        <f si="6" t="shared"/>
        <v>1008.0</v>
      </c>
      <c r="N17" s="11" t="n">
        <f si="5" t="shared"/>
        <v>1453.0</v>
      </c>
      <c r="O17" s="5" t="n">
        <f>O18-O16-O3-O4-O5-O6-O7-O8</f>
        <v>922723.0</v>
      </c>
      <c r="P17" s="5" t="n">
        <f>P18-P16-P3-P4-P5-P6-P7-P8</f>
        <v>11296.0</v>
      </c>
      <c r="Q17" s="11" t="n">
        <f si="2" t="shared"/>
        <v>445.0</v>
      </c>
      <c r="R17" s="6" t="n">
        <f si="0" t="shared"/>
        <v>25.384269662921348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12365.0</v>
      </c>
      <c r="E18" s="5" t="n">
        <v>49492.0</v>
      </c>
      <c r="F18" s="5" t="n">
        <v>81125.0</v>
      </c>
      <c r="G18" s="5" t="n">
        <v>48415.0</v>
      </c>
      <c r="H18" s="5" t="n">
        <v>192512.0</v>
      </c>
      <c r="I18" s="5" t="n">
        <v>38823.0</v>
      </c>
      <c r="J18" s="5" t="n">
        <v>12218.0</v>
      </c>
      <c r="K18" s="5" t="n">
        <v>8333.0</v>
      </c>
      <c r="L18" s="5" t="n">
        <v>4402.0</v>
      </c>
      <c r="M18" s="5" t="n">
        <v>35327.0</v>
      </c>
      <c r="N18" s="11" t="n">
        <f si="5" t="shared"/>
        <v>483012.0</v>
      </c>
      <c r="O18" s="5" t="n">
        <v>1.8958962E7</v>
      </c>
      <c r="P18" s="5" t="n">
        <v>3153529.0</v>
      </c>
      <c r="Q18" s="11" t="n">
        <f si="2" t="shared"/>
        <v>447685.0</v>
      </c>
      <c r="R18" s="6" t="n">
        <f si="0" t="shared"/>
        <v>7.044080100963847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192.0</v>
      </c>
      <c r="E19" s="5" t="n">
        <v>446.0</v>
      </c>
      <c r="F19" s="5" t="n">
        <v>691.0</v>
      </c>
      <c r="G19" s="5" t="n">
        <v>491.0</v>
      </c>
      <c r="H19" s="5" t="n">
        <v>802.0</v>
      </c>
      <c r="I19" s="5" t="n">
        <v>931.0</v>
      </c>
      <c r="J19" s="5" t="n">
        <v>605.0</v>
      </c>
      <c r="K19" s="5" t="n">
        <v>279.0</v>
      </c>
      <c r="L19" s="5" t="n">
        <v>174.0</v>
      </c>
      <c r="M19" s="5" t="n">
        <v>334.0</v>
      </c>
      <c r="N19" s="11" t="n">
        <f si="5" t="shared"/>
        <v>4945.0</v>
      </c>
      <c r="O19" s="5" t="n">
        <v>139518.0</v>
      </c>
      <c r="P19" s="5" t="n">
        <v>58297.0</v>
      </c>
      <c r="Q19" s="11" t="n">
        <f si="2" t="shared"/>
        <v>4611.0</v>
      </c>
      <c r="R19" s="6" t="n">
        <f si="0" t="shared"/>
        <v>12.643027542832357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1923.0</v>
      </c>
      <c r="E20" s="5" t="n">
        <v>1916.0</v>
      </c>
      <c r="F20" s="5" t="n">
        <v>2337.0</v>
      </c>
      <c r="G20" s="5" t="n">
        <v>2066.0</v>
      </c>
      <c r="H20" s="5" t="n">
        <v>4310.0</v>
      </c>
      <c r="I20" s="5" t="n">
        <v>6586.0</v>
      </c>
      <c r="J20" s="5" t="n">
        <v>3628.0</v>
      </c>
      <c r="K20" s="5" t="n">
        <v>1600.0</v>
      </c>
      <c r="L20" s="5" t="n">
        <v>582.0</v>
      </c>
      <c r="M20" s="5" t="n">
        <v>1323.0</v>
      </c>
      <c r="N20" s="11" t="n">
        <f si="5" t="shared"/>
        <v>26271.0</v>
      </c>
      <c r="O20" s="5" t="n">
        <v>646982.0</v>
      </c>
      <c r="P20" s="5" t="n">
        <v>308359.0</v>
      </c>
      <c r="Q20" s="11" t="n">
        <f si="2" t="shared"/>
        <v>24948.0</v>
      </c>
      <c r="R20" s="6" t="n">
        <f si="0" t="shared"/>
        <v>12.360068943402277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2.0</v>
      </c>
      <c r="E21" s="5" t="n">
        <v>7.0</v>
      </c>
      <c r="F21" s="5" t="n">
        <v>14.0</v>
      </c>
      <c r="G21" s="5" t="n">
        <v>9.0</v>
      </c>
      <c r="H21" s="5" t="n">
        <v>17.0</v>
      </c>
      <c r="I21" s="5" t="n">
        <v>29.0</v>
      </c>
      <c r="J21" s="5" t="n">
        <v>20.0</v>
      </c>
      <c r="K21" s="5" t="n">
        <v>9.0</v>
      </c>
      <c r="L21" s="5" t="n">
        <v>2.0</v>
      </c>
      <c r="M21" s="5" t="n">
        <v>21.0</v>
      </c>
      <c r="N21" s="11" t="n">
        <f si="5" t="shared"/>
        <v>130.0</v>
      </c>
      <c r="O21" s="5" t="n">
        <v>6282.0</v>
      </c>
      <c r="P21" s="5" t="n">
        <v>1504.0</v>
      </c>
      <c r="Q21" s="11" t="n">
        <f si="2" t="shared"/>
        <v>109.0</v>
      </c>
      <c r="R21" s="6" t="n">
        <f si="0" t="shared"/>
        <v>13.79816513761468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13.0</v>
      </c>
      <c r="F22" s="5" t="n">
        <v>20.0</v>
      </c>
      <c r="G22" s="5" t="n">
        <v>26.0</v>
      </c>
      <c r="H22" s="5" t="n">
        <v>40.0</v>
      </c>
      <c r="I22" s="5" t="n">
        <v>36.0</v>
      </c>
      <c r="J22" s="5" t="n">
        <v>70.0</v>
      </c>
      <c r="K22" s="5" t="n">
        <v>50.0</v>
      </c>
      <c r="L22" s="5" t="n">
        <v>15.0</v>
      </c>
      <c r="M22" s="5" t="n">
        <v>23.0</v>
      </c>
      <c r="N22" s="11" t="n">
        <f si="5" t="shared"/>
        <v>303.0</v>
      </c>
      <c r="O22" s="5" t="n">
        <v>12352.0</v>
      </c>
      <c r="P22" s="5" t="n">
        <v>5690.0</v>
      </c>
      <c r="Q22" s="11" t="n">
        <f si="2" t="shared"/>
        <v>280.0</v>
      </c>
      <c r="R22" s="6" t="n">
        <f si="0" t="shared"/>
        <v>20.321428571428573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4.0</v>
      </c>
      <c r="F23" s="5" t="n">
        <v>9.0</v>
      </c>
      <c r="G23" s="5" t="n">
        <v>4.0</v>
      </c>
      <c r="H23" s="5" t="n">
        <v>12.0</v>
      </c>
      <c r="I23" s="5" t="n">
        <v>14.0</v>
      </c>
      <c r="J23" s="5" t="n">
        <v>27.0</v>
      </c>
      <c r="K23" s="5" t="n">
        <v>25.0</v>
      </c>
      <c r="L23" s="5" t="n">
        <v>4.0</v>
      </c>
      <c r="M23" s="5" t="n">
        <v>7.0</v>
      </c>
      <c r="N23" s="11" t="n">
        <f si="5" t="shared"/>
        <v>109.0</v>
      </c>
      <c r="O23" s="5" t="n">
        <v>3587.0</v>
      </c>
      <c r="P23" s="5" t="n">
        <v>2274.0</v>
      </c>
      <c r="Q23" s="11" t="n">
        <f si="2" t="shared"/>
        <v>102.0</v>
      </c>
      <c r="R23" s="6" t="n">
        <f si="0" t="shared"/>
        <v>22.294117647058822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16.0</v>
      </c>
      <c r="E24" s="5" t="n">
        <f ref="E24:M24" si="7" t="shared">E25-E19-E20-E21-E22-E23</f>
        <v>21.0</v>
      </c>
      <c r="F24" s="5" t="n">
        <f si="7" t="shared"/>
        <v>36.0</v>
      </c>
      <c r="G24" s="5" t="n">
        <f si="7" t="shared"/>
        <v>23.0</v>
      </c>
      <c r="H24" s="5" t="n">
        <f si="7" t="shared"/>
        <v>48.0</v>
      </c>
      <c r="I24" s="5" t="n">
        <f si="7" t="shared"/>
        <v>121.0</v>
      </c>
      <c r="J24" s="5" t="n">
        <f si="7" t="shared"/>
        <v>81.0</v>
      </c>
      <c r="K24" s="5" t="n">
        <f si="7" t="shared"/>
        <v>103.0</v>
      </c>
      <c r="L24" s="5" t="n">
        <f si="7" t="shared"/>
        <v>27.0</v>
      </c>
      <c r="M24" s="5" t="n">
        <f si="7" t="shared"/>
        <v>135.0</v>
      </c>
      <c r="N24" s="11" t="n">
        <f si="5" t="shared"/>
        <v>611.0</v>
      </c>
      <c r="O24" s="5" t="n">
        <f>O25-O19-O20-O21-O22-O23</f>
        <v>51270.0</v>
      </c>
      <c r="P24" s="5" t="n">
        <f>P25-P19-P20-P21-P22-P23</f>
        <v>10032.0</v>
      </c>
      <c r="Q24" s="11" t="n">
        <f si="2" t="shared"/>
        <v>476.0</v>
      </c>
      <c r="R24" s="6" t="n">
        <f si="0" t="shared"/>
        <v>21.07563025210084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2146.0</v>
      </c>
      <c r="E25" s="5" t="n">
        <v>2407.0</v>
      </c>
      <c r="F25" s="5" t="n">
        <v>3107.0</v>
      </c>
      <c r="G25" s="5" t="n">
        <v>2619.0</v>
      </c>
      <c r="H25" s="5" t="n">
        <v>5229.0</v>
      </c>
      <c r="I25" s="5" t="n">
        <v>7717.0</v>
      </c>
      <c r="J25" s="5" t="n">
        <v>4431.0</v>
      </c>
      <c r="K25" s="5" t="n">
        <v>2066.0</v>
      </c>
      <c r="L25" s="5" t="n">
        <v>804.0</v>
      </c>
      <c r="M25" s="5" t="n">
        <v>1843.0</v>
      </c>
      <c r="N25" s="11" t="n">
        <f si="5" t="shared"/>
        <v>32369.0</v>
      </c>
      <c r="O25" s="5" t="n">
        <v>859991.0</v>
      </c>
      <c r="P25" s="5" t="n">
        <v>386156.0</v>
      </c>
      <c r="Q25" s="11" t="n">
        <f si="2" t="shared"/>
        <v>30526.0</v>
      </c>
      <c r="R25" s="6" t="n">
        <f si="0" t="shared"/>
        <v>12.650068793815109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23.0</v>
      </c>
      <c r="E26" s="5" t="n">
        <v>38.0</v>
      </c>
      <c r="F26" s="5" t="n">
        <v>37.0</v>
      </c>
      <c r="G26" s="5" t="n">
        <v>27.0</v>
      </c>
      <c r="H26" s="5" t="n">
        <v>45.0</v>
      </c>
      <c r="I26" s="5" t="n">
        <v>50.0</v>
      </c>
      <c r="J26" s="5" t="n">
        <v>24.0</v>
      </c>
      <c r="K26" s="5" t="n">
        <v>21.0</v>
      </c>
      <c r="L26" s="5" t="n">
        <v>10.0</v>
      </c>
      <c r="M26" s="5" t="n">
        <v>12.0</v>
      </c>
      <c r="N26" s="11" t="n">
        <f si="5" t="shared"/>
        <v>287.0</v>
      </c>
      <c r="O26" s="5" t="n">
        <v>5128.0</v>
      </c>
      <c r="P26" s="5" t="n">
        <v>3221.0</v>
      </c>
      <c r="Q26" s="11" t="n">
        <f si="2" t="shared"/>
        <v>275.0</v>
      </c>
      <c r="R26" s="6" t="n">
        <f si="0" t="shared"/>
        <v>11.712727272727273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192.0</v>
      </c>
      <c r="E27" s="5" t="n">
        <v>188.0</v>
      </c>
      <c r="F27" s="5" t="n">
        <v>224.0</v>
      </c>
      <c r="G27" s="5" t="n">
        <v>126.0</v>
      </c>
      <c r="H27" s="5" t="n">
        <v>278.0</v>
      </c>
      <c r="I27" s="5" t="n">
        <v>360.0</v>
      </c>
      <c r="J27" s="5" t="n">
        <v>219.0</v>
      </c>
      <c r="K27" s="5" t="n">
        <v>179.0</v>
      </c>
      <c r="L27" s="5" t="n">
        <v>60.0</v>
      </c>
      <c r="M27" s="5" t="n">
        <v>115.0</v>
      </c>
      <c r="N27" s="11" t="n">
        <f si="5" t="shared"/>
        <v>1941.0</v>
      </c>
      <c r="O27" s="5" t="n">
        <v>53704.0</v>
      </c>
      <c r="P27" s="5" t="n">
        <v>24060.0</v>
      </c>
      <c r="Q27" s="11" t="n">
        <f si="2" t="shared"/>
        <v>1826.0</v>
      </c>
      <c r="R27" s="6" t="n">
        <f si="0" t="shared"/>
        <v>13.176341730558597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224.0</v>
      </c>
      <c r="E28" s="5" t="n">
        <v>252.0</v>
      </c>
      <c r="F28" s="5" t="n">
        <v>313.0</v>
      </c>
      <c r="G28" s="5" t="n">
        <v>247.0</v>
      </c>
      <c r="H28" s="5" t="n">
        <v>371.0</v>
      </c>
      <c r="I28" s="5" t="n">
        <v>497.0</v>
      </c>
      <c r="J28" s="5" t="n">
        <v>301.0</v>
      </c>
      <c r="K28" s="5" t="n">
        <v>166.0</v>
      </c>
      <c r="L28" s="5" t="n">
        <v>48.0</v>
      </c>
      <c r="M28" s="5" t="n">
        <v>96.0</v>
      </c>
      <c r="N28" s="11" t="n">
        <f si="5" t="shared"/>
        <v>2515.0</v>
      </c>
      <c r="O28" s="5" t="n">
        <v>44946.0</v>
      </c>
      <c r="P28" s="5" t="n">
        <v>27286.0</v>
      </c>
      <c r="Q28" s="11" t="n">
        <f si="2" t="shared"/>
        <v>2419.0</v>
      </c>
      <c r="R28" s="6" t="n">
        <f si="0" t="shared"/>
        <v>11.279867713931377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59.0</v>
      </c>
      <c r="E29" s="5" t="n">
        <v>105.0</v>
      </c>
      <c r="F29" s="5" t="n">
        <v>90.0</v>
      </c>
      <c r="G29" s="5" t="n">
        <v>89.0</v>
      </c>
      <c r="H29" s="5" t="n">
        <v>94.0</v>
      </c>
      <c r="I29" s="5" t="n">
        <v>114.0</v>
      </c>
      <c r="J29" s="5" t="n">
        <v>69.0</v>
      </c>
      <c r="K29" s="5" t="n">
        <v>30.0</v>
      </c>
      <c r="L29" s="5" t="n">
        <v>13.0</v>
      </c>
      <c r="M29" s="5" t="n">
        <v>46.0</v>
      </c>
      <c r="N29" s="11" t="n">
        <f si="5" t="shared"/>
        <v>709.0</v>
      </c>
      <c r="O29" s="5" t="n">
        <v>15508.0</v>
      </c>
      <c r="P29" s="5" t="n">
        <v>6352.0</v>
      </c>
      <c r="Q29" s="11" t="n">
        <f si="2" t="shared"/>
        <v>663.0</v>
      </c>
      <c r="R29" s="6" t="n">
        <f si="0" t="shared"/>
        <v>9.580693815987933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55.0</v>
      </c>
      <c r="E30" s="5" t="n">
        <v>109.0</v>
      </c>
      <c r="F30" s="5" t="n">
        <v>117.0</v>
      </c>
      <c r="G30" s="5" t="n">
        <v>95.0</v>
      </c>
      <c r="H30" s="5" t="n">
        <v>157.0</v>
      </c>
      <c r="I30" s="5" t="n">
        <v>153.0</v>
      </c>
      <c r="J30" s="5" t="n">
        <v>96.0</v>
      </c>
      <c r="K30" s="5" t="n">
        <v>61.0</v>
      </c>
      <c r="L30" s="5" t="n">
        <v>27.0</v>
      </c>
      <c r="M30" s="5" t="n">
        <v>28.0</v>
      </c>
      <c r="N30" s="11" t="n">
        <f si="5" t="shared"/>
        <v>898.0</v>
      </c>
      <c r="O30" s="5" t="n">
        <v>15835.0</v>
      </c>
      <c r="P30" s="5" t="n">
        <v>10268.0</v>
      </c>
      <c r="Q30" s="11" t="n">
        <f si="2" t="shared"/>
        <v>870.0</v>
      </c>
      <c r="R30" s="6" t="n">
        <f si="0" t="shared"/>
        <v>11.802298850574713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31.0</v>
      </c>
      <c r="E31" s="5" t="n">
        <v>55.0</v>
      </c>
      <c r="F31" s="5" t="n">
        <v>43.0</v>
      </c>
      <c r="G31" s="5" t="n">
        <v>36.0</v>
      </c>
      <c r="H31" s="5" t="n">
        <v>72.0</v>
      </c>
      <c r="I31" s="5" t="n">
        <v>119.0</v>
      </c>
      <c r="J31" s="5" t="n">
        <v>64.0</v>
      </c>
      <c r="K31" s="5" t="n">
        <v>31.0</v>
      </c>
      <c r="L31" s="5" t="n">
        <v>16.0</v>
      </c>
      <c r="M31" s="5" t="n">
        <v>17.0</v>
      </c>
      <c r="N31" s="11" t="n">
        <f si="5" t="shared"/>
        <v>484.0</v>
      </c>
      <c r="O31" s="5" t="n">
        <v>9296.0</v>
      </c>
      <c r="P31" s="5" t="n">
        <v>6173.0</v>
      </c>
      <c r="Q31" s="11" t="n">
        <f si="2" t="shared"/>
        <v>467.0</v>
      </c>
      <c r="R31" s="6" t="n">
        <f si="0" t="shared"/>
        <v>13.218415417558887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34.0</v>
      </c>
      <c r="E32" s="5" t="n">
        <v>40.0</v>
      </c>
      <c r="F32" s="5" t="n">
        <v>39.0</v>
      </c>
      <c r="G32" s="5" t="n">
        <v>25.0</v>
      </c>
      <c r="H32" s="5" t="n">
        <v>58.0</v>
      </c>
      <c r="I32" s="5" t="n">
        <v>64.0</v>
      </c>
      <c r="J32" s="5" t="n">
        <v>47.0</v>
      </c>
      <c r="K32" s="5" t="n">
        <v>25.0</v>
      </c>
      <c r="L32" s="5" t="n">
        <v>9.0</v>
      </c>
      <c r="M32" s="5" t="n">
        <v>31.0</v>
      </c>
      <c r="N32" s="11" t="n">
        <f si="5" t="shared"/>
        <v>372.0</v>
      </c>
      <c r="O32" s="5" t="n">
        <v>10158.0</v>
      </c>
      <c r="P32" s="5" t="n">
        <v>4124.0</v>
      </c>
      <c r="Q32" s="11" t="n">
        <f si="2" t="shared"/>
        <v>341.0</v>
      </c>
      <c r="R32" s="6" t="n">
        <f si="0" t="shared"/>
        <v>12.093841642228739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180.0</v>
      </c>
      <c r="E33" s="5" t="n">
        <v>288.0</v>
      </c>
      <c r="F33" s="5" t="n">
        <v>421.0</v>
      </c>
      <c r="G33" s="5" t="n">
        <v>274.0</v>
      </c>
      <c r="H33" s="5" t="n">
        <v>380.0</v>
      </c>
      <c r="I33" s="5" t="n">
        <v>507.0</v>
      </c>
      <c r="J33" s="5" t="n">
        <v>241.0</v>
      </c>
      <c r="K33" s="5" t="n">
        <v>170.0</v>
      </c>
      <c r="L33" s="5" t="n">
        <v>83.0</v>
      </c>
      <c r="M33" s="5" t="n">
        <v>238.0</v>
      </c>
      <c r="N33" s="11" t="n">
        <f si="5" t="shared"/>
        <v>2782.0</v>
      </c>
      <c r="O33" s="5" t="n">
        <v>88363.0</v>
      </c>
      <c r="P33" s="5" t="n">
        <v>29522.0</v>
      </c>
      <c r="Q33" s="11" t="n">
        <f si="2" t="shared"/>
        <v>2544.0</v>
      </c>
      <c r="R33" s="6" t="n">
        <f si="0" t="shared"/>
        <v>11.604559748427674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23.0</v>
      </c>
      <c r="E34" s="5" t="n">
        <v>32.0</v>
      </c>
      <c r="F34" s="5" t="n">
        <v>43.0</v>
      </c>
      <c r="G34" s="5" t="n">
        <v>29.0</v>
      </c>
      <c r="H34" s="5" t="n">
        <v>55.0</v>
      </c>
      <c r="I34" s="5" t="n">
        <v>67.0</v>
      </c>
      <c r="J34" s="5" t="n">
        <v>23.0</v>
      </c>
      <c r="K34" s="5" t="n">
        <v>32.0</v>
      </c>
      <c r="L34" s="5" t="n">
        <v>12.0</v>
      </c>
      <c r="M34" s="5" t="n">
        <v>8.0</v>
      </c>
      <c r="N34" s="11" t="n">
        <f si="5" t="shared"/>
        <v>324.0</v>
      </c>
      <c r="O34" s="5" t="n">
        <v>5472.0</v>
      </c>
      <c r="P34" s="5" t="n">
        <v>4045.0</v>
      </c>
      <c r="Q34" s="11" t="n">
        <f si="2" t="shared"/>
        <v>316.0</v>
      </c>
      <c r="R34" s="6" t="n">
        <f si="0" t="shared"/>
        <v>12.800632911392405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10.0</v>
      </c>
      <c r="E35" s="5" t="n">
        <v>17.0</v>
      </c>
      <c r="F35" s="5" t="n">
        <v>8.0</v>
      </c>
      <c r="G35" s="5" t="n">
        <v>5.0</v>
      </c>
      <c r="H35" s="5" t="n">
        <v>6.0</v>
      </c>
      <c r="I35" s="5" t="n">
        <v>5.0</v>
      </c>
      <c r="J35" s="5" t="n">
        <v>10.0</v>
      </c>
      <c r="K35" s="5" t="n">
        <v>2.0</v>
      </c>
      <c r="L35" s="5" t="n">
        <v>2.0</v>
      </c>
      <c r="M35" s="5" t="n">
        <v>2.0</v>
      </c>
      <c r="N35" s="11" t="n">
        <f si="5" t="shared"/>
        <v>67.0</v>
      </c>
      <c r="O35" s="5" t="n">
        <v>930.0</v>
      </c>
      <c r="P35" s="5" t="n">
        <v>631.0</v>
      </c>
      <c r="Q35" s="11" t="n">
        <f si="2" t="shared"/>
        <v>65.0</v>
      </c>
      <c r="R35" s="6" t="n">
        <f si="0" t="shared"/>
        <v>9.707692307692307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17.0</v>
      </c>
      <c r="E36" s="5" t="n">
        <v>52.0</v>
      </c>
      <c r="F36" s="5" t="n">
        <v>48.0</v>
      </c>
      <c r="G36" s="5" t="n">
        <v>33.0</v>
      </c>
      <c r="H36" s="5" t="n">
        <v>58.0</v>
      </c>
      <c r="I36" s="5" t="n">
        <v>64.0</v>
      </c>
      <c r="J36" s="5" t="n">
        <v>51.0</v>
      </c>
      <c r="K36" s="5" t="n">
        <v>27.0</v>
      </c>
      <c r="L36" s="5" t="n">
        <v>9.0</v>
      </c>
      <c r="M36" s="5" t="n">
        <v>9.0</v>
      </c>
      <c r="N36" s="11" t="n">
        <f si="5" t="shared"/>
        <v>368.0</v>
      </c>
      <c r="O36" s="5" t="n">
        <v>9961.0</v>
      </c>
      <c r="P36" s="5" t="n">
        <v>4357.0</v>
      </c>
      <c r="Q36" s="11" t="n">
        <f si="2" t="shared"/>
        <v>359.0</v>
      </c>
      <c r="R36" s="6" t="n">
        <f si="0" t="shared"/>
        <v>12.13649025069638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10.0</v>
      </c>
      <c r="E37" s="5" t="n">
        <v>30.0</v>
      </c>
      <c r="F37" s="5" t="n">
        <v>37.0</v>
      </c>
      <c r="G37" s="5" t="n">
        <v>18.0</v>
      </c>
      <c r="H37" s="5" t="n">
        <v>54.0</v>
      </c>
      <c r="I37" s="5" t="n">
        <v>49.0</v>
      </c>
      <c r="J37" s="5" t="n">
        <v>37.0</v>
      </c>
      <c r="K37" s="5" t="n">
        <v>24.0</v>
      </c>
      <c r="L37" s="5" t="n">
        <v>22.0</v>
      </c>
      <c r="M37" s="5" t="n">
        <v>50.0</v>
      </c>
      <c r="N37" s="11" t="n">
        <f si="5" t="shared"/>
        <v>331.0</v>
      </c>
      <c r="O37" s="5" t="n">
        <v>16227.0</v>
      </c>
      <c r="P37" s="5" t="n">
        <v>4780.0</v>
      </c>
      <c r="Q37" s="11" t="n">
        <f si="2" t="shared"/>
        <v>281.0</v>
      </c>
      <c r="R37" s="6" t="n">
        <f si="0" t="shared"/>
        <v>17.01067615658363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134.0</v>
      </c>
      <c r="E38" s="5" t="n">
        <f ref="E38:M38" si="8" t="shared">E39-E26-E27-E28-E29-E30-E31-E32-E33-E34-E35-E36-E37</f>
        <v>129.0</v>
      </c>
      <c r="F38" s="5" t="n">
        <f si="8" t="shared"/>
        <v>212.0</v>
      </c>
      <c r="G38" s="5" t="n">
        <f si="8" t="shared"/>
        <v>166.0</v>
      </c>
      <c r="H38" s="5" t="n">
        <f si="8" t="shared"/>
        <v>268.0</v>
      </c>
      <c r="I38" s="5" t="n">
        <f si="8" t="shared"/>
        <v>269.0</v>
      </c>
      <c r="J38" s="5" t="n">
        <f si="8" t="shared"/>
        <v>129.0</v>
      </c>
      <c r="K38" s="5" t="n">
        <f si="8" t="shared"/>
        <v>101.0</v>
      </c>
      <c r="L38" s="5" t="n">
        <f si="8" t="shared"/>
        <v>56.0</v>
      </c>
      <c r="M38" s="5" t="n">
        <f si="8" t="shared"/>
        <v>104.0</v>
      </c>
      <c r="N38" s="11" t="n">
        <f si="5" t="shared"/>
        <v>1568.0</v>
      </c>
      <c r="O38" s="5" t="n">
        <f>O39-O26-O27-O28-O29-O30-O31-O32-O33-O34-O35-O36-O37</f>
        <v>42273.0</v>
      </c>
      <c r="P38" s="5" t="n">
        <f>P39-P26-P27-P28-P29-P30-P31-P32-P33-P34-P35-P36-P37</f>
        <v>17687.0</v>
      </c>
      <c r="Q38" s="11" t="n">
        <f si="2" t="shared"/>
        <v>1464.0</v>
      </c>
      <c r="R38" s="6" t="n">
        <f si="0" t="shared"/>
        <v>12.081284153005464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992.0</v>
      </c>
      <c r="E39" s="5" t="n">
        <v>1335.0</v>
      </c>
      <c r="F39" s="5" t="n">
        <v>1632.0</v>
      </c>
      <c r="G39" s="5" t="n">
        <v>1170.0</v>
      </c>
      <c r="H39" s="5" t="n">
        <v>1896.0</v>
      </c>
      <c r="I39" s="5" t="n">
        <v>2318.0</v>
      </c>
      <c r="J39" s="5" t="n">
        <v>1311.0</v>
      </c>
      <c r="K39" s="5" t="n">
        <v>869.0</v>
      </c>
      <c r="L39" s="5" t="n">
        <v>367.0</v>
      </c>
      <c r="M39" s="5" t="n">
        <v>756.0</v>
      </c>
      <c r="N39" s="11" t="n">
        <f si="5" t="shared"/>
        <v>12646.0</v>
      </c>
      <c r="O39" s="5" t="n">
        <v>317801.0</v>
      </c>
      <c r="P39" s="5" t="n">
        <v>142506.0</v>
      </c>
      <c r="Q39" s="11" t="n">
        <f si="2" t="shared"/>
        <v>11890.0</v>
      </c>
      <c r="R39" s="6" t="n">
        <f si="0" t="shared"/>
        <v>11.985365853658537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190.0</v>
      </c>
      <c r="E40" s="5" t="n">
        <v>348.0</v>
      </c>
      <c r="F40" s="5" t="n">
        <v>514.0</v>
      </c>
      <c r="G40" s="5" t="n">
        <v>437.0</v>
      </c>
      <c r="H40" s="5" t="n">
        <v>851.0</v>
      </c>
      <c r="I40" s="5" t="n">
        <v>882.0</v>
      </c>
      <c r="J40" s="5" t="n">
        <v>703.0</v>
      </c>
      <c r="K40" s="5" t="n">
        <v>145.0</v>
      </c>
      <c r="L40" s="5" t="n">
        <v>54.0</v>
      </c>
      <c r="M40" s="5" t="n">
        <v>110.0</v>
      </c>
      <c r="N40" s="11" t="n">
        <f si="5" t="shared"/>
        <v>4234.0</v>
      </c>
      <c r="O40" s="5" t="n">
        <v>76551.0</v>
      </c>
      <c r="P40" s="5" t="n">
        <v>44754.0</v>
      </c>
      <c r="Q40" s="11" t="n">
        <f si="2" t="shared"/>
        <v>4124.0</v>
      </c>
      <c r="R40" s="6" t="n">
        <f si="0" t="shared"/>
        <v>10.852085354025219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22.0</v>
      </c>
      <c r="E41" s="5" t="n">
        <v>49.0</v>
      </c>
      <c r="F41" s="5" t="n">
        <v>72.0</v>
      </c>
      <c r="G41" s="5" t="n">
        <v>45.0</v>
      </c>
      <c r="H41" s="5" t="n">
        <v>112.0</v>
      </c>
      <c r="I41" s="5" t="n">
        <v>148.0</v>
      </c>
      <c r="J41" s="5" t="n">
        <v>100.0</v>
      </c>
      <c r="K41" s="5" t="n">
        <v>75.0</v>
      </c>
      <c r="L41" s="5" t="n">
        <v>55.0</v>
      </c>
      <c r="M41" s="5" t="n">
        <v>58.0</v>
      </c>
      <c r="N41" s="11" t="n">
        <f si="5" t="shared"/>
        <v>736.0</v>
      </c>
      <c r="O41" s="5" t="n">
        <v>32695.0</v>
      </c>
      <c r="P41" s="5" t="n">
        <v>12405.0</v>
      </c>
      <c r="Q41" s="11" t="n">
        <f si="2" t="shared"/>
        <v>678.0</v>
      </c>
      <c r="R41" s="6" t="n">
        <f si="0" t="shared"/>
        <v>18.29646017699115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1.0</v>
      </c>
      <c r="F42" s="5" t="n">
        <f si="9" t="shared"/>
        <v>4.0</v>
      </c>
      <c r="G42" s="5" t="n">
        <f si="9" t="shared"/>
        <v>2.0</v>
      </c>
      <c r="H42" s="5" t="n">
        <f si="9" t="shared"/>
        <v>7.0</v>
      </c>
      <c r="I42" s="5" t="n">
        <f si="9" t="shared"/>
        <v>2.0</v>
      </c>
      <c r="J42" s="5" t="n">
        <f si="9" t="shared"/>
        <v>3.0</v>
      </c>
      <c r="K42" s="5" t="n">
        <f si="9" t="shared"/>
        <v>3.0</v>
      </c>
      <c r="L42" s="5" t="n">
        <f si="9" t="shared"/>
        <v>6.0</v>
      </c>
      <c r="M42" s="5" t="n">
        <f si="9" t="shared"/>
        <v>8.0</v>
      </c>
      <c r="N42" s="11" t="n">
        <f si="5" t="shared"/>
        <v>37.0</v>
      </c>
      <c r="O42" s="5" t="n">
        <f>O43-O40-O41</f>
        <v>3933.0</v>
      </c>
      <c r="P42" s="5" t="n">
        <f>P43-P40-P41</f>
        <v>741.0</v>
      </c>
      <c r="Q42" s="11" t="n">
        <f si="2" t="shared"/>
        <v>29.0</v>
      </c>
      <c r="R42" s="6" t="n">
        <f si="0" t="shared"/>
        <v>25.551724137931036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213.0</v>
      </c>
      <c r="E43" s="5" t="n">
        <v>398.0</v>
      </c>
      <c r="F43" s="5" t="n">
        <v>590.0</v>
      </c>
      <c r="G43" s="5" t="n">
        <v>484.0</v>
      </c>
      <c r="H43" s="5" t="n">
        <v>970.0</v>
      </c>
      <c r="I43" s="5" t="n">
        <v>1032.0</v>
      </c>
      <c r="J43" s="5" t="n">
        <v>806.0</v>
      </c>
      <c r="K43" s="5" t="n">
        <v>223.0</v>
      </c>
      <c r="L43" s="5" t="n">
        <v>115.0</v>
      </c>
      <c r="M43" s="5" t="n">
        <v>176.0</v>
      </c>
      <c r="N43" s="11" t="n">
        <f si="5" t="shared"/>
        <v>5007.0</v>
      </c>
      <c r="O43" s="5" t="n">
        <v>113179.0</v>
      </c>
      <c r="P43" s="5" t="n">
        <v>57900.0</v>
      </c>
      <c r="Q43" s="11" t="n">
        <f si="2" t="shared"/>
        <v>4831.0</v>
      </c>
      <c r="R43" s="6" t="n">
        <f si="0" t="shared"/>
        <v>11.985096253363693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8.0</v>
      </c>
      <c r="E44" s="8" t="n">
        <v>16.0</v>
      </c>
      <c r="F44" s="8" t="n">
        <v>12.0</v>
      </c>
      <c r="G44" s="8" t="n">
        <v>12.0</v>
      </c>
      <c r="H44" s="8" t="n">
        <v>26.0</v>
      </c>
      <c r="I44" s="8" t="n">
        <v>34.0</v>
      </c>
      <c r="J44" s="8" t="n">
        <v>41.0</v>
      </c>
      <c r="K44" s="8" t="n">
        <v>39.0</v>
      </c>
      <c r="L44" s="8" t="n">
        <v>13.0</v>
      </c>
      <c r="M44" s="8" t="n">
        <v>128.0</v>
      </c>
      <c r="N44" s="11" t="n">
        <f si="5" t="shared"/>
        <v>329.0</v>
      </c>
      <c r="O44" s="8" t="n">
        <v>43453.0</v>
      </c>
      <c r="P44" s="8" t="n">
        <v>4025.0</v>
      </c>
      <c r="Q44" s="11" t="n">
        <f si="2" t="shared"/>
        <v>201.0</v>
      </c>
      <c r="R44" s="6" t="n">
        <f si="0" t="shared"/>
        <v>20.024875621890548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9.0</v>
      </c>
      <c r="F45" s="8" t="n">
        <f si="10" t="shared"/>
        <v>14.0</v>
      </c>
      <c r="G45" s="8" t="n">
        <f si="10" t="shared"/>
        <v>12.0</v>
      </c>
      <c r="H45" s="8" t="n">
        <f si="10" t="shared"/>
        <v>47.0</v>
      </c>
      <c r="I45" s="8" t="n">
        <f si="10" t="shared"/>
        <v>22.0</v>
      </c>
      <c r="J45" s="8" t="n">
        <f si="10" t="shared"/>
        <v>22.0</v>
      </c>
      <c r="K45" s="8" t="n">
        <f si="10" t="shared"/>
        <v>9.0</v>
      </c>
      <c r="L45" s="8" t="n">
        <f si="10" t="shared"/>
        <v>9.0</v>
      </c>
      <c r="M45" s="8" t="n">
        <f si="10" t="shared"/>
        <v>52.0</v>
      </c>
      <c r="N45" s="11" t="n">
        <f si="5" t="shared"/>
        <v>200.0</v>
      </c>
      <c r="O45" s="8" t="n">
        <f>O46-O44</f>
        <v>20958.0</v>
      </c>
      <c r="P45" s="8" t="n">
        <f>P46-P44</f>
        <v>2271.0</v>
      </c>
      <c r="Q45" s="11" t="n">
        <f si="2" t="shared"/>
        <v>148.0</v>
      </c>
      <c r="R45" s="6" t="n">
        <f si="0" t="shared"/>
        <v>15.344594594594595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12.0</v>
      </c>
      <c r="E46" s="8" t="n">
        <v>25.0</v>
      </c>
      <c r="F46" s="8" t="n">
        <v>26.0</v>
      </c>
      <c r="G46" s="8" t="n">
        <v>24.0</v>
      </c>
      <c r="H46" s="8" t="n">
        <v>73.0</v>
      </c>
      <c r="I46" s="8" t="n">
        <v>56.0</v>
      </c>
      <c r="J46" s="8" t="n">
        <v>63.0</v>
      </c>
      <c r="K46" s="8" t="n">
        <v>48.0</v>
      </c>
      <c r="L46" s="8" t="n">
        <v>22.0</v>
      </c>
      <c r="M46" s="8" t="n">
        <v>180.0</v>
      </c>
      <c r="N46" s="11" t="n">
        <f si="5" t="shared"/>
        <v>529.0</v>
      </c>
      <c r="O46" s="8" t="n">
        <v>64411.0</v>
      </c>
      <c r="P46" s="8" t="n">
        <v>6296.0</v>
      </c>
      <c r="Q46" s="11" t="n">
        <f si="2" t="shared"/>
        <v>349.0</v>
      </c>
      <c r="R46" s="6" t="n">
        <f si="0" t="shared"/>
        <v>18.040114613180517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937.0</v>
      </c>
      <c r="E47" s="5" t="n">
        <v>192.0</v>
      </c>
      <c r="F47" s="5" t="n">
        <v>320.0</v>
      </c>
      <c r="G47" s="5" t="n">
        <v>244.0</v>
      </c>
      <c r="H47" s="5" t="n">
        <v>250.0</v>
      </c>
      <c r="I47" s="5" t="n">
        <v>272.0</v>
      </c>
      <c r="J47" s="5" t="n">
        <v>177.0</v>
      </c>
      <c r="K47" s="5" t="n">
        <v>300.0</v>
      </c>
      <c r="L47" s="5" t="n">
        <v>122.0</v>
      </c>
      <c r="M47" s="5" t="n">
        <v>495.0</v>
      </c>
      <c r="N47" s="11" t="n">
        <f si="5" t="shared"/>
        <v>3309.0</v>
      </c>
      <c r="O47" s="5" t="n">
        <v>162894.0</v>
      </c>
      <c r="P47" s="5" t="n">
        <v>32641.0</v>
      </c>
      <c r="Q47" s="11" t="n">
        <f si="2" t="shared"/>
        <v>2814.0</v>
      </c>
      <c r="R47" s="6" t="n">
        <f si="0" t="shared"/>
        <v>11.599502487562189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16665.0</v>
      </c>
      <c r="E48" s="5" t="n">
        <f ref="E48:M48" si="11" t="shared">E47+E46+E43+E39+E25+E18</f>
        <v>53849.0</v>
      </c>
      <c r="F48" s="5" t="n">
        <f si="11" t="shared"/>
        <v>86800.0</v>
      </c>
      <c r="G48" s="5" t="n">
        <f si="11" t="shared"/>
        <v>52956.0</v>
      </c>
      <c r="H48" s="5" t="n">
        <f si="11" t="shared"/>
        <v>200930.0</v>
      </c>
      <c r="I48" s="5" t="n">
        <f si="11" t="shared"/>
        <v>50218.0</v>
      </c>
      <c r="J48" s="5" t="n">
        <f si="11" t="shared"/>
        <v>19006.0</v>
      </c>
      <c r="K48" s="5" t="n">
        <f si="11" t="shared"/>
        <v>11839.0</v>
      </c>
      <c r="L48" s="5" t="n">
        <f si="11" t="shared"/>
        <v>5832.0</v>
      </c>
      <c r="M48" s="5" t="n">
        <f si="11" t="shared"/>
        <v>38777.0</v>
      </c>
      <c r="N48" s="11" t="n">
        <f si="5" t="shared"/>
        <v>536872.0</v>
      </c>
      <c r="O48" s="5" t="n">
        <f>O47+O46+O43+O39+O25+O18</f>
        <v>2.0477238E7</v>
      </c>
      <c r="P48" s="5" t="n">
        <f>P47+P46+P43+P39+P25+P18</f>
        <v>3779028.0</v>
      </c>
      <c r="Q48" s="11" t="n">
        <f si="2" t="shared"/>
        <v>498095.0</v>
      </c>
      <c r="R48" s="6" t="n">
        <f si="0" t="shared"/>
        <v>7.586962326463827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3.1040918505714585</v>
      </c>
      <c r="E49" s="6" t="n">
        <f ref="E49" si="13" t="shared">E48/$N$48*100</f>
        <v>10.030137537439092</v>
      </c>
      <c r="F49" s="6" t="n">
        <f ref="F49" si="14" t="shared">F48/$N$48*100</f>
        <v>16.167727130489205</v>
      </c>
      <c r="G49" s="6" t="n">
        <f ref="G49" si="15" t="shared">G48/$N$48*100</f>
        <v>9.863803662697999</v>
      </c>
      <c r="H49" s="6" t="n">
        <f ref="H49" si="16" t="shared">H48/$N$48*100</f>
        <v>37.42605313743313</v>
      </c>
      <c r="I49" s="6" t="n">
        <f ref="I49" si="17" t="shared">I48/$N$48*100</f>
        <v>9.353812454365286</v>
      </c>
      <c r="J49" s="6" t="n">
        <f ref="J49" si="18" t="shared">J48/$N$48*100</f>
        <v>3.540136196337302</v>
      </c>
      <c r="K49" s="6" t="n">
        <f ref="K49" si="19" t="shared">K48/$N$48*100</f>
        <v>2.2051811232472547</v>
      </c>
      <c r="L49" s="6" t="n">
        <f ref="L49" si="20" t="shared">L48/$N$48*100</f>
        <v>1.0862924495969244</v>
      </c>
      <c r="M49" s="6" t="n">
        <f ref="M49" si="21" t="shared">M48/$N$48*100</f>
        <v>7.222764457822349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