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<sst xmlns="http://schemas.openxmlformats.org/spreadsheetml/2006/main" count="118" uniqueCount="73">
  <si>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</si>
  <si>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</si>
  <si>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</si>
  <si>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</si>
  <si>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</si>
  <si>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</si>
  <si>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</si>
  <si>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</si>
  <si>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</si>
  <si>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</si>
  <si>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</si>
  <si>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</si>
  <si>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</si>
  <si>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</si>
  <si>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</si>
  <si>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</si>
  <si>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</si>
  <si>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</si>
  <si>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</si>
  <si>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</si>
  <si>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</si>
  <si>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</si>
  <si>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</si>
  <si>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</si>
  <si>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</si>
  <si>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</si>
  <si>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</si>
  <si>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</si>
  <si>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</si>
  <si>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</si>
  <si>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</si>
  <si>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</si>
  <si>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</si>
  <si>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</si>
  <si>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</si>
  <si>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</si>
  <si>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</si>
  <si>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</si>
  <si>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</si>
  <si>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</si>
  <si>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</si>
  <si>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</si>
  <si>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</si>
  <si>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</si>
  <si>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</si>
  <si>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</si>
  <si>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</si>
  <si>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</si>
  <si>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</si>
  <si>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</si>
  <si>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</si>
  <si>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</si>
  <si>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</si>
  <si>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</si>
  <si>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</si>
  <si>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</si>
  <si>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</si>
  <si>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</si>
  <si>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</si>
  <si>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</si>
  <si>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</si>
  <si>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</si>
  <si>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</si>
  <si>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</si>
  <si>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</si>
  <si>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</si>
  <si>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</si>
  <si>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</si>
  <si>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</si>
  <si>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</si>
  <si>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</si>
  <si>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102年3月來臺旅客人次～按停留夜數分
Table 1-8  Visitor Arrivals  by Length of Stay,
March,2013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</si>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</sst>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3715.0</v>
      </c>
      <c r="E3" s="4" t="n">
        <v>13698.0</v>
      </c>
      <c r="F3" s="4" t="n">
        <v>32566.0</v>
      </c>
      <c r="G3" s="4" t="n">
        <v>20203.0</v>
      </c>
      <c r="H3" s="4" t="n">
        <v>11537.0</v>
      </c>
      <c r="I3" s="4" t="n">
        <v>1879.0</v>
      </c>
      <c r="J3" s="4" t="n">
        <v>869.0</v>
      </c>
      <c r="K3" s="4" t="n">
        <v>527.0</v>
      </c>
      <c r="L3" s="4" t="n">
        <v>128.0</v>
      </c>
      <c r="M3" s="4" t="n">
        <v>281.0</v>
      </c>
      <c r="N3" s="11" t="n">
        <f>SUM(D3:M3)</f>
        <v>85403.0</v>
      </c>
      <c r="O3" s="4" t="n">
        <v>407596.0</v>
      </c>
      <c r="P3" s="4" t="n">
        <v>346333.0</v>
      </c>
      <c r="Q3" s="11" t="n">
        <f>SUM(D3:L3)</f>
        <v>85122.0</v>
      </c>
      <c r="R3" s="6" t="n">
        <f ref="R3:R48" si="0" t="shared">IF(P3&lt;&gt;0,P3/SUM(D3:L3),0)</f>
        <v>4.068666149761519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1868.0</v>
      </c>
      <c r="E4" s="5" t="n">
        <v>3065.0</v>
      </c>
      <c r="F4" s="5" t="n">
        <v>5481.0</v>
      </c>
      <c r="G4" s="5" t="n">
        <v>21741.0</v>
      </c>
      <c r="H4" s="5" t="n">
        <v>185195.0</v>
      </c>
      <c r="I4" s="5" t="n">
        <v>11594.0</v>
      </c>
      <c r="J4" s="5" t="n">
        <v>2415.0</v>
      </c>
      <c r="K4" s="5" t="n">
        <v>3089.0</v>
      </c>
      <c r="L4" s="5" t="n">
        <v>1720.0</v>
      </c>
      <c r="M4" s="5" t="n">
        <v>4072.0</v>
      </c>
      <c r="N4" s="11" t="n">
        <f ref="N4:N14" si="1" t="shared">SUM(D4:M4)</f>
        <v>240240.0</v>
      </c>
      <c r="O4" s="5" t="n">
        <v>3301139.0</v>
      </c>
      <c r="P4" s="5" t="n">
        <v>1807875.0</v>
      </c>
      <c r="Q4" s="11" t="n">
        <f ref="Q4:Q48" si="2" t="shared">SUM(D4:L4)</f>
        <v>236168.0</v>
      </c>
      <c r="R4" s="6" t="n">
        <f si="0" t="shared"/>
        <v>7.655037939094204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6939.0</v>
      </c>
      <c r="E5" s="5" t="n">
        <v>46814.0</v>
      </c>
      <c r="F5" s="5" t="n">
        <v>57255.0</v>
      </c>
      <c r="G5" s="5" t="n">
        <v>22182.0</v>
      </c>
      <c r="H5" s="5" t="n">
        <v>10169.0</v>
      </c>
      <c r="I5" s="5" t="n">
        <v>4852.0</v>
      </c>
      <c r="J5" s="5" t="n">
        <v>3485.0</v>
      </c>
      <c r="K5" s="5" t="n">
        <v>1874.0</v>
      </c>
      <c r="L5" s="5" t="n">
        <v>1059.0</v>
      </c>
      <c r="M5" s="5" t="n">
        <v>1131.0</v>
      </c>
      <c r="N5" s="11" t="n">
        <f si="1" t="shared"/>
        <v>155760.0</v>
      </c>
      <c r="O5" s="5" t="n">
        <v>997168.0</v>
      </c>
      <c r="P5" s="5" t="n">
        <v>705594.0</v>
      </c>
      <c r="Q5" s="11" t="n">
        <f si="2" t="shared"/>
        <v>154629.0</v>
      </c>
      <c r="R5" s="6" t="n">
        <f si="0" t="shared"/>
        <v>4.563141454707719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1685.0</v>
      </c>
      <c r="E6" s="5" t="n">
        <v>6498.0</v>
      </c>
      <c r="F6" s="5" t="n">
        <v>12421.0</v>
      </c>
      <c r="G6" s="5" t="n">
        <v>2615.0</v>
      </c>
      <c r="H6" s="5" t="n">
        <v>1756.0</v>
      </c>
      <c r="I6" s="5" t="n">
        <v>744.0</v>
      </c>
      <c r="J6" s="5" t="n">
        <v>478.0</v>
      </c>
      <c r="K6" s="5" t="n">
        <v>264.0</v>
      </c>
      <c r="L6" s="5" t="n">
        <v>177.0</v>
      </c>
      <c r="M6" s="5" t="n">
        <v>280.0</v>
      </c>
      <c r="N6" s="11" t="n">
        <f si="1" t="shared"/>
        <v>26918.0</v>
      </c>
      <c r="O6" s="5" t="n">
        <v>187823.0</v>
      </c>
      <c r="P6" s="5" t="n">
        <v>116092.0</v>
      </c>
      <c r="Q6" s="11" t="n">
        <f si="2" t="shared"/>
        <v>26638.0</v>
      </c>
      <c r="R6" s="6" t="n">
        <f si="0" t="shared"/>
        <v>4.358134995119753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154.0</v>
      </c>
      <c r="E7" s="5" t="n">
        <v>228.0</v>
      </c>
      <c r="F7" s="5" t="n">
        <v>340.0</v>
      </c>
      <c r="G7" s="5" t="n">
        <v>329.0</v>
      </c>
      <c r="H7" s="5" t="n">
        <v>441.0</v>
      </c>
      <c r="I7" s="5" t="n">
        <v>223.0</v>
      </c>
      <c r="J7" s="5" t="n">
        <v>131.0</v>
      </c>
      <c r="K7" s="5" t="n">
        <v>93.0</v>
      </c>
      <c r="L7" s="5" t="n">
        <v>21.0</v>
      </c>
      <c r="M7" s="5" t="n">
        <v>108.0</v>
      </c>
      <c r="N7" s="11" t="n">
        <f si="1" t="shared"/>
        <v>2068.0</v>
      </c>
      <c r="O7" s="5" t="n">
        <v>50436.0</v>
      </c>
      <c r="P7" s="5" t="n">
        <v>17084.0</v>
      </c>
      <c r="Q7" s="11" t="n">
        <f si="2" t="shared"/>
        <v>1960.0</v>
      </c>
      <c r="R7" s="6" t="n">
        <f si="0" t="shared"/>
        <v>8.716326530612244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80.0</v>
      </c>
      <c r="E8" s="5" t="n">
        <v>177.0</v>
      </c>
      <c r="F8" s="5" t="n">
        <v>254.0</v>
      </c>
      <c r="G8" s="5" t="n">
        <v>184.0</v>
      </c>
      <c r="H8" s="5" t="n">
        <v>447.0</v>
      </c>
      <c r="I8" s="5" t="n">
        <v>176.0</v>
      </c>
      <c r="J8" s="5" t="n">
        <v>38.0</v>
      </c>
      <c r="K8" s="5" t="n">
        <v>29.0</v>
      </c>
      <c r="L8" s="5" t="n">
        <v>13.0</v>
      </c>
      <c r="M8" s="5" t="n">
        <v>47.0</v>
      </c>
      <c r="N8" s="11" t="n">
        <f si="1" t="shared"/>
        <v>1445.0</v>
      </c>
      <c r="O8" s="5" t="n">
        <v>20321.0</v>
      </c>
      <c r="P8" s="5" t="n">
        <v>9327.0</v>
      </c>
      <c r="Q8" s="11" t="n">
        <f si="2" t="shared"/>
        <v>1398.0</v>
      </c>
      <c r="R8" s="6" t="n">
        <f si="0" t="shared"/>
        <v>6.671673819742489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424.0</v>
      </c>
      <c r="E9" s="5" t="n">
        <v>902.0</v>
      </c>
      <c r="F9" s="5" t="n">
        <v>1778.0</v>
      </c>
      <c r="G9" s="5" t="n">
        <v>3446.0</v>
      </c>
      <c r="H9" s="5" t="n">
        <v>19586.0</v>
      </c>
      <c r="I9" s="5" t="n">
        <v>4945.0</v>
      </c>
      <c r="J9" s="5" t="n">
        <v>912.0</v>
      </c>
      <c r="K9" s="5" t="n">
        <v>346.0</v>
      </c>
      <c r="L9" s="5" t="n">
        <v>70.0</v>
      </c>
      <c r="M9" s="5" t="n">
        <v>383.0</v>
      </c>
      <c r="N9" s="11" t="n">
        <f si="1" t="shared"/>
        <v>32792.0</v>
      </c>
      <c r="O9" s="5" t="n">
        <v>363285.0</v>
      </c>
      <c r="P9" s="5" t="n">
        <v>228991.0</v>
      </c>
      <c r="Q9" s="11" t="n">
        <f si="2" t="shared"/>
        <v>32409.0</v>
      </c>
      <c r="R9" s="6" t="n">
        <f si="0" t="shared"/>
        <v>7.0656607732420005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902.0</v>
      </c>
      <c r="E10" s="5" t="n">
        <v>2267.0</v>
      </c>
      <c r="F10" s="5" t="n">
        <v>3443.0</v>
      </c>
      <c r="G10" s="5" t="n">
        <v>5380.0</v>
      </c>
      <c r="H10" s="5" t="n">
        <v>14495.0</v>
      </c>
      <c r="I10" s="5" t="n">
        <v>4923.0</v>
      </c>
      <c r="J10" s="5" t="n">
        <v>719.0</v>
      </c>
      <c r="K10" s="5" t="n">
        <v>167.0</v>
      </c>
      <c r="L10" s="5" t="n">
        <v>39.0</v>
      </c>
      <c r="M10" s="5" t="n">
        <v>95.0</v>
      </c>
      <c r="N10" s="11" t="n">
        <f si="1" t="shared"/>
        <v>32430.0</v>
      </c>
      <c r="O10" s="5" t="n">
        <v>224079.0</v>
      </c>
      <c r="P10" s="5" t="n">
        <v>197471.0</v>
      </c>
      <c r="Q10" s="11" t="n">
        <f si="2" t="shared"/>
        <v>32335.0</v>
      </c>
      <c r="R10" s="6" t="n">
        <f si="0" t="shared"/>
        <v>6.107035719808257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468.0</v>
      </c>
      <c r="E11" s="5" t="n">
        <v>462.0</v>
      </c>
      <c r="F11" s="5" t="n">
        <v>722.0</v>
      </c>
      <c r="G11" s="5" t="n">
        <v>716.0</v>
      </c>
      <c r="H11" s="5" t="n">
        <v>1910.0</v>
      </c>
      <c r="I11" s="5" t="n">
        <v>937.0</v>
      </c>
      <c r="J11" s="5" t="n">
        <v>494.0</v>
      </c>
      <c r="K11" s="5" t="n">
        <v>321.0</v>
      </c>
      <c r="L11" s="5" t="n">
        <v>241.0</v>
      </c>
      <c r="M11" s="5" t="n">
        <v>5615.0</v>
      </c>
      <c r="N11" s="11" t="n">
        <f si="1" t="shared"/>
        <v>11886.0</v>
      </c>
      <c r="O11" s="5" t="n">
        <v>4810279.0</v>
      </c>
      <c r="P11" s="5" t="n">
        <v>72502.0</v>
      </c>
      <c r="Q11" s="11" t="n">
        <f si="2" t="shared"/>
        <v>6271.0</v>
      </c>
      <c r="R11" s="6" t="n">
        <f si="0" t="shared"/>
        <v>11.561473449210652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429.0</v>
      </c>
      <c r="E12" s="5" t="n">
        <v>702.0</v>
      </c>
      <c r="F12" s="5" t="n">
        <v>1017.0</v>
      </c>
      <c r="G12" s="5" t="n">
        <v>956.0</v>
      </c>
      <c r="H12" s="5" t="n">
        <v>974.0</v>
      </c>
      <c r="I12" s="5" t="n">
        <v>355.0</v>
      </c>
      <c r="J12" s="5" t="n">
        <v>266.0</v>
      </c>
      <c r="K12" s="5" t="n">
        <v>190.0</v>
      </c>
      <c r="L12" s="5" t="n">
        <v>164.0</v>
      </c>
      <c r="M12" s="5" t="n">
        <v>3811.0</v>
      </c>
      <c r="N12" s="11" t="n">
        <f si="1" t="shared"/>
        <v>8864.0</v>
      </c>
      <c r="O12" s="5" t="n">
        <v>2454197.0</v>
      </c>
      <c r="P12" s="5" t="n">
        <v>45678.0</v>
      </c>
      <c r="Q12" s="11" t="n">
        <f si="2" t="shared"/>
        <v>5053.0</v>
      </c>
      <c r="R12" s="6" t="n">
        <f si="0" t="shared"/>
        <v>9.03977834949535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331.0</v>
      </c>
      <c r="E13" s="5" t="n">
        <v>827.0</v>
      </c>
      <c r="F13" s="5" t="n">
        <v>1558.0</v>
      </c>
      <c r="G13" s="5" t="n">
        <v>1790.0</v>
      </c>
      <c r="H13" s="5" t="n">
        <v>886.0</v>
      </c>
      <c r="I13" s="5" t="n">
        <v>395.0</v>
      </c>
      <c r="J13" s="5" t="n">
        <v>236.0</v>
      </c>
      <c r="K13" s="5" t="n">
        <v>159.0</v>
      </c>
      <c r="L13" s="5" t="n">
        <v>88.0</v>
      </c>
      <c r="M13" s="5" t="n">
        <v>4102.0</v>
      </c>
      <c r="N13" s="11" t="n">
        <f si="1" t="shared"/>
        <v>10372.0</v>
      </c>
      <c r="O13" s="5" t="n">
        <v>2590216.0</v>
      </c>
      <c r="P13" s="5" t="n">
        <v>42093.0</v>
      </c>
      <c r="Q13" s="11" t="n">
        <f si="2" t="shared"/>
        <v>6270.0</v>
      </c>
      <c r="R13" s="6" t="n">
        <f si="0" t="shared"/>
        <v>6.713397129186603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140.0</v>
      </c>
      <c r="E14" s="5" t="n">
        <v>137.0</v>
      </c>
      <c r="F14" s="5" t="n">
        <v>166.0</v>
      </c>
      <c r="G14" s="5" t="n">
        <v>296.0</v>
      </c>
      <c r="H14" s="5" t="n">
        <v>555.0</v>
      </c>
      <c r="I14" s="5" t="n">
        <v>282.0</v>
      </c>
      <c r="J14" s="5" t="n">
        <v>364.0</v>
      </c>
      <c r="K14" s="5" t="n">
        <v>267.0</v>
      </c>
      <c r="L14" s="5" t="n">
        <v>352.0</v>
      </c>
      <c r="M14" s="5" t="n">
        <v>3793.0</v>
      </c>
      <c r="N14" s="11" t="n">
        <f si="1" t="shared"/>
        <v>6352.0</v>
      </c>
      <c r="O14" s="5" t="n">
        <v>2851227.0</v>
      </c>
      <c r="P14" s="5" t="n">
        <v>56868.0</v>
      </c>
      <c r="Q14" s="11" t="n">
        <f si="2" t="shared"/>
        <v>2559.0</v>
      </c>
      <c r="R14" s="6" t="n">
        <f si="0" t="shared"/>
        <v>22.22274325908558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18.0</v>
      </c>
      <c r="E15" s="5" t="n">
        <f ref="E15:M15" si="3" t="shared">E16-E9-E10-E11-E12-E13-E14</f>
        <v>26.0</v>
      </c>
      <c r="F15" s="5" t="n">
        <f si="3" t="shared"/>
        <v>20.0</v>
      </c>
      <c r="G15" s="5" t="n">
        <f si="3" t="shared"/>
        <v>51.0</v>
      </c>
      <c r="H15" s="5" t="n">
        <f si="3" t="shared"/>
        <v>171.0</v>
      </c>
      <c r="I15" s="5" t="n">
        <f si="3" t="shared"/>
        <v>111.0</v>
      </c>
      <c r="J15" s="5" t="n">
        <f si="3" t="shared"/>
        <v>67.0</v>
      </c>
      <c r="K15" s="5" t="n">
        <f si="3" t="shared"/>
        <v>25.0</v>
      </c>
      <c r="L15" s="5" t="n">
        <f si="3" t="shared"/>
        <v>23.0</v>
      </c>
      <c r="M15" s="5" t="n">
        <f si="3" t="shared"/>
        <v>100.0</v>
      </c>
      <c r="N15" s="5" t="n">
        <f ref="N15" si="4" t="shared">N16-N9-N10-N11-N12-N13-N14</f>
        <v>612.0</v>
      </c>
      <c r="O15" s="5" t="n">
        <f>O16-O9-O10-O11-O12-O13-O14</f>
        <v>55723.0</v>
      </c>
      <c r="P15" s="5" t="n">
        <f>P16-P9-P10-P11-P12-P13-P14</f>
        <v>7083.0</v>
      </c>
      <c r="Q15" s="11" t="n">
        <f si="2" t="shared"/>
        <v>512.0</v>
      </c>
      <c r="R15" s="6" t="n">
        <f si="0" t="shared"/>
        <v>13.833984375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2712.0</v>
      </c>
      <c r="E16" s="5" t="n">
        <v>5323.0</v>
      </c>
      <c r="F16" s="5" t="n">
        <v>8704.0</v>
      </c>
      <c r="G16" s="5" t="n">
        <v>12635.0</v>
      </c>
      <c r="H16" s="5" t="n">
        <v>38577.0</v>
      </c>
      <c r="I16" s="5" t="n">
        <v>11948.0</v>
      </c>
      <c r="J16" s="5" t="n">
        <v>3058.0</v>
      </c>
      <c r="K16" s="5" t="n">
        <v>1475.0</v>
      </c>
      <c r="L16" s="5" t="n">
        <v>977.0</v>
      </c>
      <c r="M16" s="5" t="n">
        <v>17899.0</v>
      </c>
      <c r="N16" s="11" t="n">
        <f ref="N16:N48" si="5" t="shared">SUM(D16:M16)</f>
        <v>103308.0</v>
      </c>
      <c r="O16" s="5" t="n">
        <v>1.3349006E7</v>
      </c>
      <c r="P16" s="5" t="n">
        <v>650686.0</v>
      </c>
      <c r="Q16" s="11" t="n">
        <f si="2" t="shared"/>
        <v>85409.0</v>
      </c>
      <c r="R16" s="6" t="n">
        <f si="0" t="shared"/>
        <v>7.6184711213104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17.0</v>
      </c>
      <c r="E17" s="5" t="n">
        <f ref="E17:M17" si="6" t="shared">E18-E16-E3-E4-E5-E6-E7-E8</f>
        <v>57.0</v>
      </c>
      <c r="F17" s="5" t="n">
        <f si="6" t="shared"/>
        <v>114.0</v>
      </c>
      <c r="G17" s="5" t="n">
        <f si="6" t="shared"/>
        <v>91.0</v>
      </c>
      <c r="H17" s="5" t="n">
        <f si="6" t="shared"/>
        <v>218.0</v>
      </c>
      <c r="I17" s="5" t="n">
        <f si="6" t="shared"/>
        <v>157.0</v>
      </c>
      <c r="J17" s="5" t="n">
        <f si="6" t="shared"/>
        <v>97.0</v>
      </c>
      <c r="K17" s="5" t="n">
        <f si="6" t="shared"/>
        <v>85.0</v>
      </c>
      <c r="L17" s="5" t="n">
        <f si="6" t="shared"/>
        <v>27.0</v>
      </c>
      <c r="M17" s="5" t="n">
        <f si="6" t="shared"/>
        <v>717.0</v>
      </c>
      <c r="N17" s="11" t="n">
        <f si="5" t="shared"/>
        <v>1580.0</v>
      </c>
      <c r="O17" s="5" t="n">
        <f>O18-O16-O3-O4-O5-O6-O7-O8</f>
        <v>721965.0</v>
      </c>
      <c r="P17" s="5" t="n">
        <f>P18-P16-P3-P4-P5-P6-P7-P8</f>
        <v>12612.0</v>
      </c>
      <c r="Q17" s="11" t="n">
        <f si="2" t="shared"/>
        <v>863.0</v>
      </c>
      <c r="R17" s="6" t="n">
        <f si="0" t="shared"/>
        <v>14.614136732329085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17170.0</v>
      </c>
      <c r="E18" s="5" t="n">
        <v>75860.0</v>
      </c>
      <c r="F18" s="5" t="n">
        <v>117135.0</v>
      </c>
      <c r="G18" s="5" t="n">
        <v>79980.0</v>
      </c>
      <c r="H18" s="5" t="n">
        <v>248340.0</v>
      </c>
      <c r="I18" s="5" t="n">
        <v>31573.0</v>
      </c>
      <c r="J18" s="5" t="n">
        <v>10571.0</v>
      </c>
      <c r="K18" s="5" t="n">
        <v>7436.0</v>
      </c>
      <c r="L18" s="5" t="n">
        <v>4122.0</v>
      </c>
      <c r="M18" s="5" t="n">
        <v>24535.0</v>
      </c>
      <c r="N18" s="11" t="n">
        <f si="5" t="shared"/>
        <v>616722.0</v>
      </c>
      <c r="O18" s="5" t="n">
        <v>1.9035454E7</v>
      </c>
      <c r="P18" s="5" t="n">
        <v>3665603.0</v>
      </c>
      <c r="Q18" s="11" t="n">
        <f si="2" t="shared"/>
        <v>592187.0</v>
      </c>
      <c r="R18" s="6" t="n">
        <f si="0" t="shared"/>
        <v>6.18994169071594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341.0</v>
      </c>
      <c r="E19" s="5" t="n">
        <v>690.0</v>
      </c>
      <c r="F19" s="5" t="n">
        <v>1117.0</v>
      </c>
      <c r="G19" s="5" t="n">
        <v>788.0</v>
      </c>
      <c r="H19" s="5" t="n">
        <v>1186.0</v>
      </c>
      <c r="I19" s="5" t="n">
        <v>979.0</v>
      </c>
      <c r="J19" s="5" t="n">
        <v>517.0</v>
      </c>
      <c r="K19" s="5" t="n">
        <v>255.0</v>
      </c>
      <c r="L19" s="5" t="n">
        <v>182.0</v>
      </c>
      <c r="M19" s="5" t="n">
        <v>153.0</v>
      </c>
      <c r="N19" s="11" t="n">
        <f si="5" t="shared"/>
        <v>6208.0</v>
      </c>
      <c r="O19" s="5" t="n">
        <v>103770.0</v>
      </c>
      <c r="P19" s="5" t="n">
        <v>62533.0</v>
      </c>
      <c r="Q19" s="11" t="n">
        <f si="2" t="shared"/>
        <v>6055.0</v>
      </c>
      <c r="R19" s="6" t="n">
        <f si="0" t="shared"/>
        <v>10.32749793559042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3258.0</v>
      </c>
      <c r="E20" s="5" t="n">
        <v>3754.0</v>
      </c>
      <c r="F20" s="5" t="n">
        <v>4207.0</v>
      </c>
      <c r="G20" s="5" t="n">
        <v>3350.0</v>
      </c>
      <c r="H20" s="5" t="n">
        <v>7112.0</v>
      </c>
      <c r="I20" s="5" t="n">
        <v>6516.0</v>
      </c>
      <c r="J20" s="5" t="n">
        <v>2765.0</v>
      </c>
      <c r="K20" s="5" t="n">
        <v>1544.0</v>
      </c>
      <c r="L20" s="5" t="n">
        <v>685.0</v>
      </c>
      <c r="M20" s="5" t="n">
        <v>759.0</v>
      </c>
      <c r="N20" s="11" t="n">
        <f si="5" t="shared"/>
        <v>33950.0</v>
      </c>
      <c r="O20" s="5" t="n">
        <v>531504.0</v>
      </c>
      <c r="P20" s="5" t="n">
        <v>327815.0</v>
      </c>
      <c r="Q20" s="11" t="n">
        <f si="2" t="shared"/>
        <v>33191.0</v>
      </c>
      <c r="R20" s="6" t="n">
        <f si="0" t="shared"/>
        <v>9.876623180982797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19.0</v>
      </c>
      <c r="E21" s="5" t="n">
        <v>16.0</v>
      </c>
      <c r="F21" s="5" t="n">
        <v>35.0</v>
      </c>
      <c r="G21" s="5" t="n">
        <v>30.0</v>
      </c>
      <c r="H21" s="5" t="n">
        <v>65.0</v>
      </c>
      <c r="I21" s="5" t="n">
        <v>50.0</v>
      </c>
      <c r="J21" s="5" t="n">
        <v>8.0</v>
      </c>
      <c r="K21" s="5" t="n">
        <v>9.0</v>
      </c>
      <c r="L21" s="5" t="n">
        <v>1.0</v>
      </c>
      <c r="M21" s="5" t="n">
        <v>11.0</v>
      </c>
      <c r="N21" s="11" t="n">
        <f si="5" t="shared"/>
        <v>244.0</v>
      </c>
      <c r="O21" s="5" t="n">
        <v>4087.0</v>
      </c>
      <c r="P21" s="5" t="n">
        <v>1801.0</v>
      </c>
      <c r="Q21" s="11" t="n">
        <f si="2" t="shared"/>
        <v>233.0</v>
      </c>
      <c r="R21" s="6" t="n">
        <f si="0" t="shared"/>
        <v>7.7296137339055795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15.0</v>
      </c>
      <c r="E22" s="5" t="n">
        <v>43.0</v>
      </c>
      <c r="F22" s="5" t="n">
        <v>47.0</v>
      </c>
      <c r="G22" s="5" t="n">
        <v>56.0</v>
      </c>
      <c r="H22" s="5" t="n">
        <v>120.0</v>
      </c>
      <c r="I22" s="5" t="n">
        <v>100.0</v>
      </c>
      <c r="J22" s="5" t="n">
        <v>35.0</v>
      </c>
      <c r="K22" s="5" t="n">
        <v>16.0</v>
      </c>
      <c r="L22" s="5" t="n">
        <v>21.0</v>
      </c>
      <c r="M22" s="5" t="n">
        <v>10.0</v>
      </c>
      <c r="N22" s="11" t="n">
        <f si="5" t="shared"/>
        <v>463.0</v>
      </c>
      <c r="O22" s="5" t="n">
        <v>8288.0</v>
      </c>
      <c r="P22" s="5" t="n">
        <v>5170.0</v>
      </c>
      <c r="Q22" s="11" t="n">
        <f si="2" t="shared"/>
        <v>453.0</v>
      </c>
      <c r="R22" s="6" t="n">
        <f si="0" t="shared"/>
        <v>11.41280353200883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5.0</v>
      </c>
      <c r="F23" s="5" t="n">
        <v>11.0</v>
      </c>
      <c r="G23" s="5" t="n">
        <v>7.0</v>
      </c>
      <c r="H23" s="5" t="n">
        <v>30.0</v>
      </c>
      <c r="I23" s="5" t="n">
        <v>23.0</v>
      </c>
      <c r="J23" s="5" t="n">
        <v>8.0</v>
      </c>
      <c r="K23" s="5" t="n">
        <v>6.0</v>
      </c>
      <c r="L23" s="5" t="n">
        <v>5.0</v>
      </c>
      <c r="M23" s="5" t="n">
        <v>11.0</v>
      </c>
      <c r="N23" s="11" t="n">
        <f si="5" t="shared"/>
        <v>106.0</v>
      </c>
      <c r="O23" s="5" t="n">
        <v>3556.0</v>
      </c>
      <c r="P23" s="5" t="n">
        <v>1389.0</v>
      </c>
      <c r="Q23" s="11" t="n">
        <f si="2" t="shared"/>
        <v>95.0</v>
      </c>
      <c r="R23" s="6" t="n">
        <f si="0" t="shared"/>
        <v>14.621052631578948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24.0</v>
      </c>
      <c r="E24" s="5" t="n">
        <f ref="E24:M24" si="7" t="shared">E25-E19-E20-E21-E22-E23</f>
        <v>38.0</v>
      </c>
      <c r="F24" s="5" t="n">
        <f si="7" t="shared"/>
        <v>73.0</v>
      </c>
      <c r="G24" s="5" t="n">
        <f si="7" t="shared"/>
        <v>85.0</v>
      </c>
      <c r="H24" s="5" t="n">
        <f si="7" t="shared"/>
        <v>150.0</v>
      </c>
      <c r="I24" s="5" t="n">
        <f si="7" t="shared"/>
        <v>92.0</v>
      </c>
      <c r="J24" s="5" t="n">
        <f si="7" t="shared"/>
        <v>59.0</v>
      </c>
      <c r="K24" s="5" t="n">
        <f si="7" t="shared"/>
        <v>33.0</v>
      </c>
      <c r="L24" s="5" t="n">
        <f si="7" t="shared"/>
        <v>11.0</v>
      </c>
      <c r="M24" s="5" t="n">
        <f si="7" t="shared"/>
        <v>47.0</v>
      </c>
      <c r="N24" s="11" t="n">
        <f si="5" t="shared"/>
        <v>612.0</v>
      </c>
      <c r="O24" s="5" t="n">
        <f>O25-O19-O20-O21-O22-O23</f>
        <v>27566.0</v>
      </c>
      <c r="P24" s="5" t="n">
        <f>P25-P19-P20-P21-P22-P23</f>
        <v>6088.0</v>
      </c>
      <c r="Q24" s="11" t="n">
        <f si="2" t="shared"/>
        <v>565.0</v>
      </c>
      <c r="R24" s="6" t="n">
        <f si="0" t="shared"/>
        <v>10.775221238938054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3657.0</v>
      </c>
      <c r="E25" s="5" t="n">
        <v>4546.0</v>
      </c>
      <c r="F25" s="5" t="n">
        <v>5490.0</v>
      </c>
      <c r="G25" s="5" t="n">
        <v>4316.0</v>
      </c>
      <c r="H25" s="5" t="n">
        <v>8663.0</v>
      </c>
      <c r="I25" s="5" t="n">
        <v>7760.0</v>
      </c>
      <c r="J25" s="5" t="n">
        <v>3392.0</v>
      </c>
      <c r="K25" s="5" t="n">
        <v>1863.0</v>
      </c>
      <c r="L25" s="5" t="n">
        <v>905.0</v>
      </c>
      <c r="M25" s="5" t="n">
        <v>991.0</v>
      </c>
      <c r="N25" s="11" t="n">
        <f si="5" t="shared"/>
        <v>41583.0</v>
      </c>
      <c r="O25" s="5" t="n">
        <v>678771.0</v>
      </c>
      <c r="P25" s="5" t="n">
        <v>404796.0</v>
      </c>
      <c r="Q25" s="11" t="n">
        <f si="2" t="shared"/>
        <v>40592.0</v>
      </c>
      <c r="R25" s="6" t="n">
        <f si="0" t="shared"/>
        <v>9.972309814741822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41.0</v>
      </c>
      <c r="E26" s="5" t="n">
        <v>75.0</v>
      </c>
      <c r="F26" s="5" t="n">
        <v>80.0</v>
      </c>
      <c r="G26" s="5" t="n">
        <v>44.0</v>
      </c>
      <c r="H26" s="5" t="n">
        <v>73.0</v>
      </c>
      <c r="I26" s="5" t="n">
        <v>70.0</v>
      </c>
      <c r="J26" s="5" t="n">
        <v>35.0</v>
      </c>
      <c r="K26" s="5" t="n">
        <v>21.0</v>
      </c>
      <c r="L26" s="5" t="n">
        <v>7.0</v>
      </c>
      <c r="M26" s="5" t="n">
        <v>7.0</v>
      </c>
      <c r="N26" s="11" t="n">
        <f si="5" t="shared"/>
        <v>453.0</v>
      </c>
      <c r="O26" s="5" t="n">
        <v>5130.0</v>
      </c>
      <c r="P26" s="5" t="n">
        <v>3965.0</v>
      </c>
      <c r="Q26" s="11" t="n">
        <f si="2" t="shared"/>
        <v>446.0</v>
      </c>
      <c r="R26" s="6" t="n">
        <f si="0" t="shared"/>
        <v>8.890134529147982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237.0</v>
      </c>
      <c r="E27" s="5" t="n">
        <v>408.0</v>
      </c>
      <c r="F27" s="5" t="n">
        <v>397.0</v>
      </c>
      <c r="G27" s="5" t="n">
        <v>278.0</v>
      </c>
      <c r="H27" s="5" t="n">
        <v>510.0</v>
      </c>
      <c r="I27" s="5" t="n">
        <v>559.0</v>
      </c>
      <c r="J27" s="5" t="n">
        <v>297.0</v>
      </c>
      <c r="K27" s="5" t="n">
        <v>192.0</v>
      </c>
      <c r="L27" s="5" t="n">
        <v>101.0</v>
      </c>
      <c r="M27" s="5" t="n">
        <v>84.0</v>
      </c>
      <c r="N27" s="11" t="n">
        <f si="5" t="shared"/>
        <v>3063.0</v>
      </c>
      <c r="O27" s="5" t="n">
        <v>56382.0</v>
      </c>
      <c r="P27" s="5" t="n">
        <v>35120.0</v>
      </c>
      <c r="Q27" s="11" t="n">
        <f si="2" t="shared"/>
        <v>2979.0</v>
      </c>
      <c r="R27" s="6" t="n">
        <f si="0" t="shared"/>
        <v>11.789191003692514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412.0</v>
      </c>
      <c r="E28" s="5" t="n">
        <v>650.0</v>
      </c>
      <c r="F28" s="5" t="n">
        <v>686.0</v>
      </c>
      <c r="G28" s="5" t="n">
        <v>493.0</v>
      </c>
      <c r="H28" s="5" t="n">
        <v>820.0</v>
      </c>
      <c r="I28" s="5" t="n">
        <v>765.0</v>
      </c>
      <c r="J28" s="5" t="n">
        <v>385.0</v>
      </c>
      <c r="K28" s="5" t="n">
        <v>188.0</v>
      </c>
      <c r="L28" s="5" t="n">
        <v>84.0</v>
      </c>
      <c r="M28" s="5" t="n">
        <v>85.0</v>
      </c>
      <c r="N28" s="11" t="n">
        <f si="5" t="shared"/>
        <v>4568.0</v>
      </c>
      <c r="O28" s="5" t="n">
        <v>59557.0</v>
      </c>
      <c r="P28" s="5" t="n">
        <v>41263.0</v>
      </c>
      <c r="Q28" s="11" t="n">
        <f si="2" t="shared"/>
        <v>4483.0</v>
      </c>
      <c r="R28" s="6" t="n">
        <f si="0" t="shared"/>
        <v>9.204327459290653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172.0</v>
      </c>
      <c r="E29" s="5" t="n">
        <v>275.0</v>
      </c>
      <c r="F29" s="5" t="n">
        <v>307.0</v>
      </c>
      <c r="G29" s="5" t="n">
        <v>228.0</v>
      </c>
      <c r="H29" s="5" t="n">
        <v>316.0</v>
      </c>
      <c r="I29" s="5" t="n">
        <v>156.0</v>
      </c>
      <c r="J29" s="5" t="n">
        <v>69.0</v>
      </c>
      <c r="K29" s="5" t="n">
        <v>34.0</v>
      </c>
      <c r="L29" s="5" t="n">
        <v>25.0</v>
      </c>
      <c r="M29" s="5" t="n">
        <v>16.0</v>
      </c>
      <c r="N29" s="11" t="n">
        <f si="5" t="shared"/>
        <v>1598.0</v>
      </c>
      <c r="O29" s="5" t="n">
        <v>13330.0</v>
      </c>
      <c r="P29" s="5" t="n">
        <v>10783.0</v>
      </c>
      <c r="Q29" s="11" t="n">
        <f si="2" t="shared"/>
        <v>1582.0</v>
      </c>
      <c r="R29" s="6" t="n">
        <f si="0" t="shared"/>
        <v>6.816055625790139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133.0</v>
      </c>
      <c r="E30" s="5" t="n">
        <v>188.0</v>
      </c>
      <c r="F30" s="5" t="n">
        <v>222.0</v>
      </c>
      <c r="G30" s="5" t="n">
        <v>177.0</v>
      </c>
      <c r="H30" s="5" t="n">
        <v>320.0</v>
      </c>
      <c r="I30" s="5" t="n">
        <v>226.0</v>
      </c>
      <c r="J30" s="5" t="n">
        <v>103.0</v>
      </c>
      <c r="K30" s="5" t="n">
        <v>53.0</v>
      </c>
      <c r="L30" s="5" t="n">
        <v>25.0</v>
      </c>
      <c r="M30" s="5" t="n">
        <v>17.0</v>
      </c>
      <c r="N30" s="11" t="n">
        <f si="5" t="shared"/>
        <v>1464.0</v>
      </c>
      <c r="O30" s="5" t="n">
        <v>17763.0</v>
      </c>
      <c r="P30" s="5" t="n">
        <v>12547.0</v>
      </c>
      <c r="Q30" s="11" t="n">
        <f si="2" t="shared"/>
        <v>1447.0</v>
      </c>
      <c r="R30" s="6" t="n">
        <f si="0" t="shared"/>
        <v>8.671043538355217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55.0</v>
      </c>
      <c r="E31" s="5" t="n">
        <v>110.0</v>
      </c>
      <c r="F31" s="5" t="n">
        <v>134.0</v>
      </c>
      <c r="G31" s="5" t="n">
        <v>86.0</v>
      </c>
      <c r="H31" s="5" t="n">
        <v>154.0</v>
      </c>
      <c r="I31" s="5" t="n">
        <v>143.0</v>
      </c>
      <c r="J31" s="5" t="n">
        <v>60.0</v>
      </c>
      <c r="K31" s="5" t="n">
        <v>21.0</v>
      </c>
      <c r="L31" s="5" t="n">
        <v>19.0</v>
      </c>
      <c r="M31" s="5" t="n">
        <v>13.0</v>
      </c>
      <c r="N31" s="11" t="n">
        <f si="5" t="shared"/>
        <v>795.0</v>
      </c>
      <c r="O31" s="5" t="n">
        <v>9295.0</v>
      </c>
      <c r="P31" s="5" t="n">
        <v>7084.0</v>
      </c>
      <c r="Q31" s="11" t="n">
        <f si="2" t="shared"/>
        <v>782.0</v>
      </c>
      <c r="R31" s="6" t="n">
        <f si="0" t="shared"/>
        <v>9.058823529411764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44.0</v>
      </c>
      <c r="E32" s="5" t="n">
        <v>118.0</v>
      </c>
      <c r="F32" s="5" t="n">
        <v>132.0</v>
      </c>
      <c r="G32" s="5" t="n">
        <v>108.0</v>
      </c>
      <c r="H32" s="5" t="n">
        <v>140.0</v>
      </c>
      <c r="I32" s="5" t="n">
        <v>67.0</v>
      </c>
      <c r="J32" s="5" t="n">
        <v>34.0</v>
      </c>
      <c r="K32" s="5" t="n">
        <v>31.0</v>
      </c>
      <c r="L32" s="5" t="n">
        <v>17.0</v>
      </c>
      <c r="M32" s="5" t="n">
        <v>13.0</v>
      </c>
      <c r="N32" s="11" t="n">
        <f si="5" t="shared"/>
        <v>704.0</v>
      </c>
      <c r="O32" s="5" t="n">
        <v>12397.0</v>
      </c>
      <c r="P32" s="5" t="n">
        <v>6163.0</v>
      </c>
      <c r="Q32" s="11" t="n">
        <f si="2" t="shared"/>
        <v>691.0</v>
      </c>
      <c r="R32" s="6" t="n">
        <f si="0" t="shared"/>
        <v>8.918958031837915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388.0</v>
      </c>
      <c r="E33" s="5" t="n">
        <v>622.0</v>
      </c>
      <c r="F33" s="5" t="n">
        <v>721.0</v>
      </c>
      <c r="G33" s="5" t="n">
        <v>507.0</v>
      </c>
      <c r="H33" s="5" t="n">
        <v>650.0</v>
      </c>
      <c r="I33" s="5" t="n">
        <v>460.0</v>
      </c>
      <c r="J33" s="5" t="n">
        <v>197.0</v>
      </c>
      <c r="K33" s="5" t="n">
        <v>143.0</v>
      </c>
      <c r="L33" s="5" t="n">
        <v>113.0</v>
      </c>
      <c r="M33" s="5" t="n">
        <v>110.0</v>
      </c>
      <c r="N33" s="11" t="n">
        <f si="5" t="shared"/>
        <v>3911.0</v>
      </c>
      <c r="O33" s="5" t="n">
        <v>61093.0</v>
      </c>
      <c r="P33" s="5" t="n">
        <v>33753.0</v>
      </c>
      <c r="Q33" s="11" t="n">
        <f si="2" t="shared"/>
        <v>3801.0</v>
      </c>
      <c r="R33" s="6" t="n">
        <f si="0" t="shared"/>
        <v>8.880031570639305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39.0</v>
      </c>
      <c r="E34" s="5" t="n">
        <v>78.0</v>
      </c>
      <c r="F34" s="5" t="n">
        <v>66.0</v>
      </c>
      <c r="G34" s="5" t="n">
        <v>61.0</v>
      </c>
      <c r="H34" s="5" t="n">
        <v>68.0</v>
      </c>
      <c r="I34" s="5" t="n">
        <v>68.0</v>
      </c>
      <c r="J34" s="5" t="n">
        <v>40.0</v>
      </c>
      <c r="K34" s="5" t="n">
        <v>31.0</v>
      </c>
      <c r="L34" s="5" t="n">
        <v>10.0</v>
      </c>
      <c r="M34" s="5" t="n">
        <v>14.0</v>
      </c>
      <c r="N34" s="11" t="n">
        <f si="5" t="shared"/>
        <v>475.0</v>
      </c>
      <c r="O34" s="5" t="n">
        <v>7740.0</v>
      </c>
      <c r="P34" s="5" t="n">
        <v>4758.0</v>
      </c>
      <c r="Q34" s="11" t="n">
        <f si="2" t="shared"/>
        <v>461.0</v>
      </c>
      <c r="R34" s="6" t="n">
        <f si="0" t="shared"/>
        <v>10.321041214750542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25.0</v>
      </c>
      <c r="E35" s="5" t="n">
        <v>24.0</v>
      </c>
      <c r="F35" s="5" t="n">
        <v>26.0</v>
      </c>
      <c r="G35" s="5" t="n">
        <v>7.0</v>
      </c>
      <c r="H35" s="5" t="n">
        <v>19.0</v>
      </c>
      <c r="I35" s="5" t="n">
        <v>22.0</v>
      </c>
      <c r="J35" s="5" t="n">
        <v>2.0</v>
      </c>
      <c r="K35" s="5" t="n">
        <v>4.0</v>
      </c>
      <c r="L35" s="5" t="n">
        <v>3.0</v>
      </c>
      <c r="M35" s="5" t="n">
        <v>1.0</v>
      </c>
      <c r="N35" s="11" t="n">
        <f si="5" t="shared"/>
        <v>133.0</v>
      </c>
      <c r="O35" s="5" t="n">
        <v>1182.0</v>
      </c>
      <c r="P35" s="5" t="n">
        <v>967.0</v>
      </c>
      <c r="Q35" s="11" t="n">
        <f si="2" t="shared"/>
        <v>132.0</v>
      </c>
      <c r="R35" s="6" t="n">
        <f si="0" t="shared"/>
        <v>7.325757575757576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60.0</v>
      </c>
      <c r="E36" s="5" t="n">
        <v>117.0</v>
      </c>
      <c r="F36" s="5" t="n">
        <v>78.0</v>
      </c>
      <c r="G36" s="5" t="n">
        <v>85.0</v>
      </c>
      <c r="H36" s="5" t="n">
        <v>161.0</v>
      </c>
      <c r="I36" s="5" t="n">
        <v>99.0</v>
      </c>
      <c r="J36" s="5" t="n">
        <v>37.0</v>
      </c>
      <c r="K36" s="5" t="n">
        <v>25.0</v>
      </c>
      <c r="L36" s="5" t="n">
        <v>20.0</v>
      </c>
      <c r="M36" s="5" t="n">
        <v>9.0</v>
      </c>
      <c r="N36" s="11" t="n">
        <f si="5" t="shared"/>
        <v>691.0</v>
      </c>
      <c r="O36" s="5" t="n">
        <v>8074.0</v>
      </c>
      <c r="P36" s="5" t="n">
        <v>6225.0</v>
      </c>
      <c r="Q36" s="11" t="n">
        <f si="2" t="shared"/>
        <v>682.0</v>
      </c>
      <c r="R36" s="6" t="n">
        <f si="0" t="shared"/>
        <v>9.127565982404692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27.0</v>
      </c>
      <c r="E37" s="5" t="n">
        <v>58.0</v>
      </c>
      <c r="F37" s="5" t="n">
        <v>87.0</v>
      </c>
      <c r="G37" s="5" t="n">
        <v>108.0</v>
      </c>
      <c r="H37" s="5" t="n">
        <v>226.0</v>
      </c>
      <c r="I37" s="5" t="n">
        <v>98.0</v>
      </c>
      <c r="J37" s="5" t="n">
        <v>36.0</v>
      </c>
      <c r="K37" s="5" t="n">
        <v>17.0</v>
      </c>
      <c r="L37" s="5" t="n">
        <v>11.0</v>
      </c>
      <c r="M37" s="5" t="n">
        <v>20.0</v>
      </c>
      <c r="N37" s="11" t="n">
        <f si="5" t="shared"/>
        <v>688.0</v>
      </c>
      <c r="O37" s="5" t="n">
        <v>9860.0</v>
      </c>
      <c r="P37" s="5" t="n">
        <v>5425.0</v>
      </c>
      <c r="Q37" s="11" t="n">
        <f si="2" t="shared"/>
        <v>668.0</v>
      </c>
      <c r="R37" s="6" t="n">
        <f si="0" t="shared"/>
        <v>8.12125748502994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259.0</v>
      </c>
      <c r="E38" s="5" t="n">
        <f ref="E38:M38" si="8" t="shared">E39-E26-E27-E28-E29-E30-E31-E32-E33-E34-E35-E36-E37</f>
        <v>395.0</v>
      </c>
      <c r="F38" s="5" t="n">
        <f si="8" t="shared"/>
        <v>484.0</v>
      </c>
      <c r="G38" s="5" t="n">
        <f si="8" t="shared"/>
        <v>446.0</v>
      </c>
      <c r="H38" s="5" t="n">
        <f si="8" t="shared"/>
        <v>664.0</v>
      </c>
      <c r="I38" s="5" t="n">
        <f si="8" t="shared"/>
        <v>399.0</v>
      </c>
      <c r="J38" s="5" t="n">
        <f si="8" t="shared"/>
        <v>127.0</v>
      </c>
      <c r="K38" s="5" t="n">
        <f si="8" t="shared"/>
        <v>109.0</v>
      </c>
      <c r="L38" s="5" t="n">
        <f si="8" t="shared"/>
        <v>75.0</v>
      </c>
      <c r="M38" s="5" t="n">
        <f si="8" t="shared"/>
        <v>101.0</v>
      </c>
      <c r="N38" s="11" t="n">
        <f si="5" t="shared"/>
        <v>3059.0</v>
      </c>
      <c r="O38" s="5" t="n">
        <f>O39-O26-O27-O28-O29-O30-O31-O32-O33-O34-O35-O36-O37</f>
        <v>47324.0</v>
      </c>
      <c r="P38" s="5" t="n">
        <f>P39-P26-P27-P28-P29-P30-P31-P32-P33-P34-P35-P36-P37</f>
        <v>25649.0</v>
      </c>
      <c r="Q38" s="11" t="n">
        <f si="2" t="shared"/>
        <v>2958.0</v>
      </c>
      <c r="R38" s="6" t="n">
        <f si="0" t="shared"/>
        <v>8.6710615280595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1892.0</v>
      </c>
      <c r="E39" s="5" t="n">
        <v>3118.0</v>
      </c>
      <c r="F39" s="5" t="n">
        <v>3420.0</v>
      </c>
      <c r="G39" s="5" t="n">
        <v>2628.0</v>
      </c>
      <c r="H39" s="5" t="n">
        <v>4121.0</v>
      </c>
      <c r="I39" s="5" t="n">
        <v>3132.0</v>
      </c>
      <c r="J39" s="5" t="n">
        <v>1422.0</v>
      </c>
      <c r="K39" s="5" t="n">
        <v>869.0</v>
      </c>
      <c r="L39" s="5" t="n">
        <v>510.0</v>
      </c>
      <c r="M39" s="5" t="n">
        <v>490.0</v>
      </c>
      <c r="N39" s="11" t="n">
        <f si="5" t="shared"/>
        <v>21602.0</v>
      </c>
      <c r="O39" s="5" t="n">
        <v>309127.0</v>
      </c>
      <c r="P39" s="5" t="n">
        <v>193702.0</v>
      </c>
      <c r="Q39" s="11" t="n">
        <f si="2" t="shared"/>
        <v>21112.0</v>
      </c>
      <c r="R39" s="6" t="n">
        <f si="0" t="shared"/>
        <v>9.174971580143994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340.0</v>
      </c>
      <c r="E40" s="5" t="n">
        <v>700.0</v>
      </c>
      <c r="F40" s="5" t="n">
        <v>802.0</v>
      </c>
      <c r="G40" s="5" t="n">
        <v>672.0</v>
      </c>
      <c r="H40" s="5" t="n">
        <v>1121.0</v>
      </c>
      <c r="I40" s="5" t="n">
        <v>945.0</v>
      </c>
      <c r="J40" s="5" t="n">
        <v>466.0</v>
      </c>
      <c r="K40" s="5" t="n">
        <v>87.0</v>
      </c>
      <c r="L40" s="5" t="n">
        <v>55.0</v>
      </c>
      <c r="M40" s="5" t="n">
        <v>71.0</v>
      </c>
      <c r="N40" s="11" t="n">
        <f si="5" t="shared"/>
        <v>5259.0</v>
      </c>
      <c r="O40" s="5" t="n">
        <v>68688.0</v>
      </c>
      <c r="P40" s="5" t="n">
        <v>42376.0</v>
      </c>
      <c r="Q40" s="11" t="n">
        <f si="2" t="shared"/>
        <v>5188.0</v>
      </c>
      <c r="R40" s="6" t="n">
        <f si="0" t="shared"/>
        <v>8.168080185042406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37.0</v>
      </c>
      <c r="E41" s="5" t="n">
        <v>100.0</v>
      </c>
      <c r="F41" s="5" t="n">
        <v>100.0</v>
      </c>
      <c r="G41" s="5" t="n">
        <v>98.0</v>
      </c>
      <c r="H41" s="5" t="n">
        <v>146.0</v>
      </c>
      <c r="I41" s="5" t="n">
        <v>186.0</v>
      </c>
      <c r="J41" s="5" t="n">
        <v>82.0</v>
      </c>
      <c r="K41" s="5" t="n">
        <v>58.0</v>
      </c>
      <c r="L41" s="5" t="n">
        <v>36.0</v>
      </c>
      <c r="M41" s="5" t="n">
        <v>31.0</v>
      </c>
      <c r="N41" s="11" t="n">
        <f si="5" t="shared"/>
        <v>874.0</v>
      </c>
      <c r="O41" s="5" t="n">
        <v>24989.0</v>
      </c>
      <c r="P41" s="5" t="n">
        <v>11096.0</v>
      </c>
      <c r="Q41" s="11" t="n">
        <f si="2" t="shared"/>
        <v>843.0</v>
      </c>
      <c r="R41" s="6" t="n">
        <f si="0" t="shared"/>
        <v>13.162514827995254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2.0</v>
      </c>
      <c r="E42" s="5" t="n">
        <f ref="E42:M42" si="9" t="shared">E43-E40-E41</f>
        <v>6.0</v>
      </c>
      <c r="F42" s="5" t="n">
        <f si="9" t="shared"/>
        <v>12.0</v>
      </c>
      <c r="G42" s="5" t="n">
        <f si="9" t="shared"/>
        <v>18.0</v>
      </c>
      <c r="H42" s="5" t="n">
        <f si="9" t="shared"/>
        <v>0.0</v>
      </c>
      <c r="I42" s="5" t="n">
        <f si="9" t="shared"/>
        <v>2.0</v>
      </c>
      <c r="J42" s="5" t="n">
        <f si="9" t="shared"/>
        <v>4.0</v>
      </c>
      <c r="K42" s="5" t="n">
        <f si="9" t="shared"/>
        <v>5.0</v>
      </c>
      <c r="L42" s="5" t="n">
        <f si="9" t="shared"/>
        <v>0.0</v>
      </c>
      <c r="M42" s="5" t="n">
        <f si="9" t="shared"/>
        <v>8.0</v>
      </c>
      <c r="N42" s="11" t="n">
        <f si="5" t="shared"/>
        <v>57.0</v>
      </c>
      <c r="O42" s="5" t="n">
        <f>O43-O40-O41</f>
        <v>2630.0</v>
      </c>
      <c r="P42" s="5" t="n">
        <f>P43-P40-P41</f>
        <v>424.0</v>
      </c>
      <c r="Q42" s="11" t="n">
        <f si="2" t="shared"/>
        <v>49.0</v>
      </c>
      <c r="R42" s="6" t="n">
        <f si="0" t="shared"/>
        <v>8.653061224489797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379.0</v>
      </c>
      <c r="E43" s="5" t="n">
        <v>806.0</v>
      </c>
      <c r="F43" s="5" t="n">
        <v>914.0</v>
      </c>
      <c r="G43" s="5" t="n">
        <v>788.0</v>
      </c>
      <c r="H43" s="5" t="n">
        <v>1267.0</v>
      </c>
      <c r="I43" s="5" t="n">
        <v>1133.0</v>
      </c>
      <c r="J43" s="5" t="n">
        <v>552.0</v>
      </c>
      <c r="K43" s="5" t="n">
        <v>150.0</v>
      </c>
      <c r="L43" s="5" t="n">
        <v>91.0</v>
      </c>
      <c r="M43" s="5" t="n">
        <v>110.0</v>
      </c>
      <c r="N43" s="11" t="n">
        <f si="5" t="shared"/>
        <v>6190.0</v>
      </c>
      <c r="O43" s="5" t="n">
        <v>96307.0</v>
      </c>
      <c r="P43" s="5" t="n">
        <v>53896.0</v>
      </c>
      <c r="Q43" s="11" t="n">
        <f si="2" t="shared"/>
        <v>6080.0</v>
      </c>
      <c r="R43" s="6" t="n">
        <f si="0" t="shared"/>
        <v>8.864473684210527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24.0</v>
      </c>
      <c r="E44" s="8" t="n">
        <v>31.0</v>
      </c>
      <c r="F44" s="8" t="n">
        <v>40.0</v>
      </c>
      <c r="G44" s="8" t="n">
        <v>52.0</v>
      </c>
      <c r="H44" s="8" t="n">
        <v>57.0</v>
      </c>
      <c r="I44" s="8" t="n">
        <v>47.0</v>
      </c>
      <c r="J44" s="8" t="n">
        <v>26.0</v>
      </c>
      <c r="K44" s="8" t="n">
        <v>26.0</v>
      </c>
      <c r="L44" s="8" t="n">
        <v>10.0</v>
      </c>
      <c r="M44" s="8" t="n">
        <v>35.0</v>
      </c>
      <c r="N44" s="11" t="n">
        <f si="5" t="shared"/>
        <v>348.0</v>
      </c>
      <c r="O44" s="8" t="n">
        <v>14001.0</v>
      </c>
      <c r="P44" s="8" t="n">
        <v>3691.0</v>
      </c>
      <c r="Q44" s="11" t="n">
        <f si="2" t="shared"/>
        <v>313.0</v>
      </c>
      <c r="R44" s="6" t="n">
        <f si="0" t="shared"/>
        <v>11.792332268370608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6.0</v>
      </c>
      <c r="E45" s="8" t="n">
        <f ref="E45:M45" si="10" t="shared">E46-E44</f>
        <v>30.0</v>
      </c>
      <c r="F45" s="8" t="n">
        <f si="10" t="shared"/>
        <v>45.0</v>
      </c>
      <c r="G45" s="8" t="n">
        <f si="10" t="shared"/>
        <v>33.0</v>
      </c>
      <c r="H45" s="8" t="n">
        <f si="10" t="shared"/>
        <v>129.0</v>
      </c>
      <c r="I45" s="8" t="n">
        <f si="10" t="shared"/>
        <v>86.0</v>
      </c>
      <c r="J45" s="8" t="n">
        <f si="10" t="shared"/>
        <v>30.0</v>
      </c>
      <c r="K45" s="8" t="n">
        <f si="10" t="shared"/>
        <v>12.0</v>
      </c>
      <c r="L45" s="8" t="n">
        <f si="10" t="shared"/>
        <v>4.0</v>
      </c>
      <c r="M45" s="8" t="n">
        <f si="10" t="shared"/>
        <v>31.0</v>
      </c>
      <c r="N45" s="11" t="n">
        <f si="5" t="shared"/>
        <v>406.0</v>
      </c>
      <c r="O45" s="8" t="n">
        <f>O46-O44</f>
        <v>41873.0</v>
      </c>
      <c r="P45" s="8" t="n">
        <f>P46-P44</f>
        <v>3627.0</v>
      </c>
      <c r="Q45" s="11" t="n">
        <f si="2" t="shared"/>
        <v>375.0</v>
      </c>
      <c r="R45" s="6" t="n">
        <f si="0" t="shared"/>
        <v>9.672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30.0</v>
      </c>
      <c r="E46" s="8" t="n">
        <v>61.0</v>
      </c>
      <c r="F46" s="8" t="n">
        <v>85.0</v>
      </c>
      <c r="G46" s="8" t="n">
        <v>85.0</v>
      </c>
      <c r="H46" s="8" t="n">
        <v>186.0</v>
      </c>
      <c r="I46" s="8" t="n">
        <v>133.0</v>
      </c>
      <c r="J46" s="8" t="n">
        <v>56.0</v>
      </c>
      <c r="K46" s="8" t="n">
        <v>38.0</v>
      </c>
      <c r="L46" s="8" t="n">
        <v>14.0</v>
      </c>
      <c r="M46" s="8" t="n">
        <v>66.0</v>
      </c>
      <c r="N46" s="11" t="n">
        <f si="5" t="shared"/>
        <v>754.0</v>
      </c>
      <c r="O46" s="8" t="n">
        <v>55874.0</v>
      </c>
      <c r="P46" s="8" t="n">
        <v>7318.0</v>
      </c>
      <c r="Q46" s="11" t="n">
        <f si="2" t="shared"/>
        <v>688.0</v>
      </c>
      <c r="R46" s="6" t="n">
        <f si="0" t="shared"/>
        <v>10.636627906976743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1450.0</v>
      </c>
      <c r="E47" s="5" t="n">
        <v>280.0</v>
      </c>
      <c r="F47" s="5" t="n">
        <v>516.0</v>
      </c>
      <c r="G47" s="5" t="n">
        <v>440.0</v>
      </c>
      <c r="H47" s="5" t="n">
        <v>293.0</v>
      </c>
      <c r="I47" s="5" t="n">
        <v>235.0</v>
      </c>
      <c r="J47" s="5" t="n">
        <v>192.0</v>
      </c>
      <c r="K47" s="5" t="n">
        <v>173.0</v>
      </c>
      <c r="L47" s="5" t="n">
        <v>100.0</v>
      </c>
      <c r="M47" s="5" t="n">
        <v>251.0</v>
      </c>
      <c r="N47" s="11" t="n">
        <f si="5" t="shared"/>
        <v>3930.0</v>
      </c>
      <c r="O47" s="5" t="n">
        <v>133811.0</v>
      </c>
      <c r="P47" s="5" t="n">
        <v>28173.0</v>
      </c>
      <c r="Q47" s="11" t="n">
        <f si="2" t="shared"/>
        <v>3679.0</v>
      </c>
      <c r="R47" s="6" t="n">
        <f si="0" t="shared"/>
        <v>7.657787442239739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24578.0</v>
      </c>
      <c r="E48" s="5" t="n">
        <f ref="E48:M48" si="11" t="shared">E47+E46+E43+E39+E25+E18</f>
        <v>84671.0</v>
      </c>
      <c r="F48" s="5" t="n">
        <f si="11" t="shared"/>
        <v>127560.0</v>
      </c>
      <c r="G48" s="5" t="n">
        <f si="11" t="shared"/>
        <v>88237.0</v>
      </c>
      <c r="H48" s="5" t="n">
        <f si="11" t="shared"/>
        <v>262870.0</v>
      </c>
      <c r="I48" s="5" t="n">
        <f si="11" t="shared"/>
        <v>43966.0</v>
      </c>
      <c r="J48" s="5" t="n">
        <f si="11" t="shared"/>
        <v>16185.0</v>
      </c>
      <c r="K48" s="5" t="n">
        <f si="11" t="shared"/>
        <v>10529.0</v>
      </c>
      <c r="L48" s="5" t="n">
        <f si="11" t="shared"/>
        <v>5742.0</v>
      </c>
      <c r="M48" s="5" t="n">
        <f si="11" t="shared"/>
        <v>26443.0</v>
      </c>
      <c r="N48" s="11" t="n">
        <f si="5" t="shared"/>
        <v>690781.0</v>
      </c>
      <c r="O48" s="5" t="n">
        <f>O47+O46+O43+O39+O25+O18</f>
        <v>2.0309344E7</v>
      </c>
      <c r="P48" s="5" t="n">
        <f>P47+P46+P43+P39+P25+P18</f>
        <v>4353488.0</v>
      </c>
      <c r="Q48" s="11" t="n">
        <f si="2" t="shared"/>
        <v>664338.0</v>
      </c>
      <c r="R48" s="6" t="n">
        <f si="0" t="shared"/>
        <v>6.5531220553393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3.5580017400594395</v>
      </c>
      <c r="E49" s="6" t="n">
        <f ref="E49" si="13" t="shared">E48/$N$48*100</f>
        <v>12.25728559413186</v>
      </c>
      <c r="F49" s="6" t="n">
        <f ref="F49" si="14" t="shared">F48/$N$48*100</f>
        <v>18.46605508837099</v>
      </c>
      <c r="G49" s="6" t="n">
        <f ref="G49" si="15" t="shared">G48/$N$48*100</f>
        <v>12.773512878900839</v>
      </c>
      <c r="H49" s="6" t="n">
        <f ref="H49" si="16" t="shared">H48/$N$48*100</f>
        <v>38.054028700847304</v>
      </c>
      <c r="I49" s="6" t="n">
        <f ref="I49" si="17" t="shared">I48/$N$48*100</f>
        <v>6.364679978169637</v>
      </c>
      <c r="J49" s="6" t="n">
        <f ref="J49" si="18" t="shared">J48/$N$48*100</f>
        <v>2.3430001693735063</v>
      </c>
      <c r="K49" s="6" t="n">
        <f ref="K49" si="19" t="shared">K48/$N$48*100</f>
        <v>1.5242167922974141</v>
      </c>
      <c r="L49" s="6" t="n">
        <f ref="L49" si="20" t="shared">L48/$N$48*100</f>
        <v>0.8312330536016479</v>
      </c>
      <c r="M49" s="6" t="n">
        <f ref="M49" si="21" t="shared">M48/$N$48*100</f>
        <v>3.827986004247366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