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<sst xmlns="http://schemas.openxmlformats.org/spreadsheetml/2006/main" count="118" uniqueCount="73">
  <si>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</si>
  <si>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</si>
  <si>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</si>
  <si>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</si>
  <si>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</si>
  <si>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</si>
  <si>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</si>
  <si>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</si>
  <si>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</si>
  <si>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</si>
  <si>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</si>
  <si>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</si>
  <si>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</si>
  <si>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</si>
  <si>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</si>
  <si>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</si>
  <si>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</si>
  <si>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</si>
  <si>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</si>
  <si>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</si>
  <si>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</si>
  <si>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</si>
  <si>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</si>
  <si>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</si>
  <si>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</si>
  <si>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</si>
  <si>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</si>
  <si>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</si>
  <si>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</si>
  <si>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</si>
  <si>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</si>
  <si>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</si>
  <si>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</si>
  <si>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</si>
  <si>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</si>
  <si>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</si>
  <si>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</si>
  <si>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</si>
  <si>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</si>
  <si>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</si>
  <si>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</si>
  <si>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</si>
  <si>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</si>
  <si>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</si>
  <si>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</si>
  <si>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</si>
  <si>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</si>
  <si>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</si>
  <si>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</si>
  <si>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</si>
  <si>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</si>
  <si>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</si>
  <si>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</si>
  <si>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</si>
  <si>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</si>
  <si>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</si>
  <si>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</si>
  <si>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</si>
  <si>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</si>
  <si>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</si>
  <si>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</si>
  <si>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</si>
  <si>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</si>
  <si>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</si>
  <si>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</si>
  <si>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</si>
  <si>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</si>
  <si>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</si>
  <si>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</si>
  <si>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</si>
  <si>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</si>
  <si>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102年5月來臺旅客人次～按停留夜數分
Table 1-8  Visitor Arrivals  by Length of Stay,
May,2013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</si>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</sst>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3368.0</v>
      </c>
      <c r="E3" s="4" t="n">
        <v>14009.0</v>
      </c>
      <c r="F3" s="4" t="n">
        <v>33101.0</v>
      </c>
      <c r="G3" s="4" t="n">
        <v>22287.0</v>
      </c>
      <c r="H3" s="4" t="n">
        <v>14304.0</v>
      </c>
      <c r="I3" s="4" t="n">
        <v>2298.0</v>
      </c>
      <c r="J3" s="4" t="n">
        <v>731.0</v>
      </c>
      <c r="K3" s="4" t="n">
        <v>301.0</v>
      </c>
      <c r="L3" s="4" t="n">
        <v>353.0</v>
      </c>
      <c r="M3" s="4" t="n">
        <v>302.0</v>
      </c>
      <c r="N3" s="11" t="n">
        <f>SUM(D3:M3)</f>
        <v>91054.0</v>
      </c>
      <c r="O3" s="4" t="n">
        <v>444835.0</v>
      </c>
      <c r="P3" s="4" t="n">
        <v>382742.0</v>
      </c>
      <c r="Q3" s="11" t="n">
        <f>SUM(D3:L3)</f>
        <v>90752.0</v>
      </c>
      <c r="R3" s="6" t="n">
        <f ref="R3:R48" si="0" t="shared">IF(P3&lt;&gt;0,P3/SUM(D3:L3),0)</f>
        <v>4.217449753173484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4597.0</v>
      </c>
      <c r="E4" s="5" t="n">
        <v>3883.0</v>
      </c>
      <c r="F4" s="5" t="n">
        <v>7006.0</v>
      </c>
      <c r="G4" s="5" t="n">
        <v>19180.0</v>
      </c>
      <c r="H4" s="5" t="n">
        <v>173779.0</v>
      </c>
      <c r="I4" s="5" t="n">
        <v>19149.0</v>
      </c>
      <c r="J4" s="5" t="n">
        <v>1863.0</v>
      </c>
      <c r="K4" s="5" t="n">
        <v>2311.0</v>
      </c>
      <c r="L4" s="5" t="n">
        <v>1988.0</v>
      </c>
      <c r="M4" s="5" t="n">
        <v>3256.0</v>
      </c>
      <c r="N4" s="11" t="n">
        <f ref="N4:N14" si="1" t="shared">SUM(D4:M4)</f>
        <v>237012.0</v>
      </c>
      <c r="O4" s="5" t="n">
        <v>2919249.0</v>
      </c>
      <c r="P4" s="5" t="n">
        <v>1745405.0</v>
      </c>
      <c r="Q4" s="11" t="n">
        <f ref="Q4:Q48" si="2" t="shared">SUM(D4:L4)</f>
        <v>233756.0</v>
      </c>
      <c r="R4" s="6" t="n">
        <f si="0" t="shared"/>
        <v>7.46678160132788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6634.0</v>
      </c>
      <c r="E5" s="5" t="n">
        <v>30788.0</v>
      </c>
      <c r="F5" s="5" t="n">
        <v>38350.0</v>
      </c>
      <c r="G5" s="5" t="n">
        <v>12927.0</v>
      </c>
      <c r="H5" s="5" t="n">
        <v>7515.0</v>
      </c>
      <c r="I5" s="5" t="n">
        <v>4027.0</v>
      </c>
      <c r="J5" s="5" t="n">
        <v>2081.0</v>
      </c>
      <c r="K5" s="5" t="n">
        <v>1497.0</v>
      </c>
      <c r="L5" s="5" t="n">
        <v>1063.0</v>
      </c>
      <c r="M5" s="5" t="n">
        <v>864.0</v>
      </c>
      <c r="N5" s="11" t="n">
        <f si="1" t="shared"/>
        <v>105746.0</v>
      </c>
      <c r="O5" s="5" t="n">
        <v>719633.0</v>
      </c>
      <c r="P5" s="5" t="n">
        <v>512539.0</v>
      </c>
      <c r="Q5" s="11" t="n">
        <f si="2" t="shared"/>
        <v>104882.0</v>
      </c>
      <c r="R5" s="6" t="n">
        <f si="0" t="shared"/>
        <v>4.8868156595030605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1788.0</v>
      </c>
      <c r="E6" s="5" t="n">
        <v>6081.0</v>
      </c>
      <c r="F6" s="5" t="n">
        <v>9410.0</v>
      </c>
      <c r="G6" s="5" t="n">
        <v>2070.0</v>
      </c>
      <c r="H6" s="5" t="n">
        <v>1181.0</v>
      </c>
      <c r="I6" s="5" t="n">
        <v>571.0</v>
      </c>
      <c r="J6" s="5" t="n">
        <v>360.0</v>
      </c>
      <c r="K6" s="5" t="n">
        <v>249.0</v>
      </c>
      <c r="L6" s="5" t="n">
        <v>285.0</v>
      </c>
      <c r="M6" s="5" t="n">
        <v>310.0</v>
      </c>
      <c r="N6" s="11" t="n">
        <f si="1" t="shared"/>
        <v>22305.0</v>
      </c>
      <c r="O6" s="5" t="n">
        <v>168638.0</v>
      </c>
      <c r="P6" s="5" t="n">
        <v>104539.0</v>
      </c>
      <c r="Q6" s="11" t="n">
        <f si="2" t="shared"/>
        <v>21995.0</v>
      </c>
      <c r="R6" s="6" t="n">
        <f si="0" t="shared"/>
        <v>4.752852921118436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150.0</v>
      </c>
      <c r="E7" s="5" t="n">
        <v>198.0</v>
      </c>
      <c r="F7" s="5" t="n">
        <v>355.0</v>
      </c>
      <c r="G7" s="5" t="n">
        <v>173.0</v>
      </c>
      <c r="H7" s="5" t="n">
        <v>245.0</v>
      </c>
      <c r="I7" s="5" t="n">
        <v>213.0</v>
      </c>
      <c r="J7" s="5" t="n">
        <v>154.0</v>
      </c>
      <c r="K7" s="5" t="n">
        <v>118.0</v>
      </c>
      <c r="L7" s="5" t="n">
        <v>56.0</v>
      </c>
      <c r="M7" s="5" t="n">
        <v>152.0</v>
      </c>
      <c r="N7" s="11" t="n">
        <f si="1" t="shared"/>
        <v>1814.0</v>
      </c>
      <c r="O7" s="5" t="n">
        <v>59534.0</v>
      </c>
      <c r="P7" s="5" t="n">
        <v>19785.0</v>
      </c>
      <c r="Q7" s="11" t="n">
        <f si="2" t="shared"/>
        <v>1662.0</v>
      </c>
      <c r="R7" s="6" t="n">
        <f si="0" t="shared"/>
        <v>11.9043321299639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69.0</v>
      </c>
      <c r="E8" s="5" t="n">
        <v>171.0</v>
      </c>
      <c r="F8" s="5" t="n">
        <v>181.0</v>
      </c>
      <c r="G8" s="5" t="n">
        <v>131.0</v>
      </c>
      <c r="H8" s="5" t="n">
        <v>232.0</v>
      </c>
      <c r="I8" s="5" t="n">
        <v>126.0</v>
      </c>
      <c r="J8" s="5" t="n">
        <v>63.0</v>
      </c>
      <c r="K8" s="5" t="n">
        <v>21.0</v>
      </c>
      <c r="L8" s="5" t="n">
        <v>12.0</v>
      </c>
      <c r="M8" s="5" t="n">
        <v>42.0</v>
      </c>
      <c r="N8" s="11" t="n">
        <f si="1" t="shared"/>
        <v>1048.0</v>
      </c>
      <c r="O8" s="5" t="n">
        <v>21992.0</v>
      </c>
      <c r="P8" s="5" t="n">
        <v>7382.0</v>
      </c>
      <c r="Q8" s="11" t="n">
        <f si="2" t="shared"/>
        <v>1006.0</v>
      </c>
      <c r="R8" s="6" t="n">
        <f si="0" t="shared"/>
        <v>7.337972166998012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704.0</v>
      </c>
      <c r="E9" s="5" t="n">
        <v>958.0</v>
      </c>
      <c r="F9" s="5" t="n">
        <v>2297.0</v>
      </c>
      <c r="G9" s="5" t="n">
        <v>3756.0</v>
      </c>
      <c r="H9" s="5" t="n">
        <v>15185.0</v>
      </c>
      <c r="I9" s="5" t="n">
        <v>4308.0</v>
      </c>
      <c r="J9" s="5" t="n">
        <v>739.0</v>
      </c>
      <c r="K9" s="5" t="n">
        <v>335.0</v>
      </c>
      <c r="L9" s="5" t="n">
        <v>489.0</v>
      </c>
      <c r="M9" s="5" t="n">
        <v>424.0</v>
      </c>
      <c r="N9" s="11" t="n">
        <f si="1" t="shared"/>
        <v>29195.0</v>
      </c>
      <c r="O9" s="5" t="n">
        <v>339888.0</v>
      </c>
      <c r="P9" s="5" t="n">
        <v>227671.0</v>
      </c>
      <c r="Q9" s="11" t="n">
        <f si="2" t="shared"/>
        <v>28771.0</v>
      </c>
      <c r="R9" s="6" t="n">
        <f si="0" t="shared"/>
        <v>7.913211219630878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991.0</v>
      </c>
      <c r="E10" s="5" t="n">
        <v>2091.0</v>
      </c>
      <c r="F10" s="5" t="n">
        <v>3697.0</v>
      </c>
      <c r="G10" s="5" t="n">
        <v>4877.0</v>
      </c>
      <c r="H10" s="5" t="n">
        <v>11894.0</v>
      </c>
      <c r="I10" s="5" t="n">
        <v>4926.0</v>
      </c>
      <c r="J10" s="5" t="n">
        <v>2390.0</v>
      </c>
      <c r="K10" s="5" t="n">
        <v>235.0</v>
      </c>
      <c r="L10" s="5" t="n">
        <v>98.0</v>
      </c>
      <c r="M10" s="5" t="n">
        <v>91.0</v>
      </c>
      <c r="N10" s="11" t="n">
        <f si="1" t="shared"/>
        <v>31290.0</v>
      </c>
      <c r="O10" s="5" t="n">
        <v>247619.0</v>
      </c>
      <c r="P10" s="5" t="n">
        <v>224824.0</v>
      </c>
      <c r="Q10" s="11" t="n">
        <f si="2" t="shared"/>
        <v>31199.0</v>
      </c>
      <c r="R10" s="6" t="n">
        <f si="0" t="shared"/>
        <v>7.206128401551331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417.0</v>
      </c>
      <c r="E11" s="5" t="n">
        <v>393.0</v>
      </c>
      <c r="F11" s="5" t="n">
        <v>696.0</v>
      </c>
      <c r="G11" s="5" t="n">
        <v>600.0</v>
      </c>
      <c r="H11" s="5" t="n">
        <v>1475.0</v>
      </c>
      <c r="I11" s="5" t="n">
        <v>868.0</v>
      </c>
      <c r="J11" s="5" t="n">
        <v>369.0</v>
      </c>
      <c r="K11" s="5" t="n">
        <v>257.0</v>
      </c>
      <c r="L11" s="5" t="n">
        <v>160.0</v>
      </c>
      <c r="M11" s="5" t="n">
        <v>5720.0</v>
      </c>
      <c r="N11" s="11" t="n">
        <f si="1" t="shared"/>
        <v>10955.0</v>
      </c>
      <c r="O11" s="5" t="n">
        <v>5011127.0</v>
      </c>
      <c r="P11" s="5" t="n">
        <v>55869.0</v>
      </c>
      <c r="Q11" s="11" t="n">
        <f si="2" t="shared"/>
        <v>5235.0</v>
      </c>
      <c r="R11" s="6" t="n">
        <f si="0" t="shared"/>
        <v>10.672206303724929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312.0</v>
      </c>
      <c r="E12" s="5" t="n">
        <v>321.0</v>
      </c>
      <c r="F12" s="5" t="n">
        <v>628.0</v>
      </c>
      <c r="G12" s="5" t="n">
        <v>561.0</v>
      </c>
      <c r="H12" s="5" t="n">
        <v>646.0</v>
      </c>
      <c r="I12" s="5" t="n">
        <v>533.0</v>
      </c>
      <c r="J12" s="5" t="n">
        <v>562.0</v>
      </c>
      <c r="K12" s="5" t="n">
        <v>425.0</v>
      </c>
      <c r="L12" s="5" t="n">
        <v>146.0</v>
      </c>
      <c r="M12" s="5" t="n">
        <v>4068.0</v>
      </c>
      <c r="N12" s="11" t="n">
        <f si="1" t="shared"/>
        <v>8202.0</v>
      </c>
      <c r="O12" s="5" t="n">
        <v>2709044.0</v>
      </c>
      <c r="P12" s="5" t="n">
        <v>57430.0</v>
      </c>
      <c r="Q12" s="11" t="n">
        <f si="2" t="shared"/>
        <v>4134.0</v>
      </c>
      <c r="R12" s="6" t="n">
        <f si="0" t="shared"/>
        <v>13.892114175133043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754.0</v>
      </c>
      <c r="E13" s="5" t="n">
        <v>912.0</v>
      </c>
      <c r="F13" s="5" t="n">
        <v>1295.0</v>
      </c>
      <c r="G13" s="5" t="n">
        <v>1124.0</v>
      </c>
      <c r="H13" s="5" t="n">
        <v>976.0</v>
      </c>
      <c r="I13" s="5" t="n">
        <v>388.0</v>
      </c>
      <c r="J13" s="5" t="n">
        <v>338.0</v>
      </c>
      <c r="K13" s="5" t="n">
        <v>472.0</v>
      </c>
      <c r="L13" s="5" t="n">
        <v>156.0</v>
      </c>
      <c r="M13" s="5" t="n">
        <v>3302.0</v>
      </c>
      <c r="N13" s="11" t="n">
        <f si="1" t="shared"/>
        <v>9717.0</v>
      </c>
      <c r="O13" s="5" t="n">
        <v>2156352.0</v>
      </c>
      <c r="P13" s="5" t="n">
        <v>62364.0</v>
      </c>
      <c r="Q13" s="11" t="n">
        <f si="2" t="shared"/>
        <v>6415.0</v>
      </c>
      <c r="R13" s="6" t="n">
        <f si="0" t="shared"/>
        <v>9.721590023382698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78.0</v>
      </c>
      <c r="E14" s="5" t="n">
        <v>127.0</v>
      </c>
      <c r="F14" s="5" t="n">
        <v>190.0</v>
      </c>
      <c r="G14" s="5" t="n">
        <v>303.0</v>
      </c>
      <c r="H14" s="5" t="n">
        <v>678.0</v>
      </c>
      <c r="I14" s="5" t="n">
        <v>404.0</v>
      </c>
      <c r="J14" s="5" t="n">
        <v>412.0</v>
      </c>
      <c r="K14" s="5" t="n">
        <v>365.0</v>
      </c>
      <c r="L14" s="5" t="n">
        <v>404.0</v>
      </c>
      <c r="M14" s="5" t="n">
        <v>3706.0</v>
      </c>
      <c r="N14" s="11" t="n">
        <f si="1" t="shared"/>
        <v>6667.0</v>
      </c>
      <c r="O14" s="5" t="n">
        <v>3067248.0</v>
      </c>
      <c r="P14" s="5" t="n">
        <v>68924.0</v>
      </c>
      <c r="Q14" s="11" t="n">
        <f si="2" t="shared"/>
        <v>2961.0</v>
      </c>
      <c r="R14" s="6" t="n">
        <f si="0" t="shared"/>
        <v>23.277271192164807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51.0</v>
      </c>
      <c r="E15" s="5" t="n">
        <f ref="E15:M15" si="3" t="shared">E16-E9-E10-E11-E12-E13-E14</f>
        <v>28.0</v>
      </c>
      <c r="F15" s="5" t="n">
        <f si="3" t="shared"/>
        <v>12.0</v>
      </c>
      <c r="G15" s="5" t="n">
        <f si="3" t="shared"/>
        <v>40.0</v>
      </c>
      <c r="H15" s="5" t="n">
        <f si="3" t="shared"/>
        <v>84.0</v>
      </c>
      <c r="I15" s="5" t="n">
        <f si="3" t="shared"/>
        <v>62.0</v>
      </c>
      <c r="J15" s="5" t="n">
        <f si="3" t="shared"/>
        <v>144.0</v>
      </c>
      <c r="K15" s="5" t="n">
        <f si="3" t="shared"/>
        <v>40.0</v>
      </c>
      <c r="L15" s="5" t="n">
        <f si="3" t="shared"/>
        <v>26.0</v>
      </c>
      <c r="M15" s="5" t="n">
        <f si="3" t="shared"/>
        <v>57.0</v>
      </c>
      <c r="N15" s="5" t="n">
        <f ref="N15" si="4" t="shared">N16-N9-N10-N11-N12-N13-N14</f>
        <v>544.0</v>
      </c>
      <c r="O15" s="5" t="n">
        <f>O16-O9-O10-O11-O12-O13-O14</f>
        <v>51474.0</v>
      </c>
      <c r="P15" s="5" t="n">
        <f>P16-P9-P10-P11-P12-P13-P14</f>
        <v>8994.0</v>
      </c>
      <c r="Q15" s="11" t="n">
        <f si="2" t="shared"/>
        <v>487.0</v>
      </c>
      <c r="R15" s="6" t="n">
        <f si="0" t="shared"/>
        <v>18.468172484599588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3307.0</v>
      </c>
      <c r="E16" s="5" t="n">
        <v>4830.0</v>
      </c>
      <c r="F16" s="5" t="n">
        <v>8815.0</v>
      </c>
      <c r="G16" s="5" t="n">
        <v>11261.0</v>
      </c>
      <c r="H16" s="5" t="n">
        <v>30938.0</v>
      </c>
      <c r="I16" s="5" t="n">
        <v>11489.0</v>
      </c>
      <c r="J16" s="5" t="n">
        <v>4954.0</v>
      </c>
      <c r="K16" s="5" t="n">
        <v>2129.0</v>
      </c>
      <c r="L16" s="5" t="n">
        <v>1479.0</v>
      </c>
      <c r="M16" s="5" t="n">
        <v>17368.0</v>
      </c>
      <c r="N16" s="11" t="n">
        <f ref="N16:N48" si="5" t="shared">SUM(D16:M16)</f>
        <v>96570.0</v>
      </c>
      <c r="O16" s="5" t="n">
        <v>1.3582752E7</v>
      </c>
      <c r="P16" s="5" t="n">
        <v>706076.0</v>
      </c>
      <c r="Q16" s="11" t="n">
        <f si="2" t="shared"/>
        <v>79202.0</v>
      </c>
      <c r="R16" s="6" t="n">
        <f si="0" t="shared"/>
        <v>8.91487588697255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12.0</v>
      </c>
      <c r="E17" s="5" t="n">
        <f ref="E17:M17" si="6" t="shared">E18-E16-E3-E4-E5-E6-E7-E8</f>
        <v>29.0</v>
      </c>
      <c r="F17" s="5" t="n">
        <f si="6" t="shared"/>
        <v>47.0</v>
      </c>
      <c r="G17" s="5" t="n">
        <f si="6" t="shared"/>
        <v>48.0</v>
      </c>
      <c r="H17" s="5" t="n">
        <f si="6" t="shared"/>
        <v>75.0</v>
      </c>
      <c r="I17" s="5" t="n">
        <f si="6" t="shared"/>
        <v>96.0</v>
      </c>
      <c r="J17" s="5" t="n">
        <f si="6" t="shared"/>
        <v>67.0</v>
      </c>
      <c r="K17" s="5" t="n">
        <f si="6" t="shared"/>
        <v>96.0</v>
      </c>
      <c r="L17" s="5" t="n">
        <f si="6" t="shared"/>
        <v>48.0</v>
      </c>
      <c r="M17" s="5" t="n">
        <f si="6" t="shared"/>
        <v>551.0</v>
      </c>
      <c r="N17" s="11" t="n">
        <f si="5" t="shared"/>
        <v>1069.0</v>
      </c>
      <c r="O17" s="5" t="n">
        <f>O18-O16-O3-O4-O5-O6-O7-O8</f>
        <v>529944.0</v>
      </c>
      <c r="P17" s="5" t="n">
        <f>P18-P16-P3-P4-P5-P6-P7-P8</f>
        <v>12207.0</v>
      </c>
      <c r="Q17" s="11" t="n">
        <f si="2" t="shared"/>
        <v>518.0</v>
      </c>
      <c r="R17" s="6" t="n">
        <f si="0" t="shared"/>
        <v>23.565637065637066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19925.0</v>
      </c>
      <c r="E18" s="5" t="n">
        <v>59989.0</v>
      </c>
      <c r="F18" s="5" t="n">
        <v>97265.0</v>
      </c>
      <c r="G18" s="5" t="n">
        <v>68077.0</v>
      </c>
      <c r="H18" s="5" t="n">
        <v>228269.0</v>
      </c>
      <c r="I18" s="5" t="n">
        <v>37969.0</v>
      </c>
      <c r="J18" s="5" t="n">
        <v>10273.0</v>
      </c>
      <c r="K18" s="5" t="n">
        <v>6722.0</v>
      </c>
      <c r="L18" s="5" t="n">
        <v>5284.0</v>
      </c>
      <c r="M18" s="5" t="n">
        <v>22845.0</v>
      </c>
      <c r="N18" s="11" t="n">
        <f si="5" t="shared"/>
        <v>556618.0</v>
      </c>
      <c r="O18" s="5" t="n">
        <v>1.8446577E7</v>
      </c>
      <c r="P18" s="5" t="n">
        <v>3490675.0</v>
      </c>
      <c r="Q18" s="11" t="n">
        <f si="2" t="shared"/>
        <v>533773.0</v>
      </c>
      <c r="R18" s="6" t="n">
        <f si="0" t="shared"/>
        <v>6.539624522034647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282.0</v>
      </c>
      <c r="E19" s="5" t="n">
        <v>593.0</v>
      </c>
      <c r="F19" s="5" t="n">
        <v>997.0</v>
      </c>
      <c r="G19" s="5" t="n">
        <v>703.0</v>
      </c>
      <c r="H19" s="5" t="n">
        <v>1224.0</v>
      </c>
      <c r="I19" s="5" t="n">
        <v>897.0</v>
      </c>
      <c r="J19" s="5" t="n">
        <v>443.0</v>
      </c>
      <c r="K19" s="5" t="n">
        <v>228.0</v>
      </c>
      <c r="L19" s="5" t="n">
        <v>156.0</v>
      </c>
      <c r="M19" s="5" t="n">
        <v>167.0</v>
      </c>
      <c r="N19" s="11" t="n">
        <f si="5" t="shared"/>
        <v>5690.0</v>
      </c>
      <c r="O19" s="5" t="n">
        <v>94701.0</v>
      </c>
      <c r="P19" s="5" t="n">
        <v>55853.0</v>
      </c>
      <c r="Q19" s="11" t="n">
        <f si="2" t="shared"/>
        <v>5523.0</v>
      </c>
      <c r="R19" s="6" t="n">
        <f si="0" t="shared"/>
        <v>10.112801013941699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2789.0</v>
      </c>
      <c r="E20" s="5" t="n">
        <v>3209.0</v>
      </c>
      <c r="F20" s="5" t="n">
        <v>3665.0</v>
      </c>
      <c r="G20" s="5" t="n">
        <v>2953.0</v>
      </c>
      <c r="H20" s="5" t="n">
        <v>5651.0</v>
      </c>
      <c r="I20" s="5" t="n">
        <v>6450.0</v>
      </c>
      <c r="J20" s="5" t="n">
        <v>3131.0</v>
      </c>
      <c r="K20" s="5" t="n">
        <v>1426.0</v>
      </c>
      <c r="L20" s="5" t="n">
        <v>756.0</v>
      </c>
      <c r="M20" s="5" t="n">
        <v>822.0</v>
      </c>
      <c r="N20" s="11" t="n">
        <f si="5" t="shared"/>
        <v>30852.0</v>
      </c>
      <c r="O20" s="5" t="n">
        <v>561625.0</v>
      </c>
      <c r="P20" s="5" t="n">
        <v>322981.0</v>
      </c>
      <c r="Q20" s="11" t="n">
        <f si="2" t="shared"/>
        <v>30030.0</v>
      </c>
      <c r="R20" s="6" t="n">
        <f si="0" t="shared"/>
        <v>10.755278055278055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20.0</v>
      </c>
      <c r="F21" s="5" t="n">
        <v>22.0</v>
      </c>
      <c r="G21" s="5" t="n">
        <v>12.0</v>
      </c>
      <c r="H21" s="5" t="n">
        <v>37.0</v>
      </c>
      <c r="I21" s="5" t="n">
        <v>19.0</v>
      </c>
      <c r="J21" s="5" t="n">
        <v>16.0</v>
      </c>
      <c r="K21" s="5" t="n">
        <v>11.0</v>
      </c>
      <c r="L21" s="5" t="n">
        <v>2.0</v>
      </c>
      <c r="M21" s="5" t="n">
        <v>11.0</v>
      </c>
      <c r="N21" s="11" t="n">
        <f si="5" t="shared"/>
        <v>159.0</v>
      </c>
      <c r="O21" s="5" t="n">
        <v>5710.0</v>
      </c>
      <c r="P21" s="5" t="n">
        <v>1637.0</v>
      </c>
      <c r="Q21" s="11" t="n">
        <f si="2" t="shared"/>
        <v>148.0</v>
      </c>
      <c r="R21" s="6" t="n">
        <f si="0" t="shared"/>
        <v>11.06081081081081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18.0</v>
      </c>
      <c r="E22" s="5" t="n">
        <v>34.0</v>
      </c>
      <c r="F22" s="5" t="n">
        <v>45.0</v>
      </c>
      <c r="G22" s="5" t="n">
        <v>15.0</v>
      </c>
      <c r="H22" s="5" t="n">
        <v>49.0</v>
      </c>
      <c r="I22" s="5" t="n">
        <v>26.0</v>
      </c>
      <c r="J22" s="5" t="n">
        <v>37.0</v>
      </c>
      <c r="K22" s="5" t="n">
        <v>11.0</v>
      </c>
      <c r="L22" s="5" t="n">
        <v>8.0</v>
      </c>
      <c r="M22" s="5" t="n">
        <v>12.0</v>
      </c>
      <c r="N22" s="11" t="n">
        <f si="5" t="shared"/>
        <v>255.0</v>
      </c>
      <c r="O22" s="5" t="n">
        <v>7017.0</v>
      </c>
      <c r="P22" s="5" t="n">
        <v>2726.0</v>
      </c>
      <c r="Q22" s="11" t="n">
        <f si="2" t="shared"/>
        <v>243.0</v>
      </c>
      <c r="R22" s="6" t="n">
        <f si="0" t="shared"/>
        <v>11.218106995884774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13.0</v>
      </c>
      <c r="F23" s="5" t="n">
        <v>6.0</v>
      </c>
      <c r="G23" s="5" t="n">
        <v>10.0</v>
      </c>
      <c r="H23" s="5" t="n">
        <v>5.0</v>
      </c>
      <c r="I23" s="5" t="n">
        <v>10.0</v>
      </c>
      <c r="J23" s="5" t="n">
        <v>8.0</v>
      </c>
      <c r="K23" s="5" t="n">
        <v>6.0</v>
      </c>
      <c r="L23" s="5" t="n">
        <v>1.0</v>
      </c>
      <c r="M23" s="5" t="n">
        <v>6.0</v>
      </c>
      <c r="N23" s="11" t="n">
        <f si="5" t="shared"/>
        <v>68.0</v>
      </c>
      <c r="O23" s="5" t="n">
        <v>1606.0</v>
      </c>
      <c r="P23" s="5" t="n">
        <v>796.0</v>
      </c>
      <c r="Q23" s="11" t="n">
        <f si="2" t="shared"/>
        <v>62.0</v>
      </c>
      <c r="R23" s="6" t="n">
        <f si="0" t="shared"/>
        <v>12.838709677419354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32.0</v>
      </c>
      <c r="E24" s="5" t="n">
        <f ref="E24:M24" si="7" t="shared">E25-E19-E20-E21-E22-E23</f>
        <v>61.0</v>
      </c>
      <c r="F24" s="5" t="n">
        <f si="7" t="shared"/>
        <v>59.0</v>
      </c>
      <c r="G24" s="5" t="n">
        <f si="7" t="shared"/>
        <v>63.0</v>
      </c>
      <c r="H24" s="5" t="n">
        <f si="7" t="shared"/>
        <v>136.0</v>
      </c>
      <c r="I24" s="5" t="n">
        <f si="7" t="shared"/>
        <v>101.0</v>
      </c>
      <c r="J24" s="5" t="n">
        <f si="7" t="shared"/>
        <v>64.0</v>
      </c>
      <c r="K24" s="5" t="n">
        <f si="7" t="shared"/>
        <v>13.0</v>
      </c>
      <c r="L24" s="5" t="n">
        <f si="7" t="shared"/>
        <v>16.0</v>
      </c>
      <c r="M24" s="5" t="n">
        <f si="7" t="shared"/>
        <v>69.0</v>
      </c>
      <c r="N24" s="11" t="n">
        <f si="5" t="shared"/>
        <v>614.0</v>
      </c>
      <c r="O24" s="5" t="n">
        <f>O25-O19-O20-O21-O22-O23</f>
        <v>22514.0</v>
      </c>
      <c r="P24" s="5" t="n">
        <f>P25-P19-P20-P21-P22-P23</f>
        <v>5815.0</v>
      </c>
      <c r="Q24" s="11" t="n">
        <f si="2" t="shared"/>
        <v>545.0</v>
      </c>
      <c r="R24" s="6" t="n">
        <f si="0" t="shared"/>
        <v>10.669724770642201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3133.0</v>
      </c>
      <c r="E25" s="5" t="n">
        <v>3930.0</v>
      </c>
      <c r="F25" s="5" t="n">
        <v>4794.0</v>
      </c>
      <c r="G25" s="5" t="n">
        <v>3756.0</v>
      </c>
      <c r="H25" s="5" t="n">
        <v>7102.0</v>
      </c>
      <c r="I25" s="5" t="n">
        <v>7503.0</v>
      </c>
      <c r="J25" s="5" t="n">
        <v>3699.0</v>
      </c>
      <c r="K25" s="5" t="n">
        <v>1695.0</v>
      </c>
      <c r="L25" s="5" t="n">
        <v>939.0</v>
      </c>
      <c r="M25" s="5" t="n">
        <v>1087.0</v>
      </c>
      <c r="N25" s="11" t="n">
        <f si="5" t="shared"/>
        <v>37638.0</v>
      </c>
      <c r="O25" s="5" t="n">
        <v>693173.0</v>
      </c>
      <c r="P25" s="5" t="n">
        <v>389808.0</v>
      </c>
      <c r="Q25" s="11" t="n">
        <f si="2" t="shared"/>
        <v>36551.0</v>
      </c>
      <c r="R25" s="6" t="n">
        <f si="0" t="shared"/>
        <v>10.664769773740801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30.0</v>
      </c>
      <c r="E26" s="5" t="n">
        <v>56.0</v>
      </c>
      <c r="F26" s="5" t="n">
        <v>39.0</v>
      </c>
      <c r="G26" s="5" t="n">
        <v>30.0</v>
      </c>
      <c r="H26" s="5" t="n">
        <v>50.0</v>
      </c>
      <c r="I26" s="5" t="n">
        <v>71.0</v>
      </c>
      <c r="J26" s="5" t="n">
        <v>27.0</v>
      </c>
      <c r="K26" s="5" t="n">
        <v>18.0</v>
      </c>
      <c r="L26" s="5" t="n">
        <v>8.0</v>
      </c>
      <c r="M26" s="5" t="n">
        <v>6.0</v>
      </c>
      <c r="N26" s="11" t="n">
        <f si="5" t="shared"/>
        <v>335.0</v>
      </c>
      <c r="O26" s="5" t="n">
        <v>4663.0</v>
      </c>
      <c r="P26" s="5" t="n">
        <v>3376.0</v>
      </c>
      <c r="Q26" s="11" t="n">
        <f si="2" t="shared"/>
        <v>329.0</v>
      </c>
      <c r="R26" s="6" t="n">
        <f si="0" t="shared"/>
        <v>10.261398176291793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166.0</v>
      </c>
      <c r="E27" s="5" t="n">
        <v>320.0</v>
      </c>
      <c r="F27" s="5" t="n">
        <v>282.0</v>
      </c>
      <c r="G27" s="5" t="n">
        <v>206.0</v>
      </c>
      <c r="H27" s="5" t="n">
        <v>385.0</v>
      </c>
      <c r="I27" s="5" t="n">
        <v>528.0</v>
      </c>
      <c r="J27" s="5" t="n">
        <v>254.0</v>
      </c>
      <c r="K27" s="5" t="n">
        <v>123.0</v>
      </c>
      <c r="L27" s="5" t="n">
        <v>115.0</v>
      </c>
      <c r="M27" s="5" t="n">
        <v>121.0</v>
      </c>
      <c r="N27" s="11" t="n">
        <f si="5" t="shared"/>
        <v>2500.0</v>
      </c>
      <c r="O27" s="5" t="n">
        <v>53373.0</v>
      </c>
      <c r="P27" s="5" t="n">
        <v>30360.0</v>
      </c>
      <c r="Q27" s="11" t="n">
        <f si="2" t="shared"/>
        <v>2379.0</v>
      </c>
      <c r="R27" s="6" t="n">
        <f si="0" t="shared"/>
        <v>12.761664564943253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294.0</v>
      </c>
      <c r="E28" s="5" t="n">
        <v>444.0</v>
      </c>
      <c r="F28" s="5" t="n">
        <v>453.0</v>
      </c>
      <c r="G28" s="5" t="n">
        <v>308.0</v>
      </c>
      <c r="H28" s="5" t="n">
        <v>480.0</v>
      </c>
      <c r="I28" s="5" t="n">
        <v>596.0</v>
      </c>
      <c r="J28" s="5" t="n">
        <v>304.0</v>
      </c>
      <c r="K28" s="5" t="n">
        <v>124.0</v>
      </c>
      <c r="L28" s="5" t="n">
        <v>92.0</v>
      </c>
      <c r="M28" s="5" t="n">
        <v>80.0</v>
      </c>
      <c r="N28" s="11" t="n">
        <f si="5" t="shared"/>
        <v>3175.0</v>
      </c>
      <c r="O28" s="5" t="n">
        <v>48722.0</v>
      </c>
      <c r="P28" s="5" t="n">
        <v>32083.0</v>
      </c>
      <c r="Q28" s="11" t="n">
        <f si="2" t="shared"/>
        <v>3095.0</v>
      </c>
      <c r="R28" s="6" t="n">
        <f si="0" t="shared"/>
        <v>10.366074313408724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118.0</v>
      </c>
      <c r="E29" s="5" t="n">
        <v>187.0</v>
      </c>
      <c r="F29" s="5" t="n">
        <v>159.0</v>
      </c>
      <c r="G29" s="5" t="n">
        <v>107.0</v>
      </c>
      <c r="H29" s="5" t="n">
        <v>131.0</v>
      </c>
      <c r="I29" s="5" t="n">
        <v>87.0</v>
      </c>
      <c r="J29" s="5" t="n">
        <v>56.0</v>
      </c>
      <c r="K29" s="5" t="n">
        <v>31.0</v>
      </c>
      <c r="L29" s="5" t="n">
        <v>39.0</v>
      </c>
      <c r="M29" s="5" t="n">
        <v>11.0</v>
      </c>
      <c r="N29" s="11" t="n">
        <f si="5" t="shared"/>
        <v>926.0</v>
      </c>
      <c r="O29" s="5" t="n">
        <v>10960.0</v>
      </c>
      <c r="P29" s="5" t="n">
        <v>8675.0</v>
      </c>
      <c r="Q29" s="11" t="n">
        <f si="2" t="shared"/>
        <v>915.0</v>
      </c>
      <c r="R29" s="6" t="n">
        <f si="0" t="shared"/>
        <v>9.480874316939891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84.0</v>
      </c>
      <c r="E30" s="5" t="n">
        <v>158.0</v>
      </c>
      <c r="F30" s="5" t="n">
        <v>137.0</v>
      </c>
      <c r="G30" s="5" t="n">
        <v>112.0</v>
      </c>
      <c r="H30" s="5" t="n">
        <v>171.0</v>
      </c>
      <c r="I30" s="5" t="n">
        <v>245.0</v>
      </c>
      <c r="J30" s="5" t="n">
        <v>132.0</v>
      </c>
      <c r="K30" s="5" t="n">
        <v>57.0</v>
      </c>
      <c r="L30" s="5" t="n">
        <v>29.0</v>
      </c>
      <c r="M30" s="5" t="n">
        <v>31.0</v>
      </c>
      <c r="N30" s="11" t="n">
        <f si="5" t="shared"/>
        <v>1156.0</v>
      </c>
      <c r="O30" s="5" t="n">
        <v>19365.0</v>
      </c>
      <c r="P30" s="5" t="n">
        <v>12498.0</v>
      </c>
      <c r="Q30" s="11" t="n">
        <f si="2" t="shared"/>
        <v>1125.0</v>
      </c>
      <c r="R30" s="6" t="n">
        <f si="0" t="shared"/>
        <v>11.109333333333334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50.0</v>
      </c>
      <c r="E31" s="5" t="n">
        <v>73.0</v>
      </c>
      <c r="F31" s="5" t="n">
        <v>78.0</v>
      </c>
      <c r="G31" s="5" t="n">
        <v>52.0</v>
      </c>
      <c r="H31" s="5" t="n">
        <v>137.0</v>
      </c>
      <c r="I31" s="5" t="n">
        <v>125.0</v>
      </c>
      <c r="J31" s="5" t="n">
        <v>62.0</v>
      </c>
      <c r="K31" s="5" t="n">
        <v>42.0</v>
      </c>
      <c r="L31" s="5" t="n">
        <v>26.0</v>
      </c>
      <c r="M31" s="5" t="n">
        <v>14.0</v>
      </c>
      <c r="N31" s="11" t="n">
        <f si="5" t="shared"/>
        <v>659.0</v>
      </c>
      <c r="O31" s="5" t="n">
        <v>10517.0</v>
      </c>
      <c r="P31" s="5" t="n">
        <v>7924.0</v>
      </c>
      <c r="Q31" s="11" t="n">
        <f si="2" t="shared"/>
        <v>645.0</v>
      </c>
      <c r="R31" s="6" t="n">
        <f si="0" t="shared"/>
        <v>12.285271317829457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48.0</v>
      </c>
      <c r="E32" s="5" t="n">
        <v>62.0</v>
      </c>
      <c r="F32" s="5" t="n">
        <v>71.0</v>
      </c>
      <c r="G32" s="5" t="n">
        <v>63.0</v>
      </c>
      <c r="H32" s="5" t="n">
        <v>95.0</v>
      </c>
      <c r="I32" s="5" t="n">
        <v>55.0</v>
      </c>
      <c r="J32" s="5" t="n">
        <v>37.0</v>
      </c>
      <c r="K32" s="5" t="n">
        <v>23.0</v>
      </c>
      <c r="L32" s="5" t="n">
        <v>26.0</v>
      </c>
      <c r="M32" s="5" t="n">
        <v>24.0</v>
      </c>
      <c r="N32" s="11" t="n">
        <f si="5" t="shared"/>
        <v>504.0</v>
      </c>
      <c r="O32" s="5" t="n">
        <v>11226.0</v>
      </c>
      <c r="P32" s="5" t="n">
        <v>5573.0</v>
      </c>
      <c r="Q32" s="11" t="n">
        <f si="2" t="shared"/>
        <v>480.0</v>
      </c>
      <c r="R32" s="6" t="n">
        <f si="0" t="shared"/>
        <v>11.610416666666667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283.0</v>
      </c>
      <c r="E33" s="5" t="n">
        <v>449.0</v>
      </c>
      <c r="F33" s="5" t="n">
        <v>495.0</v>
      </c>
      <c r="G33" s="5" t="n">
        <v>343.0</v>
      </c>
      <c r="H33" s="5" t="n">
        <v>509.0</v>
      </c>
      <c r="I33" s="5" t="n">
        <v>365.0</v>
      </c>
      <c r="J33" s="5" t="n">
        <v>189.0</v>
      </c>
      <c r="K33" s="5" t="n">
        <v>127.0</v>
      </c>
      <c r="L33" s="5" t="n">
        <v>101.0</v>
      </c>
      <c r="M33" s="5" t="n">
        <v>123.0</v>
      </c>
      <c r="N33" s="11" t="n">
        <f si="5" t="shared"/>
        <v>2984.0</v>
      </c>
      <c r="O33" s="5" t="n">
        <v>59664.0</v>
      </c>
      <c r="P33" s="5" t="n">
        <v>28304.0</v>
      </c>
      <c r="Q33" s="11" t="n">
        <f si="2" t="shared"/>
        <v>2861.0</v>
      </c>
      <c r="R33" s="6" t="n">
        <f si="0" t="shared"/>
        <v>9.8930443900734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42.0</v>
      </c>
      <c r="E34" s="5" t="n">
        <v>52.0</v>
      </c>
      <c r="F34" s="5" t="n">
        <v>43.0</v>
      </c>
      <c r="G34" s="5" t="n">
        <v>27.0</v>
      </c>
      <c r="H34" s="5" t="n">
        <v>51.0</v>
      </c>
      <c r="I34" s="5" t="n">
        <v>55.0</v>
      </c>
      <c r="J34" s="5" t="n">
        <v>36.0</v>
      </c>
      <c r="K34" s="5" t="n">
        <v>26.0</v>
      </c>
      <c r="L34" s="5" t="n">
        <v>15.0</v>
      </c>
      <c r="M34" s="5" t="n">
        <v>9.0</v>
      </c>
      <c r="N34" s="11" t="n">
        <f si="5" t="shared"/>
        <v>356.0</v>
      </c>
      <c r="O34" s="5" t="n">
        <v>5806.0</v>
      </c>
      <c r="P34" s="5" t="n">
        <v>4195.0</v>
      </c>
      <c r="Q34" s="11" t="n">
        <f si="2" t="shared"/>
        <v>347.0</v>
      </c>
      <c r="R34" s="6" t="n">
        <f si="0" t="shared"/>
        <v>12.089337175792506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3.0</v>
      </c>
      <c r="E35" s="5" t="n">
        <v>15.0</v>
      </c>
      <c r="F35" s="5" t="n">
        <v>10.0</v>
      </c>
      <c r="G35" s="5" t="n">
        <v>3.0</v>
      </c>
      <c r="H35" s="5" t="n">
        <v>10.0</v>
      </c>
      <c r="I35" s="5" t="n">
        <v>6.0</v>
      </c>
      <c r="J35" s="5" t="n">
        <v>4.0</v>
      </c>
      <c r="K35" s="5" t="n">
        <v>3.0</v>
      </c>
      <c r="L35" s="5" t="n">
        <v>2.0</v>
      </c>
      <c r="M35" s="5" t="n">
        <v>0.0</v>
      </c>
      <c r="N35" s="11" t="n">
        <f si="5" t="shared"/>
        <v>56.0</v>
      </c>
      <c r="O35" s="5" t="n">
        <v>574.0</v>
      </c>
      <c r="P35" s="5" t="n">
        <v>574.0</v>
      </c>
      <c r="Q35" s="11" t="n">
        <f si="2" t="shared"/>
        <v>56.0</v>
      </c>
      <c r="R35" s="6" t="n">
        <f si="0" t="shared"/>
        <v>10.25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78.0</v>
      </c>
      <c r="F36" s="5" t="n">
        <v>74.0</v>
      </c>
      <c r="G36" s="5" t="n">
        <v>93.0</v>
      </c>
      <c r="H36" s="5" t="n">
        <v>77.0</v>
      </c>
      <c r="I36" s="5" t="n">
        <v>89.0</v>
      </c>
      <c r="J36" s="5" t="n">
        <v>39.0</v>
      </c>
      <c r="K36" s="5" t="n">
        <v>18.0</v>
      </c>
      <c r="L36" s="5" t="n">
        <v>15.0</v>
      </c>
      <c r="M36" s="5" t="n">
        <v>19.0</v>
      </c>
      <c r="N36" s="11" t="n">
        <f si="5" t="shared"/>
        <v>549.0</v>
      </c>
      <c r="O36" s="5" t="n">
        <v>7766.0</v>
      </c>
      <c r="P36" s="5" t="n">
        <v>4895.0</v>
      </c>
      <c r="Q36" s="11" t="n">
        <f si="2" t="shared"/>
        <v>530.0</v>
      </c>
      <c r="R36" s="6" t="n">
        <f si="0" t="shared"/>
        <v>9.235849056603774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39.0</v>
      </c>
      <c r="F37" s="5" t="n">
        <v>56.0</v>
      </c>
      <c r="G37" s="5" t="n">
        <v>40.0</v>
      </c>
      <c r="H37" s="5" t="n">
        <v>134.0</v>
      </c>
      <c r="I37" s="5" t="n">
        <v>105.0</v>
      </c>
      <c r="J37" s="5" t="n">
        <v>30.0</v>
      </c>
      <c r="K37" s="5" t="n">
        <v>20.0</v>
      </c>
      <c r="L37" s="5" t="n">
        <v>26.0</v>
      </c>
      <c r="M37" s="5" t="n">
        <v>39.0</v>
      </c>
      <c r="N37" s="11" t="n">
        <f si="5" t="shared"/>
        <v>505.0</v>
      </c>
      <c r="O37" s="5" t="n">
        <v>14023.0</v>
      </c>
      <c r="P37" s="5" t="n">
        <v>5916.0</v>
      </c>
      <c r="Q37" s="11" t="n">
        <f si="2" t="shared"/>
        <v>466.0</v>
      </c>
      <c r="R37" s="6" t="n">
        <f si="0" t="shared"/>
        <v>12.695278969957082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170.0</v>
      </c>
      <c r="E38" s="5" t="n">
        <f ref="E38:M38" si="8" t="shared">E39-E26-E27-E28-E29-E30-E31-E32-E33-E34-E35-E36-E37</f>
        <v>273.0</v>
      </c>
      <c r="F38" s="5" t="n">
        <f si="8" t="shared"/>
        <v>279.0</v>
      </c>
      <c r="G38" s="5" t="n">
        <f si="8" t="shared"/>
        <v>220.0</v>
      </c>
      <c r="H38" s="5" t="n">
        <f si="8" t="shared"/>
        <v>331.0</v>
      </c>
      <c r="I38" s="5" t="n">
        <f si="8" t="shared"/>
        <v>327.0</v>
      </c>
      <c r="J38" s="5" t="n">
        <f si="8" t="shared"/>
        <v>104.0</v>
      </c>
      <c r="K38" s="5" t="n">
        <f si="8" t="shared"/>
        <v>106.0</v>
      </c>
      <c r="L38" s="5" t="n">
        <f si="8" t="shared"/>
        <v>122.0</v>
      </c>
      <c r="M38" s="5" t="n">
        <f si="8" t="shared"/>
        <v>138.0</v>
      </c>
      <c r="N38" s="11" t="n">
        <f si="5" t="shared"/>
        <v>2070.0</v>
      </c>
      <c r="O38" s="5" t="n">
        <f>O39-O26-O27-O28-O29-O30-O31-O32-O33-O34-O35-O36-O37</f>
        <v>56042.0</v>
      </c>
      <c r="P38" s="5" t="n">
        <f>P39-P26-P27-P28-P29-P30-P31-P32-P33-P34-P35-P36-P37</f>
        <v>24470.0</v>
      </c>
      <c r="Q38" s="11" t="n">
        <f si="2" t="shared"/>
        <v>1932.0</v>
      </c>
      <c r="R38" s="6" t="n">
        <f si="0" t="shared"/>
        <v>12.665631469979296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1351.0</v>
      </c>
      <c r="E39" s="5" t="n">
        <v>2206.0</v>
      </c>
      <c r="F39" s="5" t="n">
        <v>2176.0</v>
      </c>
      <c r="G39" s="5" t="n">
        <v>1604.0</v>
      </c>
      <c r="H39" s="5" t="n">
        <v>2561.0</v>
      </c>
      <c r="I39" s="5" t="n">
        <v>2654.0</v>
      </c>
      <c r="J39" s="5" t="n">
        <v>1274.0</v>
      </c>
      <c r="K39" s="5" t="n">
        <v>718.0</v>
      </c>
      <c r="L39" s="5" t="n">
        <v>616.0</v>
      </c>
      <c r="M39" s="5" t="n">
        <v>615.0</v>
      </c>
      <c r="N39" s="11" t="n">
        <f si="5" t="shared"/>
        <v>15775.0</v>
      </c>
      <c r="O39" s="5" t="n">
        <v>302701.0</v>
      </c>
      <c r="P39" s="5" t="n">
        <v>168843.0</v>
      </c>
      <c r="Q39" s="11" t="n">
        <f si="2" t="shared"/>
        <v>15160.0</v>
      </c>
      <c r="R39" s="6" t="n">
        <f si="0" t="shared"/>
        <v>11.13740105540897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335.0</v>
      </c>
      <c r="E40" s="5" t="n">
        <v>508.0</v>
      </c>
      <c r="F40" s="5" t="n">
        <v>677.0</v>
      </c>
      <c r="G40" s="5" t="n">
        <v>456.0</v>
      </c>
      <c r="H40" s="5" t="n">
        <v>851.0</v>
      </c>
      <c r="I40" s="5" t="n">
        <v>703.0</v>
      </c>
      <c r="J40" s="5" t="n">
        <v>367.0</v>
      </c>
      <c r="K40" s="5" t="n">
        <v>75.0</v>
      </c>
      <c r="L40" s="5" t="n">
        <v>45.0</v>
      </c>
      <c r="M40" s="5" t="n">
        <v>65.0</v>
      </c>
      <c r="N40" s="11" t="n">
        <f si="5" t="shared"/>
        <v>4082.0</v>
      </c>
      <c r="O40" s="5" t="n">
        <v>45659.0</v>
      </c>
      <c r="P40" s="5" t="n">
        <v>32501.0</v>
      </c>
      <c r="Q40" s="11" t="n">
        <f si="2" t="shared"/>
        <v>4017.0</v>
      </c>
      <c r="R40" s="6" t="n">
        <f si="0" t="shared"/>
        <v>8.090863828727906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29.0</v>
      </c>
      <c r="E41" s="5" t="n">
        <v>85.0</v>
      </c>
      <c r="F41" s="5" t="n">
        <v>94.0</v>
      </c>
      <c r="G41" s="5" t="n">
        <v>63.0</v>
      </c>
      <c r="H41" s="5" t="n">
        <v>130.0</v>
      </c>
      <c r="I41" s="5" t="n">
        <v>168.0</v>
      </c>
      <c r="J41" s="5" t="n">
        <v>77.0</v>
      </c>
      <c r="K41" s="5" t="n">
        <v>36.0</v>
      </c>
      <c r="L41" s="5" t="n">
        <v>33.0</v>
      </c>
      <c r="M41" s="5" t="n">
        <v>18.0</v>
      </c>
      <c r="N41" s="11" t="n">
        <f si="5" t="shared"/>
        <v>733.0</v>
      </c>
      <c r="O41" s="5" t="n">
        <v>16326.0</v>
      </c>
      <c r="P41" s="5" t="n">
        <v>9081.0</v>
      </c>
      <c r="Q41" s="11" t="n">
        <f si="2" t="shared"/>
        <v>715.0</v>
      </c>
      <c r="R41" s="6" t="n">
        <f si="0" t="shared"/>
        <v>12.7006993006993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3.0</v>
      </c>
      <c r="F42" s="5" t="n">
        <f si="9" t="shared"/>
        <v>12.0</v>
      </c>
      <c r="G42" s="5" t="n">
        <f si="9" t="shared"/>
        <v>19.0</v>
      </c>
      <c r="H42" s="5" t="n">
        <f si="9" t="shared"/>
        <v>14.0</v>
      </c>
      <c r="I42" s="5" t="n">
        <f si="9" t="shared"/>
        <v>8.0</v>
      </c>
      <c r="J42" s="5" t="n">
        <f si="9" t="shared"/>
        <v>6.0</v>
      </c>
      <c r="K42" s="5" t="n">
        <f si="9" t="shared"/>
        <v>0.0</v>
      </c>
      <c r="L42" s="5" t="n">
        <f si="9" t="shared"/>
        <v>2.0</v>
      </c>
      <c r="M42" s="5" t="n">
        <f si="9" t="shared"/>
        <v>4.0</v>
      </c>
      <c r="N42" s="11" t="n">
        <f si="5" t="shared"/>
        <v>70.0</v>
      </c>
      <c r="O42" s="5" t="n">
        <f>O43-O40-O41</f>
        <v>2253.0</v>
      </c>
      <c r="P42" s="5" t="n">
        <f>P43-P40-P41</f>
        <v>608.0</v>
      </c>
      <c r="Q42" s="11" t="n">
        <f si="2" t="shared"/>
        <v>66.0</v>
      </c>
      <c r="R42" s="6" t="n">
        <f si="0" t="shared"/>
        <v>9.212121212121213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366.0</v>
      </c>
      <c r="E43" s="5" t="n">
        <v>596.0</v>
      </c>
      <c r="F43" s="5" t="n">
        <v>783.0</v>
      </c>
      <c r="G43" s="5" t="n">
        <v>538.0</v>
      </c>
      <c r="H43" s="5" t="n">
        <v>995.0</v>
      </c>
      <c r="I43" s="5" t="n">
        <v>879.0</v>
      </c>
      <c r="J43" s="5" t="n">
        <v>450.0</v>
      </c>
      <c r="K43" s="5" t="n">
        <v>111.0</v>
      </c>
      <c r="L43" s="5" t="n">
        <v>80.0</v>
      </c>
      <c r="M43" s="5" t="n">
        <v>87.0</v>
      </c>
      <c r="N43" s="11" t="n">
        <f si="5" t="shared"/>
        <v>4885.0</v>
      </c>
      <c r="O43" s="5" t="n">
        <v>64238.0</v>
      </c>
      <c r="P43" s="5" t="n">
        <v>42190.0</v>
      </c>
      <c r="Q43" s="11" t="n">
        <f si="2" t="shared"/>
        <v>4798.0</v>
      </c>
      <c r="R43" s="6" t="n">
        <f si="0" t="shared"/>
        <v>8.793247186327637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25.0</v>
      </c>
      <c r="F44" s="8" t="n">
        <v>18.0</v>
      </c>
      <c r="G44" s="8" t="n">
        <v>15.0</v>
      </c>
      <c r="H44" s="8" t="n">
        <v>29.0</v>
      </c>
      <c r="I44" s="8" t="n">
        <v>33.0</v>
      </c>
      <c r="J44" s="8" t="n">
        <v>19.0</v>
      </c>
      <c r="K44" s="8" t="n">
        <v>13.0</v>
      </c>
      <c r="L44" s="8" t="n">
        <v>13.0</v>
      </c>
      <c r="M44" s="8" t="n">
        <v>41.0</v>
      </c>
      <c r="N44" s="11" t="n">
        <f si="5" t="shared"/>
        <v>214.0</v>
      </c>
      <c r="O44" s="8" t="n">
        <v>14430.0</v>
      </c>
      <c r="P44" s="8" t="n">
        <v>2843.0</v>
      </c>
      <c r="Q44" s="11" t="n">
        <f si="2" t="shared"/>
        <v>173.0</v>
      </c>
      <c r="R44" s="6" t="n">
        <f si="0" t="shared"/>
        <v>16.433526011560694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22.0</v>
      </c>
      <c r="F45" s="8" t="n">
        <f si="10" t="shared"/>
        <v>60.0</v>
      </c>
      <c r="G45" s="8" t="n">
        <f si="10" t="shared"/>
        <v>27.0</v>
      </c>
      <c r="H45" s="8" t="n">
        <f si="10" t="shared"/>
        <v>58.0</v>
      </c>
      <c r="I45" s="8" t="n">
        <f si="10" t="shared"/>
        <v>41.0</v>
      </c>
      <c r="J45" s="8" t="n">
        <f si="10" t="shared"/>
        <v>17.0</v>
      </c>
      <c r="K45" s="8" t="n">
        <f si="10" t="shared"/>
        <v>16.0</v>
      </c>
      <c r="L45" s="8" t="n">
        <f si="10" t="shared"/>
        <v>5.0</v>
      </c>
      <c r="M45" s="8" t="n">
        <f si="10" t="shared"/>
        <v>35.0</v>
      </c>
      <c r="N45" s="11" t="n">
        <f si="5" t="shared"/>
        <v>289.0</v>
      </c>
      <c r="O45" s="8" t="n">
        <f>O46-O44</f>
        <v>15953.0</v>
      </c>
      <c r="P45" s="8" t="n">
        <f>P46-P44</f>
        <v>2620.0</v>
      </c>
      <c r="Q45" s="11" t="n">
        <f si="2" t="shared"/>
        <v>254.0</v>
      </c>
      <c r="R45" s="6" t="n">
        <f si="0" t="shared"/>
        <v>10.31496062992126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16.0</v>
      </c>
      <c r="E46" s="8" t="n">
        <v>47.0</v>
      </c>
      <c r="F46" s="8" t="n">
        <v>78.0</v>
      </c>
      <c r="G46" s="8" t="n">
        <v>42.0</v>
      </c>
      <c r="H46" s="8" t="n">
        <v>87.0</v>
      </c>
      <c r="I46" s="8" t="n">
        <v>74.0</v>
      </c>
      <c r="J46" s="8" t="n">
        <v>36.0</v>
      </c>
      <c r="K46" s="8" t="n">
        <v>29.0</v>
      </c>
      <c r="L46" s="8" t="n">
        <v>18.0</v>
      </c>
      <c r="M46" s="8" t="n">
        <v>76.0</v>
      </c>
      <c r="N46" s="11" t="n">
        <f si="5" t="shared"/>
        <v>503.0</v>
      </c>
      <c r="O46" s="8" t="n">
        <v>30383.0</v>
      </c>
      <c r="P46" s="8" t="n">
        <v>5463.0</v>
      </c>
      <c r="Q46" s="11" t="n">
        <f si="2" t="shared"/>
        <v>427.0</v>
      </c>
      <c r="R46" s="6" t="n">
        <f si="0" t="shared"/>
        <v>12.793911007025761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1796.0</v>
      </c>
      <c r="E47" s="5" t="n">
        <v>605.0</v>
      </c>
      <c r="F47" s="5" t="n">
        <v>735.0</v>
      </c>
      <c r="G47" s="5" t="n">
        <v>387.0</v>
      </c>
      <c r="H47" s="5" t="n">
        <v>527.0</v>
      </c>
      <c r="I47" s="5" t="n">
        <v>312.0</v>
      </c>
      <c r="J47" s="5" t="n">
        <v>186.0</v>
      </c>
      <c r="K47" s="5" t="n">
        <v>146.0</v>
      </c>
      <c r="L47" s="5" t="n">
        <v>102.0</v>
      </c>
      <c r="M47" s="5" t="n">
        <v>236.0</v>
      </c>
      <c r="N47" s="11" t="n">
        <f si="5" t="shared"/>
        <v>5032.0</v>
      </c>
      <c r="O47" s="5" t="n">
        <v>114986.0</v>
      </c>
      <c r="P47" s="5" t="n">
        <v>31372.0</v>
      </c>
      <c r="Q47" s="11" t="n">
        <f si="2" t="shared"/>
        <v>4796.0</v>
      </c>
      <c r="R47" s="6" t="n">
        <f si="0" t="shared"/>
        <v>6.541284403669724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26587.0</v>
      </c>
      <c r="E48" s="5" t="n">
        <f ref="E48:M48" si="11" t="shared">E47+E46+E43+E39+E25+E18</f>
        <v>67373.0</v>
      </c>
      <c r="F48" s="5" t="n">
        <f si="11" t="shared"/>
        <v>105831.0</v>
      </c>
      <c r="G48" s="5" t="n">
        <f si="11" t="shared"/>
        <v>74404.0</v>
      </c>
      <c r="H48" s="5" t="n">
        <f si="11" t="shared"/>
        <v>239541.0</v>
      </c>
      <c r="I48" s="5" t="n">
        <f si="11" t="shared"/>
        <v>49391.0</v>
      </c>
      <c r="J48" s="5" t="n">
        <f si="11" t="shared"/>
        <v>15918.0</v>
      </c>
      <c r="K48" s="5" t="n">
        <f si="11" t="shared"/>
        <v>9421.0</v>
      </c>
      <c r="L48" s="5" t="n">
        <f si="11" t="shared"/>
        <v>7039.0</v>
      </c>
      <c r="M48" s="5" t="n">
        <f si="11" t="shared"/>
        <v>24946.0</v>
      </c>
      <c r="N48" s="11" t="n">
        <f si="5" t="shared"/>
        <v>620451.0</v>
      </c>
      <c r="O48" s="5" t="n">
        <f>O47+O46+O43+O39+O25+O18</f>
        <v>1.9652058E7</v>
      </c>
      <c r="P48" s="5" t="n">
        <f>P47+P46+P43+P39+P25+P18</f>
        <v>4128351.0</v>
      </c>
      <c r="Q48" s="11" t="n">
        <f si="2" t="shared"/>
        <v>595505.0</v>
      </c>
      <c r="R48" s="6" t="n">
        <f si="0" t="shared"/>
        <v>6.9325211375219356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4.28510873541988</v>
      </c>
      <c r="E49" s="6" t="n">
        <f ref="E49" si="13" t="shared">E48/$N$48*100</f>
        <v>10.85871406444667</v>
      </c>
      <c r="F49" s="6" t="n">
        <f ref="F49" si="14" t="shared">F48/$N$48*100</f>
        <v>17.057108458202176</v>
      </c>
      <c r="G49" s="6" t="n">
        <f ref="G49" si="15" t="shared">G48/$N$48*100</f>
        <v>11.991922005122081</v>
      </c>
      <c r="H49" s="6" t="n">
        <f ref="H49" si="16" t="shared">H48/$N$48*100</f>
        <v>38.60756127397651</v>
      </c>
      <c r="I49" s="6" t="n">
        <f ref="I49" si="17" t="shared">I48/$N$48*100</f>
        <v>7.960499701023932</v>
      </c>
      <c r="J49" s="6" t="n">
        <f ref="J49" si="18" t="shared">J48/$N$48*100</f>
        <v>2.5655531218420147</v>
      </c>
      <c r="K49" s="6" t="n">
        <f ref="K49" si="19" t="shared">K48/$N$48*100</f>
        <v>1.518411607040685</v>
      </c>
      <c r="L49" s="6" t="n">
        <f ref="L49" si="20" t="shared">L48/$N$48*100</f>
        <v>1.1344973253327015</v>
      </c>
      <c r="M49" s="6" t="n">
        <f ref="M49" si="21" t="shared">M48/$N$48*100</f>
        <v>4.020623707593347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