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<sst xmlns="http://schemas.openxmlformats.org/spreadsheetml/2006/main" count="118" uniqueCount="73">
  <si>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</si>
  <si>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</si>
  <si>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</si>
  <si>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</si>
  <si>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</si>
  <si>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</si>
  <si>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</si>
  <si>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</si>
  <si>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</si>
  <si>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</si>
  <si>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</si>
  <si>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</si>
  <si>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</si>
  <si>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</si>
  <si>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</si>
  <si>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</si>
  <si>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</si>
  <si>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</si>
  <si>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</si>
  <si>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</si>
  <si>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</si>
  <si>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</si>
  <si>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</si>
  <si>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</si>
  <si>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</si>
  <si>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</si>
  <si>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</si>
  <si>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</si>
  <si>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</si>
  <si>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</si>
  <si>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</si>
  <si>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</si>
  <si>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</si>
  <si>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</si>
  <si>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</si>
  <si>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</si>
  <si>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</si>
  <si>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</si>
  <si>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</si>
  <si>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</si>
  <si>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</si>
  <si>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</si>
  <si>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</si>
  <si>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</si>
  <si>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</si>
  <si>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</si>
  <si>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</si>
  <si>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</si>
  <si>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</si>
  <si>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</si>
  <si>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</si>
  <si>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</si>
  <si>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</si>
  <si>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</si>
  <si>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</si>
  <si>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</si>
  <si>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</si>
  <si>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</si>
  <si>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</si>
  <si>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</si>
  <si>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</si>
  <si>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</si>
  <si>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</si>
  <si>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</si>
  <si>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</si>
  <si>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</si>
  <si>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</si>
  <si>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</si>
  <si>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</si>
  <si>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</si>
  <si>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</si>
  <si>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102年7月來臺旅客人次～按停留夜數分
Table 1-8  Visitor Arrivals  by Length of Stay,
July,2013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</si>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</sst>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3497.0</v>
      </c>
      <c r="E3" s="4" t="n">
        <v>14218.0</v>
      </c>
      <c r="F3" s="4" t="n">
        <v>38373.0</v>
      </c>
      <c r="G3" s="4" t="n">
        <v>27697.0</v>
      </c>
      <c r="H3" s="4" t="n">
        <v>22174.0</v>
      </c>
      <c r="I3" s="4" t="n">
        <v>4863.0</v>
      </c>
      <c r="J3" s="4" t="n">
        <v>1209.0</v>
      </c>
      <c r="K3" s="4" t="n">
        <v>382.0</v>
      </c>
      <c r="L3" s="4" t="n">
        <v>283.0</v>
      </c>
      <c r="M3" s="4" t="n">
        <v>2173.0</v>
      </c>
      <c r="N3" s="11" t="n">
        <f>SUM(D3:M3)</f>
        <v>114869.0</v>
      </c>
      <c r="O3" s="4" t="n">
        <v>862684.0</v>
      </c>
      <c r="P3" s="4" t="n">
        <v>502197.0</v>
      </c>
      <c r="Q3" s="11" t="n">
        <f>SUM(D3:L3)</f>
        <v>112696.0</v>
      </c>
      <c r="R3" s="6" t="n">
        <f ref="R3:R48" si="0" t="shared">IF(P3&lt;&gt;0,P3/SUM(D3:L3),0)</f>
        <v>4.456209625896216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6425.0</v>
      </c>
      <c r="E4" s="5" t="n">
        <v>5892.0</v>
      </c>
      <c r="F4" s="5" t="n">
        <v>5477.0</v>
      </c>
      <c r="G4" s="5" t="n">
        <v>14307.0</v>
      </c>
      <c r="H4" s="5" t="n">
        <v>162659.0</v>
      </c>
      <c r="I4" s="5" t="n">
        <v>23848.0</v>
      </c>
      <c r="J4" s="5" t="n">
        <v>2656.0</v>
      </c>
      <c r="K4" s="5" t="n">
        <v>2094.0</v>
      </c>
      <c r="L4" s="5" t="n">
        <v>1467.0</v>
      </c>
      <c r="M4" s="5" t="n">
        <v>7450.0</v>
      </c>
      <c r="N4" s="11" t="n">
        <f ref="N4:N14" si="1" t="shared">SUM(D4:M4)</f>
        <v>232275.0</v>
      </c>
      <c r="O4" s="5" t="n">
        <v>4083320.0</v>
      </c>
      <c r="P4" s="5" t="n">
        <v>1669489.0</v>
      </c>
      <c r="Q4" s="11" t="n">
        <f ref="Q4:Q48" si="2" t="shared">SUM(D4:L4)</f>
        <v>224825.0</v>
      </c>
      <c r="R4" s="6" t="n">
        <f si="0" t="shared"/>
        <v>7.425726676303792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5603.0</v>
      </c>
      <c r="E5" s="5" t="n">
        <v>34846.0</v>
      </c>
      <c r="F5" s="5" t="n">
        <v>29308.0</v>
      </c>
      <c r="G5" s="5" t="n">
        <v>11263.0</v>
      </c>
      <c r="H5" s="5" t="n">
        <v>5929.0</v>
      </c>
      <c r="I5" s="5" t="n">
        <v>3407.0</v>
      </c>
      <c r="J5" s="5" t="n">
        <v>2273.0</v>
      </c>
      <c r="K5" s="5" t="n">
        <v>1593.0</v>
      </c>
      <c r="L5" s="5" t="n">
        <v>1014.0</v>
      </c>
      <c r="M5" s="5" t="n">
        <v>2500.0</v>
      </c>
      <c r="N5" s="11" t="n">
        <f si="1" t="shared"/>
        <v>97736.0</v>
      </c>
      <c r="O5" s="5" t="n">
        <v>1040147.0</v>
      </c>
      <c r="P5" s="5" t="n">
        <v>475773.0</v>
      </c>
      <c r="Q5" s="11" t="n">
        <f si="2" t="shared"/>
        <v>95236.0</v>
      </c>
      <c r="R5" s="6" t="n">
        <f si="0" t="shared"/>
        <v>4.995726405980932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1895.0</v>
      </c>
      <c r="E6" s="5" t="n">
        <v>4143.0</v>
      </c>
      <c r="F6" s="5" t="n">
        <v>6926.0</v>
      </c>
      <c r="G6" s="5" t="n">
        <v>2586.0</v>
      </c>
      <c r="H6" s="5" t="n">
        <v>1996.0</v>
      </c>
      <c r="I6" s="5" t="n">
        <v>1037.0</v>
      </c>
      <c r="J6" s="5" t="n">
        <v>534.0</v>
      </c>
      <c r="K6" s="5" t="n">
        <v>273.0</v>
      </c>
      <c r="L6" s="5" t="n">
        <v>180.0</v>
      </c>
      <c r="M6" s="5" t="n">
        <v>751.0</v>
      </c>
      <c r="N6" s="11" t="n">
        <f si="1" t="shared"/>
        <v>20321.0</v>
      </c>
      <c r="O6" s="5" t="n">
        <v>286928.0</v>
      </c>
      <c r="P6" s="5" t="n">
        <v>101708.0</v>
      </c>
      <c r="Q6" s="11" t="n">
        <f si="2" t="shared"/>
        <v>19570.0</v>
      </c>
      <c r="R6" s="6" t="n">
        <f si="0" t="shared"/>
        <v>5.197138477261114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115.0</v>
      </c>
      <c r="E7" s="5" t="n">
        <v>171.0</v>
      </c>
      <c r="F7" s="5" t="n">
        <v>211.0</v>
      </c>
      <c r="G7" s="5" t="n">
        <v>155.0</v>
      </c>
      <c r="H7" s="5" t="n">
        <v>205.0</v>
      </c>
      <c r="I7" s="5" t="n">
        <v>208.0</v>
      </c>
      <c r="J7" s="5" t="n">
        <v>127.0</v>
      </c>
      <c r="K7" s="5" t="n">
        <v>143.0</v>
      </c>
      <c r="L7" s="5" t="n">
        <v>74.0</v>
      </c>
      <c r="M7" s="5" t="n">
        <v>244.0</v>
      </c>
      <c r="N7" s="11" t="n">
        <f si="1" t="shared"/>
        <v>1653.0</v>
      </c>
      <c r="O7" s="5" t="n">
        <v>88216.0</v>
      </c>
      <c r="P7" s="5" t="n">
        <v>20410.0</v>
      </c>
      <c r="Q7" s="11" t="n">
        <f si="2" t="shared"/>
        <v>1409.0</v>
      </c>
      <c r="R7" s="6" t="n">
        <f si="0" t="shared"/>
        <v>14.485450674237047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87.0</v>
      </c>
      <c r="E8" s="5" t="n">
        <v>126.0</v>
      </c>
      <c r="F8" s="5" t="n">
        <v>150.0</v>
      </c>
      <c r="G8" s="5" t="n">
        <v>117.0</v>
      </c>
      <c r="H8" s="5" t="n">
        <v>193.0</v>
      </c>
      <c r="I8" s="5" t="n">
        <v>198.0</v>
      </c>
      <c r="J8" s="5" t="n">
        <v>60.0</v>
      </c>
      <c r="K8" s="5" t="n">
        <v>23.0</v>
      </c>
      <c r="L8" s="5" t="n">
        <v>9.0</v>
      </c>
      <c r="M8" s="5" t="n">
        <v>94.0</v>
      </c>
      <c r="N8" s="11" t="n">
        <f si="1" t="shared"/>
        <v>1057.0</v>
      </c>
      <c r="O8" s="5" t="n">
        <v>36925.0</v>
      </c>
      <c r="P8" s="5" t="n">
        <v>7688.0</v>
      </c>
      <c r="Q8" s="11" t="n">
        <f si="2" t="shared"/>
        <v>963.0</v>
      </c>
      <c r="R8" s="6" t="n">
        <f si="0" t="shared"/>
        <v>7.9833852544132915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520.0</v>
      </c>
      <c r="E9" s="5" t="n">
        <v>858.0</v>
      </c>
      <c r="F9" s="5" t="n">
        <v>1868.0</v>
      </c>
      <c r="G9" s="5" t="n">
        <v>2613.0</v>
      </c>
      <c r="H9" s="5" t="n">
        <v>8577.0</v>
      </c>
      <c r="I9" s="5" t="n">
        <v>3668.0</v>
      </c>
      <c r="J9" s="5" t="n">
        <v>1001.0</v>
      </c>
      <c r="K9" s="5" t="n">
        <v>322.0</v>
      </c>
      <c r="L9" s="5" t="n">
        <v>188.0</v>
      </c>
      <c r="M9" s="5" t="n">
        <v>2747.0</v>
      </c>
      <c r="N9" s="11" t="n">
        <f si="1" t="shared"/>
        <v>22362.0</v>
      </c>
      <c r="O9" s="5" t="n">
        <v>695119.0</v>
      </c>
      <c r="P9" s="5" t="n">
        <v>158796.0</v>
      </c>
      <c r="Q9" s="11" t="n">
        <f si="2" t="shared"/>
        <v>19615.0</v>
      </c>
      <c r="R9" s="6" t="n">
        <f si="0" t="shared"/>
        <v>8.095641091001784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692.0</v>
      </c>
      <c r="E10" s="5" t="n">
        <v>1710.0</v>
      </c>
      <c r="F10" s="5" t="n">
        <v>2923.0</v>
      </c>
      <c r="G10" s="5" t="n">
        <v>3756.0</v>
      </c>
      <c r="H10" s="5" t="n">
        <v>6394.0</v>
      </c>
      <c r="I10" s="5" t="n">
        <v>2871.0</v>
      </c>
      <c r="J10" s="5" t="n">
        <v>1110.0</v>
      </c>
      <c r="K10" s="5" t="n">
        <v>193.0</v>
      </c>
      <c r="L10" s="5" t="n">
        <v>73.0</v>
      </c>
      <c r="M10" s="5" t="n">
        <v>312.0</v>
      </c>
      <c r="N10" s="11" t="n">
        <f si="1" t="shared"/>
        <v>20034.0</v>
      </c>
      <c r="O10" s="5" t="n">
        <v>220248.0</v>
      </c>
      <c r="P10" s="5" t="n">
        <v>130694.0</v>
      </c>
      <c r="Q10" s="11" t="n">
        <f si="2" t="shared"/>
        <v>19722.0</v>
      </c>
      <c r="R10" s="6" t="n">
        <f si="0" t="shared"/>
        <v>6.626812696481087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405.0</v>
      </c>
      <c r="E11" s="5" t="n">
        <v>406.0</v>
      </c>
      <c r="F11" s="5" t="n">
        <v>544.0</v>
      </c>
      <c r="G11" s="5" t="n">
        <v>412.0</v>
      </c>
      <c r="H11" s="5" t="n">
        <v>1649.0</v>
      </c>
      <c r="I11" s="5" t="n">
        <v>1594.0</v>
      </c>
      <c r="J11" s="5" t="n">
        <v>1353.0</v>
      </c>
      <c r="K11" s="5" t="n">
        <v>471.0</v>
      </c>
      <c r="L11" s="5" t="n">
        <v>126.0</v>
      </c>
      <c r="M11" s="5" t="n">
        <v>7807.0</v>
      </c>
      <c r="N11" s="11" t="n">
        <f si="1" t="shared"/>
        <v>14767.0</v>
      </c>
      <c r="O11" s="5" t="n">
        <v>6662247.0</v>
      </c>
      <c r="P11" s="5" t="n">
        <v>92615.0</v>
      </c>
      <c r="Q11" s="11" t="n">
        <f si="2" t="shared"/>
        <v>6960.0</v>
      </c>
      <c r="R11" s="6" t="n">
        <f si="0" t="shared"/>
        <v>13.306752873563218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245.0</v>
      </c>
      <c r="E12" s="5" t="n">
        <v>340.0</v>
      </c>
      <c r="F12" s="5" t="n">
        <v>410.0</v>
      </c>
      <c r="G12" s="5" t="n">
        <v>388.0</v>
      </c>
      <c r="H12" s="5" t="n">
        <v>437.0</v>
      </c>
      <c r="I12" s="5" t="n">
        <v>430.0</v>
      </c>
      <c r="J12" s="5" t="n">
        <v>503.0</v>
      </c>
      <c r="K12" s="5" t="n">
        <v>220.0</v>
      </c>
      <c r="L12" s="5" t="n">
        <v>124.0</v>
      </c>
      <c r="M12" s="5" t="n">
        <v>3635.0</v>
      </c>
      <c r="N12" s="11" t="n">
        <f si="1" t="shared"/>
        <v>6732.0</v>
      </c>
      <c r="O12" s="5" t="n">
        <v>2358250.0</v>
      </c>
      <c r="P12" s="5" t="n">
        <v>41105.0</v>
      </c>
      <c r="Q12" s="11" t="n">
        <f si="2" t="shared"/>
        <v>3097.0</v>
      </c>
      <c r="R12" s="6" t="n">
        <f si="0" t="shared"/>
        <v>13.27252179528576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149.0</v>
      </c>
      <c r="E13" s="5" t="n">
        <v>810.0</v>
      </c>
      <c r="F13" s="5" t="n">
        <v>828.0</v>
      </c>
      <c r="G13" s="5" t="n">
        <v>807.0</v>
      </c>
      <c r="H13" s="5" t="n">
        <v>549.0</v>
      </c>
      <c r="I13" s="5" t="n">
        <v>441.0</v>
      </c>
      <c r="J13" s="5" t="n">
        <v>307.0</v>
      </c>
      <c r="K13" s="5" t="n">
        <v>170.0</v>
      </c>
      <c r="L13" s="5" t="n">
        <v>133.0</v>
      </c>
      <c r="M13" s="5" t="n">
        <v>3759.0</v>
      </c>
      <c r="N13" s="11" t="n">
        <f si="1" t="shared"/>
        <v>7953.0</v>
      </c>
      <c r="O13" s="5" t="n">
        <v>2398915.0</v>
      </c>
      <c r="P13" s="5" t="n">
        <v>40728.0</v>
      </c>
      <c r="Q13" s="11" t="n">
        <f si="2" t="shared"/>
        <v>4194.0</v>
      </c>
      <c r="R13" s="6" t="n">
        <f si="0" t="shared"/>
        <v>9.711015736766809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160.0</v>
      </c>
      <c r="E14" s="5" t="n">
        <v>185.0</v>
      </c>
      <c r="F14" s="5" t="n">
        <v>207.0</v>
      </c>
      <c r="G14" s="5" t="n">
        <v>356.0</v>
      </c>
      <c r="H14" s="5" t="n">
        <v>695.0</v>
      </c>
      <c r="I14" s="5" t="n">
        <v>588.0</v>
      </c>
      <c r="J14" s="5" t="n">
        <v>885.0</v>
      </c>
      <c r="K14" s="5" t="n">
        <v>483.0</v>
      </c>
      <c r="L14" s="5" t="n">
        <v>529.0</v>
      </c>
      <c r="M14" s="5" t="n">
        <v>5003.0</v>
      </c>
      <c r="N14" s="11" t="n">
        <f si="1" t="shared"/>
        <v>9091.0</v>
      </c>
      <c r="O14" s="5" t="n">
        <v>3575769.0</v>
      </c>
      <c r="P14" s="5" t="n">
        <v>98607.0</v>
      </c>
      <c r="Q14" s="11" t="n">
        <f si="2" t="shared"/>
        <v>4088.0</v>
      </c>
      <c r="R14" s="6" t="n">
        <f si="0" t="shared"/>
        <v>24.121086105675147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22.0</v>
      </c>
      <c r="E15" s="5" t="n">
        <f ref="E15:M15" si="3" t="shared">E16-E9-E10-E11-E12-E13-E14</f>
        <v>15.0</v>
      </c>
      <c r="F15" s="5" t="n">
        <f si="3" t="shared"/>
        <v>21.0</v>
      </c>
      <c r="G15" s="5" t="n">
        <f si="3" t="shared"/>
        <v>29.0</v>
      </c>
      <c r="H15" s="5" t="n">
        <f si="3" t="shared"/>
        <v>106.0</v>
      </c>
      <c r="I15" s="5" t="n">
        <f si="3" t="shared"/>
        <v>86.0</v>
      </c>
      <c r="J15" s="5" t="n">
        <f si="3" t="shared"/>
        <v>143.0</v>
      </c>
      <c r="K15" s="5" t="n">
        <f si="3" t="shared"/>
        <v>25.0</v>
      </c>
      <c r="L15" s="5" t="n">
        <f si="3" t="shared"/>
        <v>43.0</v>
      </c>
      <c r="M15" s="5" t="n">
        <f si="3" t="shared"/>
        <v>97.0</v>
      </c>
      <c r="N15" s="5" t="n">
        <f ref="N15" si="4" t="shared">N16-N9-N10-N11-N12-N13-N14</f>
        <v>587.0</v>
      </c>
      <c r="O15" s="5" t="n">
        <f>O16-O9-O10-O11-O12-O13-O14</f>
        <v>46210.0</v>
      </c>
      <c r="P15" s="5" t="n">
        <f>P16-P9-P10-P11-P12-P13-P14</f>
        <v>10195.0</v>
      </c>
      <c r="Q15" s="11" t="n">
        <f si="2" t="shared"/>
        <v>490.0</v>
      </c>
      <c r="R15" s="6" t="n">
        <f si="0" t="shared"/>
        <v>20.806122448979593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2193.0</v>
      </c>
      <c r="E16" s="5" t="n">
        <v>4324.0</v>
      </c>
      <c r="F16" s="5" t="n">
        <v>6801.0</v>
      </c>
      <c r="G16" s="5" t="n">
        <v>8361.0</v>
      </c>
      <c r="H16" s="5" t="n">
        <v>18407.0</v>
      </c>
      <c r="I16" s="5" t="n">
        <v>9678.0</v>
      </c>
      <c r="J16" s="5" t="n">
        <v>5302.0</v>
      </c>
      <c r="K16" s="5" t="n">
        <v>1884.0</v>
      </c>
      <c r="L16" s="5" t="n">
        <v>1216.0</v>
      </c>
      <c r="M16" s="5" t="n">
        <v>23360.0</v>
      </c>
      <c r="N16" s="11" t="n">
        <f ref="N16:N48" si="5" t="shared">SUM(D16:M16)</f>
        <v>81526.0</v>
      </c>
      <c r="O16" s="5" t="n">
        <v>1.5956758E7</v>
      </c>
      <c r="P16" s="5" t="n">
        <v>572740.0</v>
      </c>
      <c r="Q16" s="11" t="n">
        <f si="2" t="shared"/>
        <v>58166.0</v>
      </c>
      <c r="R16" s="6" t="n">
        <f si="0" t="shared"/>
        <v>9.846645806828732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10.0</v>
      </c>
      <c r="E17" s="5" t="n">
        <f ref="E17:M17" si="6" t="shared">E18-E16-E3-E4-E5-E6-E7-E8</f>
        <v>16.0</v>
      </c>
      <c r="F17" s="5" t="n">
        <f si="6" t="shared"/>
        <v>43.0</v>
      </c>
      <c r="G17" s="5" t="n">
        <f si="6" t="shared"/>
        <v>38.0</v>
      </c>
      <c r="H17" s="5" t="n">
        <f si="6" t="shared"/>
        <v>87.0</v>
      </c>
      <c r="I17" s="5" t="n">
        <f si="6" t="shared"/>
        <v>121.0</v>
      </c>
      <c r="J17" s="5" t="n">
        <f si="6" t="shared"/>
        <v>64.0</v>
      </c>
      <c r="K17" s="5" t="n">
        <f si="6" t="shared"/>
        <v>88.0</v>
      </c>
      <c r="L17" s="5" t="n">
        <f si="6" t="shared"/>
        <v>16.0</v>
      </c>
      <c r="M17" s="5" t="n">
        <f si="6" t="shared"/>
        <v>780.0</v>
      </c>
      <c r="N17" s="11" t="n">
        <f si="5" t="shared"/>
        <v>1263.0</v>
      </c>
      <c r="O17" s="5" t="n">
        <f>O18-O16-O3-O4-O5-O6-O7-O8</f>
        <v>784950.0</v>
      </c>
      <c r="P17" s="5" t="n">
        <f>P18-P16-P3-P4-P5-P6-P7-P8</f>
        <v>9678.0</v>
      </c>
      <c r="Q17" s="11" t="n">
        <f si="2" t="shared"/>
        <v>483.0</v>
      </c>
      <c r="R17" s="6" t="n">
        <f si="0" t="shared"/>
        <v>20.03726708074534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19825.0</v>
      </c>
      <c r="E18" s="5" t="n">
        <v>63736.0</v>
      </c>
      <c r="F18" s="5" t="n">
        <v>87289.0</v>
      </c>
      <c r="G18" s="5" t="n">
        <v>64524.0</v>
      </c>
      <c r="H18" s="5" t="n">
        <v>211650.0</v>
      </c>
      <c r="I18" s="5" t="n">
        <v>43360.0</v>
      </c>
      <c r="J18" s="5" t="n">
        <v>12225.0</v>
      </c>
      <c r="K18" s="5" t="n">
        <v>6480.0</v>
      </c>
      <c r="L18" s="5" t="n">
        <v>4259.0</v>
      </c>
      <c r="M18" s="5" t="n">
        <v>37352.0</v>
      </c>
      <c r="N18" s="11" t="n">
        <f si="5" t="shared"/>
        <v>550700.0</v>
      </c>
      <c r="O18" s="5" t="n">
        <v>2.3139928E7</v>
      </c>
      <c r="P18" s="5" t="n">
        <v>3359683.0</v>
      </c>
      <c r="Q18" s="11" t="n">
        <f si="2" t="shared"/>
        <v>513348.0</v>
      </c>
      <c r="R18" s="6" t="n">
        <f si="0" t="shared"/>
        <v>6.544650022986357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223.0</v>
      </c>
      <c r="E19" s="5" t="n">
        <v>526.0</v>
      </c>
      <c r="F19" s="5" t="n">
        <v>819.0</v>
      </c>
      <c r="G19" s="5" t="n">
        <v>555.0</v>
      </c>
      <c r="H19" s="5" t="n">
        <v>991.0</v>
      </c>
      <c r="I19" s="5" t="n">
        <v>806.0</v>
      </c>
      <c r="J19" s="5" t="n">
        <v>546.0</v>
      </c>
      <c r="K19" s="5" t="n">
        <v>227.0</v>
      </c>
      <c r="L19" s="5" t="n">
        <v>195.0</v>
      </c>
      <c r="M19" s="5" t="n">
        <v>451.0</v>
      </c>
      <c r="N19" s="11" t="n">
        <f si="5" t="shared"/>
        <v>5339.0</v>
      </c>
      <c r="O19" s="5" t="n">
        <v>202733.0</v>
      </c>
      <c r="P19" s="5" t="n">
        <v>57302.0</v>
      </c>
      <c r="Q19" s="11" t="n">
        <f si="2" t="shared"/>
        <v>4888.0</v>
      </c>
      <c r="R19" s="6" t="n">
        <f si="0" t="shared"/>
        <v>11.722995090016367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2217.0</v>
      </c>
      <c r="E20" s="5" t="n">
        <v>2654.0</v>
      </c>
      <c r="F20" s="5" t="n">
        <v>3327.0</v>
      </c>
      <c r="G20" s="5" t="n">
        <v>2544.0</v>
      </c>
      <c r="H20" s="5" t="n">
        <v>5542.0</v>
      </c>
      <c r="I20" s="5" t="n">
        <v>7347.0</v>
      </c>
      <c r="J20" s="5" t="n">
        <v>6553.0</v>
      </c>
      <c r="K20" s="5" t="n">
        <v>3155.0</v>
      </c>
      <c r="L20" s="5" t="n">
        <v>771.0</v>
      </c>
      <c r="M20" s="5" t="n">
        <v>1923.0</v>
      </c>
      <c r="N20" s="11" t="n">
        <f si="5" t="shared"/>
        <v>36033.0</v>
      </c>
      <c r="O20" s="5" t="n">
        <v>1107830.0</v>
      </c>
      <c r="P20" s="5" t="n">
        <v>477048.0</v>
      </c>
      <c r="Q20" s="11" t="n">
        <f si="2" t="shared"/>
        <v>34110.0</v>
      </c>
      <c r="R20" s="6" t="n">
        <f si="0" t="shared"/>
        <v>13.985576077396658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34.0</v>
      </c>
      <c r="F21" s="5" t="n">
        <v>18.0</v>
      </c>
      <c r="G21" s="5" t="n">
        <v>13.0</v>
      </c>
      <c r="H21" s="5" t="n">
        <v>48.0</v>
      </c>
      <c r="I21" s="5" t="n">
        <v>67.0</v>
      </c>
      <c r="J21" s="5" t="n">
        <v>22.0</v>
      </c>
      <c r="K21" s="5" t="n">
        <v>13.0</v>
      </c>
      <c r="L21" s="5" t="n">
        <v>1.0</v>
      </c>
      <c r="M21" s="5" t="n">
        <v>29.0</v>
      </c>
      <c r="N21" s="11" t="n">
        <f si="5" t="shared"/>
        <v>251.0</v>
      </c>
      <c r="O21" s="5" t="n">
        <v>10157.0</v>
      </c>
      <c r="P21" s="5" t="n">
        <v>2481.0</v>
      </c>
      <c r="Q21" s="11" t="n">
        <f si="2" t="shared"/>
        <v>222.0</v>
      </c>
      <c r="R21" s="6" t="n">
        <f si="0" t="shared"/>
        <v>11.175675675675675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23.0</v>
      </c>
      <c r="F22" s="5" t="n">
        <v>27.0</v>
      </c>
      <c r="G22" s="5" t="n">
        <v>20.0</v>
      </c>
      <c r="H22" s="5" t="n">
        <v>43.0</v>
      </c>
      <c r="I22" s="5" t="n">
        <v>64.0</v>
      </c>
      <c r="J22" s="5" t="n">
        <v>26.0</v>
      </c>
      <c r="K22" s="5" t="n">
        <v>13.0</v>
      </c>
      <c r="L22" s="5" t="n">
        <v>9.0</v>
      </c>
      <c r="M22" s="5" t="n">
        <v>36.0</v>
      </c>
      <c r="N22" s="11" t="n">
        <f si="5" t="shared"/>
        <v>280.0</v>
      </c>
      <c r="O22" s="5" t="n">
        <v>15203.0</v>
      </c>
      <c r="P22" s="5" t="n">
        <v>3108.0</v>
      </c>
      <c r="Q22" s="11" t="n">
        <f si="2" t="shared"/>
        <v>244.0</v>
      </c>
      <c r="R22" s="6" t="n">
        <f si="0" t="shared"/>
        <v>12.737704918032787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6.0</v>
      </c>
      <c r="F23" s="5" t="n">
        <v>9.0</v>
      </c>
      <c r="G23" s="5" t="n">
        <v>7.0</v>
      </c>
      <c r="H23" s="5" t="n">
        <v>8.0</v>
      </c>
      <c r="I23" s="5" t="n">
        <v>6.0</v>
      </c>
      <c r="J23" s="5" t="n">
        <v>6.0</v>
      </c>
      <c r="K23" s="5" t="n">
        <v>3.0</v>
      </c>
      <c r="L23" s="5" t="n">
        <v>4.0</v>
      </c>
      <c r="M23" s="5" t="n">
        <v>2.0</v>
      </c>
      <c r="N23" s="11" t="n">
        <f si="5" t="shared"/>
        <v>51.0</v>
      </c>
      <c r="O23" s="5" t="n">
        <v>1133.0</v>
      </c>
      <c r="P23" s="5" t="n">
        <v>730.0</v>
      </c>
      <c r="Q23" s="11" t="n">
        <f si="2" t="shared"/>
        <v>49.0</v>
      </c>
      <c r="R23" s="6" t="n">
        <f si="0" t="shared"/>
        <v>14.89795918367347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18.0</v>
      </c>
      <c r="E24" s="5" t="n">
        <f ref="E24:M24" si="7" t="shared">E25-E19-E20-E21-E22-E23</f>
        <v>30.0</v>
      </c>
      <c r="F24" s="5" t="n">
        <f si="7" t="shared"/>
        <v>34.0</v>
      </c>
      <c r="G24" s="5" t="n">
        <f si="7" t="shared"/>
        <v>24.0</v>
      </c>
      <c r="H24" s="5" t="n">
        <f si="7" t="shared"/>
        <v>65.0</v>
      </c>
      <c r="I24" s="5" t="n">
        <f si="7" t="shared"/>
        <v>152.0</v>
      </c>
      <c r="J24" s="5" t="n">
        <f si="7" t="shared"/>
        <v>83.0</v>
      </c>
      <c r="K24" s="5" t="n">
        <f si="7" t="shared"/>
        <v>49.0</v>
      </c>
      <c r="L24" s="5" t="n">
        <f si="7" t="shared"/>
        <v>19.0</v>
      </c>
      <c r="M24" s="5" t="n">
        <f si="7" t="shared"/>
        <v>235.0</v>
      </c>
      <c r="N24" s="11" t="n">
        <f si="5" t="shared"/>
        <v>709.0</v>
      </c>
      <c r="O24" s="5" t="n">
        <f>O25-O19-O20-O21-O22-O23</f>
        <v>82489.0</v>
      </c>
      <c r="P24" s="5" t="n">
        <f>P25-P19-P20-P21-P22-P23</f>
        <v>8153.0</v>
      </c>
      <c r="Q24" s="11" t="n">
        <f si="2" t="shared"/>
        <v>474.0</v>
      </c>
      <c r="R24" s="6" t="n">
        <f si="0" t="shared"/>
        <v>17.20042194092827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2483.0</v>
      </c>
      <c r="E25" s="5" t="n">
        <v>3273.0</v>
      </c>
      <c r="F25" s="5" t="n">
        <v>4234.0</v>
      </c>
      <c r="G25" s="5" t="n">
        <v>3163.0</v>
      </c>
      <c r="H25" s="5" t="n">
        <v>6697.0</v>
      </c>
      <c r="I25" s="5" t="n">
        <v>8442.0</v>
      </c>
      <c r="J25" s="5" t="n">
        <v>7236.0</v>
      </c>
      <c r="K25" s="5" t="n">
        <v>3460.0</v>
      </c>
      <c r="L25" s="5" t="n">
        <v>999.0</v>
      </c>
      <c r="M25" s="5" t="n">
        <v>2676.0</v>
      </c>
      <c r="N25" s="11" t="n">
        <f si="5" t="shared"/>
        <v>42663.0</v>
      </c>
      <c r="O25" s="5" t="n">
        <v>1419545.0</v>
      </c>
      <c r="P25" s="5" t="n">
        <v>548822.0</v>
      </c>
      <c r="Q25" s="11" t="n">
        <f si="2" t="shared"/>
        <v>39987.0</v>
      </c>
      <c r="R25" s="6" t="n">
        <f si="0" t="shared"/>
        <v>13.725010628454248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28.0</v>
      </c>
      <c r="E26" s="5" t="n">
        <v>47.0</v>
      </c>
      <c r="F26" s="5" t="n">
        <v>45.0</v>
      </c>
      <c r="G26" s="5" t="n">
        <v>33.0</v>
      </c>
      <c r="H26" s="5" t="n">
        <v>61.0</v>
      </c>
      <c r="I26" s="5" t="n">
        <v>64.0</v>
      </c>
      <c r="J26" s="5" t="n">
        <v>65.0</v>
      </c>
      <c r="K26" s="5" t="n">
        <v>15.0</v>
      </c>
      <c r="L26" s="5" t="n">
        <v>4.0</v>
      </c>
      <c r="M26" s="5" t="n">
        <v>17.0</v>
      </c>
      <c r="N26" s="11" t="n">
        <f si="5" t="shared"/>
        <v>379.0</v>
      </c>
      <c r="O26" s="5" t="n">
        <v>7333.0</v>
      </c>
      <c r="P26" s="5" t="n">
        <v>3791.0</v>
      </c>
      <c r="Q26" s="11" t="n">
        <f si="2" t="shared"/>
        <v>362.0</v>
      </c>
      <c r="R26" s="6" t="n">
        <f si="0" t="shared"/>
        <v>10.472375690607734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223.0</v>
      </c>
      <c r="E27" s="5" t="n">
        <v>246.0</v>
      </c>
      <c r="F27" s="5" t="n">
        <v>278.0</v>
      </c>
      <c r="G27" s="5" t="n">
        <v>184.0</v>
      </c>
      <c r="H27" s="5" t="n">
        <v>367.0</v>
      </c>
      <c r="I27" s="5" t="n">
        <v>433.0</v>
      </c>
      <c r="J27" s="5" t="n">
        <v>333.0</v>
      </c>
      <c r="K27" s="5" t="n">
        <v>134.0</v>
      </c>
      <c r="L27" s="5" t="n">
        <v>79.0</v>
      </c>
      <c r="M27" s="5" t="n">
        <v>206.0</v>
      </c>
      <c r="N27" s="11" t="n">
        <f si="5" t="shared"/>
        <v>2483.0</v>
      </c>
      <c r="O27" s="5" t="n">
        <v>72825.0</v>
      </c>
      <c r="P27" s="5" t="n">
        <v>28329.0</v>
      </c>
      <c r="Q27" s="11" t="n">
        <f si="2" t="shared"/>
        <v>2277.0</v>
      </c>
      <c r="R27" s="6" t="n">
        <f si="0" t="shared"/>
        <v>12.44137022397892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246.0</v>
      </c>
      <c r="E28" s="5" t="n">
        <v>456.0</v>
      </c>
      <c r="F28" s="5" t="n">
        <v>389.0</v>
      </c>
      <c r="G28" s="5" t="n">
        <v>294.0</v>
      </c>
      <c r="H28" s="5" t="n">
        <v>437.0</v>
      </c>
      <c r="I28" s="5" t="n">
        <v>508.0</v>
      </c>
      <c r="J28" s="5" t="n">
        <v>378.0</v>
      </c>
      <c r="K28" s="5" t="n">
        <v>126.0</v>
      </c>
      <c r="L28" s="5" t="n">
        <v>79.0</v>
      </c>
      <c r="M28" s="5" t="n">
        <v>143.0</v>
      </c>
      <c r="N28" s="11" t="n">
        <f si="5" t="shared"/>
        <v>3056.0</v>
      </c>
      <c r="O28" s="5" t="n">
        <v>64886.0</v>
      </c>
      <c r="P28" s="5" t="n">
        <v>31192.0</v>
      </c>
      <c r="Q28" s="11" t="n">
        <f si="2" t="shared"/>
        <v>2913.0</v>
      </c>
      <c r="R28" s="6" t="n">
        <f si="0" t="shared"/>
        <v>10.707861311362857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121.0</v>
      </c>
      <c r="E29" s="5" t="n">
        <v>182.0</v>
      </c>
      <c r="F29" s="5" t="n">
        <v>147.0</v>
      </c>
      <c r="G29" s="5" t="n">
        <v>108.0</v>
      </c>
      <c r="H29" s="5" t="n">
        <v>161.0</v>
      </c>
      <c r="I29" s="5" t="n">
        <v>177.0</v>
      </c>
      <c r="J29" s="5" t="n">
        <v>69.0</v>
      </c>
      <c r="K29" s="5" t="n">
        <v>37.0</v>
      </c>
      <c r="L29" s="5" t="n">
        <v>31.0</v>
      </c>
      <c r="M29" s="5" t="n">
        <v>56.0</v>
      </c>
      <c r="N29" s="11" t="n">
        <f si="5" t="shared"/>
        <v>1089.0</v>
      </c>
      <c r="O29" s="5" t="n">
        <v>26563.0</v>
      </c>
      <c r="P29" s="5" t="n">
        <v>9758.0</v>
      </c>
      <c r="Q29" s="11" t="n">
        <f si="2" t="shared"/>
        <v>1033.0</v>
      </c>
      <c r="R29" s="6" t="n">
        <f si="0" t="shared"/>
        <v>9.446272991287513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118.0</v>
      </c>
      <c r="E30" s="5" t="n">
        <v>137.0</v>
      </c>
      <c r="F30" s="5" t="n">
        <v>143.0</v>
      </c>
      <c r="G30" s="5" t="n">
        <v>134.0</v>
      </c>
      <c r="H30" s="5" t="n">
        <v>150.0</v>
      </c>
      <c r="I30" s="5" t="n">
        <v>177.0</v>
      </c>
      <c r="J30" s="5" t="n">
        <v>146.0</v>
      </c>
      <c r="K30" s="5" t="n">
        <v>57.0</v>
      </c>
      <c r="L30" s="5" t="n">
        <v>31.0</v>
      </c>
      <c r="M30" s="5" t="n">
        <v>34.0</v>
      </c>
      <c r="N30" s="11" t="n">
        <f si="5" t="shared"/>
        <v>1127.0</v>
      </c>
      <c r="O30" s="5" t="n">
        <v>18496.0</v>
      </c>
      <c r="P30" s="5" t="n">
        <v>12327.0</v>
      </c>
      <c r="Q30" s="11" t="n">
        <f si="2" t="shared"/>
        <v>1093.0</v>
      </c>
      <c r="R30" s="6" t="n">
        <f si="0" t="shared"/>
        <v>11.278133577310156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33.0</v>
      </c>
      <c r="E31" s="5" t="n">
        <v>76.0</v>
      </c>
      <c r="F31" s="5" t="n">
        <v>65.0</v>
      </c>
      <c r="G31" s="5" t="n">
        <v>51.0</v>
      </c>
      <c r="H31" s="5" t="n">
        <v>96.0</v>
      </c>
      <c r="I31" s="5" t="n">
        <v>106.0</v>
      </c>
      <c r="J31" s="5" t="n">
        <v>71.0</v>
      </c>
      <c r="K31" s="5" t="n">
        <v>29.0</v>
      </c>
      <c r="L31" s="5" t="n">
        <v>7.0</v>
      </c>
      <c r="M31" s="5" t="n">
        <v>22.0</v>
      </c>
      <c r="N31" s="11" t="n">
        <f si="5" t="shared"/>
        <v>556.0</v>
      </c>
      <c r="O31" s="5" t="n">
        <v>10246.0</v>
      </c>
      <c r="P31" s="5" t="n">
        <v>5439.0</v>
      </c>
      <c r="Q31" s="11" t="n">
        <f si="2" t="shared"/>
        <v>534.0</v>
      </c>
      <c r="R31" s="6" t="n">
        <f si="0" t="shared"/>
        <v>10.185393258426966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50.0</v>
      </c>
      <c r="E32" s="5" t="n">
        <v>62.0</v>
      </c>
      <c r="F32" s="5" t="n">
        <v>52.0</v>
      </c>
      <c r="G32" s="5" t="n">
        <v>31.0</v>
      </c>
      <c r="H32" s="5" t="n">
        <v>80.0</v>
      </c>
      <c r="I32" s="5" t="n">
        <v>77.0</v>
      </c>
      <c r="J32" s="5" t="n">
        <v>58.0</v>
      </c>
      <c r="K32" s="5" t="n">
        <v>20.0</v>
      </c>
      <c r="L32" s="5" t="n">
        <v>25.0</v>
      </c>
      <c r="M32" s="5" t="n">
        <v>42.0</v>
      </c>
      <c r="N32" s="11" t="n">
        <f si="5" t="shared"/>
        <v>497.0</v>
      </c>
      <c r="O32" s="5" t="n">
        <v>17601.0</v>
      </c>
      <c r="P32" s="5" t="n">
        <v>5878.0</v>
      </c>
      <c r="Q32" s="11" t="n">
        <f si="2" t="shared"/>
        <v>455.0</v>
      </c>
      <c r="R32" s="6" t="n">
        <f si="0" t="shared"/>
        <v>12.918681318681319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227.0</v>
      </c>
      <c r="E33" s="5" t="n">
        <v>403.0</v>
      </c>
      <c r="F33" s="5" t="n">
        <v>529.0</v>
      </c>
      <c r="G33" s="5" t="n">
        <v>363.0</v>
      </c>
      <c r="H33" s="5" t="n">
        <v>485.0</v>
      </c>
      <c r="I33" s="5" t="n">
        <v>431.0</v>
      </c>
      <c r="J33" s="5" t="n">
        <v>259.0</v>
      </c>
      <c r="K33" s="5" t="n">
        <v>140.0</v>
      </c>
      <c r="L33" s="5" t="n">
        <v>90.0</v>
      </c>
      <c r="M33" s="5" t="n">
        <v>294.0</v>
      </c>
      <c r="N33" s="11" t="n">
        <f si="5" t="shared"/>
        <v>3221.0</v>
      </c>
      <c r="O33" s="5" t="n">
        <v>122384.0</v>
      </c>
      <c r="P33" s="5" t="n">
        <v>30314.0</v>
      </c>
      <c r="Q33" s="11" t="n">
        <f si="2" t="shared"/>
        <v>2927.0</v>
      </c>
      <c r="R33" s="6" t="n">
        <f si="0" t="shared"/>
        <v>10.3566791937137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28.0</v>
      </c>
      <c r="E34" s="5" t="n">
        <v>45.0</v>
      </c>
      <c r="F34" s="5" t="n">
        <v>44.0</v>
      </c>
      <c r="G34" s="5" t="n">
        <v>39.0</v>
      </c>
      <c r="H34" s="5" t="n">
        <v>62.0</v>
      </c>
      <c r="I34" s="5" t="n">
        <v>76.0</v>
      </c>
      <c r="J34" s="5" t="n">
        <v>48.0</v>
      </c>
      <c r="K34" s="5" t="n">
        <v>16.0</v>
      </c>
      <c r="L34" s="5" t="n">
        <v>10.0</v>
      </c>
      <c r="M34" s="5" t="n">
        <v>16.0</v>
      </c>
      <c r="N34" s="11" t="n">
        <f si="5" t="shared"/>
        <v>384.0</v>
      </c>
      <c r="O34" s="5" t="n">
        <v>6934.0</v>
      </c>
      <c r="P34" s="5" t="n">
        <v>4044.0</v>
      </c>
      <c r="Q34" s="11" t="n">
        <f si="2" t="shared"/>
        <v>368.0</v>
      </c>
      <c r="R34" s="6" t="n">
        <f si="0" t="shared"/>
        <v>10.98913043478261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16.0</v>
      </c>
      <c r="E35" s="5" t="n">
        <v>11.0</v>
      </c>
      <c r="F35" s="5" t="n">
        <v>12.0</v>
      </c>
      <c r="G35" s="5" t="n">
        <v>4.0</v>
      </c>
      <c r="H35" s="5" t="n">
        <v>17.0</v>
      </c>
      <c r="I35" s="5" t="n">
        <v>10.0</v>
      </c>
      <c r="J35" s="5" t="n">
        <v>3.0</v>
      </c>
      <c r="K35" s="5" t="n">
        <v>2.0</v>
      </c>
      <c r="L35" s="5" t="n">
        <v>3.0</v>
      </c>
      <c r="M35" s="5" t="n">
        <v>11.0</v>
      </c>
      <c r="N35" s="11" t="n">
        <f si="5" t="shared"/>
        <v>89.0</v>
      </c>
      <c r="O35" s="5" t="n">
        <v>3851.0</v>
      </c>
      <c r="P35" s="5" t="n">
        <v>665.0</v>
      </c>
      <c r="Q35" s="11" t="n">
        <f si="2" t="shared"/>
        <v>78.0</v>
      </c>
      <c r="R35" s="6" t="n">
        <f si="0" t="shared"/>
        <v>8.525641025641026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29.0</v>
      </c>
      <c r="E36" s="5" t="n">
        <v>34.0</v>
      </c>
      <c r="F36" s="5" t="n">
        <v>76.0</v>
      </c>
      <c r="G36" s="5" t="n">
        <v>51.0</v>
      </c>
      <c r="H36" s="5" t="n">
        <v>102.0</v>
      </c>
      <c r="I36" s="5" t="n">
        <v>98.0</v>
      </c>
      <c r="J36" s="5" t="n">
        <v>99.0</v>
      </c>
      <c r="K36" s="5" t="n">
        <v>28.0</v>
      </c>
      <c r="L36" s="5" t="n">
        <v>5.0</v>
      </c>
      <c r="M36" s="5" t="n">
        <v>22.0</v>
      </c>
      <c r="N36" s="11" t="n">
        <f si="5" t="shared"/>
        <v>544.0</v>
      </c>
      <c r="O36" s="5" t="n">
        <v>16680.0</v>
      </c>
      <c r="P36" s="5" t="n">
        <v>5979.0</v>
      </c>
      <c r="Q36" s="11" t="n">
        <f si="2" t="shared"/>
        <v>522.0</v>
      </c>
      <c r="R36" s="6" t="n">
        <f si="0" t="shared"/>
        <v>11.454022988505747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30.0</v>
      </c>
      <c r="F37" s="5" t="n">
        <v>72.0</v>
      </c>
      <c r="G37" s="5" t="n">
        <v>34.0</v>
      </c>
      <c r="H37" s="5" t="n">
        <v>86.0</v>
      </c>
      <c r="I37" s="5" t="n">
        <v>80.0</v>
      </c>
      <c r="J37" s="5" t="n">
        <v>79.0</v>
      </c>
      <c r="K37" s="5" t="n">
        <v>14.0</v>
      </c>
      <c r="L37" s="5" t="n">
        <v>10.0</v>
      </c>
      <c r="M37" s="5" t="n">
        <v>53.0</v>
      </c>
      <c r="N37" s="11" t="n">
        <f si="5" t="shared"/>
        <v>474.0</v>
      </c>
      <c r="O37" s="5" t="n">
        <v>18538.0</v>
      </c>
      <c r="P37" s="5" t="n">
        <v>4959.0</v>
      </c>
      <c r="Q37" s="11" t="n">
        <f si="2" t="shared"/>
        <v>421.0</v>
      </c>
      <c r="R37" s="6" t="n">
        <f si="0" t="shared"/>
        <v>11.779097387173397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152.0</v>
      </c>
      <c r="E38" s="5" t="n">
        <f ref="E38:M38" si="8" t="shared">E39-E26-E27-E28-E29-E30-E31-E32-E33-E34-E35-E36-E37</f>
        <v>179.0</v>
      </c>
      <c r="F38" s="5" t="n">
        <f si="8" t="shared"/>
        <v>229.0</v>
      </c>
      <c r="G38" s="5" t="n">
        <f si="8" t="shared"/>
        <v>210.0</v>
      </c>
      <c r="H38" s="5" t="n">
        <f si="8" t="shared"/>
        <v>407.0</v>
      </c>
      <c r="I38" s="5" t="n">
        <f si="8" t="shared"/>
        <v>366.0</v>
      </c>
      <c r="J38" s="5" t="n">
        <f si="8" t="shared"/>
        <v>242.0</v>
      </c>
      <c r="K38" s="5" t="n">
        <f si="8" t="shared"/>
        <v>102.0</v>
      </c>
      <c r="L38" s="5" t="n">
        <f si="8" t="shared"/>
        <v>66.0</v>
      </c>
      <c r="M38" s="5" t="n">
        <f si="8" t="shared"/>
        <v>191.0</v>
      </c>
      <c r="N38" s="11" t="n">
        <f si="5" t="shared"/>
        <v>2144.0</v>
      </c>
      <c r="O38" s="5" t="n">
        <f>O39-O26-O27-O28-O29-O30-O31-O32-O33-O34-O35-O36-O37</f>
        <v>75494.0</v>
      </c>
      <c r="P38" s="5" t="n">
        <f>P39-P26-P27-P28-P29-P30-P31-P32-P33-P34-P35-P36-P37</f>
        <v>23539.0</v>
      </c>
      <c r="Q38" s="11" t="n">
        <f si="2" t="shared"/>
        <v>1953.0</v>
      </c>
      <c r="R38" s="6" t="n">
        <f si="0" t="shared"/>
        <v>12.052739375320021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1287.0</v>
      </c>
      <c r="E39" s="5" t="n">
        <v>1908.0</v>
      </c>
      <c r="F39" s="5" t="n">
        <v>2081.0</v>
      </c>
      <c r="G39" s="5" t="n">
        <v>1536.0</v>
      </c>
      <c r="H39" s="5" t="n">
        <v>2511.0</v>
      </c>
      <c r="I39" s="5" t="n">
        <v>2603.0</v>
      </c>
      <c r="J39" s="5" t="n">
        <v>1850.0</v>
      </c>
      <c r="K39" s="5" t="n">
        <v>720.0</v>
      </c>
      <c r="L39" s="5" t="n">
        <v>440.0</v>
      </c>
      <c r="M39" s="5" t="n">
        <v>1107.0</v>
      </c>
      <c r="N39" s="11" t="n">
        <f si="5" t="shared"/>
        <v>16043.0</v>
      </c>
      <c r="O39" s="5" t="n">
        <v>461831.0</v>
      </c>
      <c r="P39" s="5" t="n">
        <v>166214.0</v>
      </c>
      <c r="Q39" s="11" t="n">
        <f si="2" t="shared"/>
        <v>14936.0</v>
      </c>
      <c r="R39" s="6" t="n">
        <f si="0" t="shared"/>
        <v>11.128414568826996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241.0</v>
      </c>
      <c r="E40" s="5" t="n">
        <v>467.0</v>
      </c>
      <c r="F40" s="5" t="n">
        <v>560.0</v>
      </c>
      <c r="G40" s="5" t="n">
        <v>465.0</v>
      </c>
      <c r="H40" s="5" t="n">
        <v>1031.0</v>
      </c>
      <c r="I40" s="5" t="n">
        <v>893.0</v>
      </c>
      <c r="J40" s="5" t="n">
        <v>476.0</v>
      </c>
      <c r="K40" s="5" t="n">
        <v>81.0</v>
      </c>
      <c r="L40" s="5" t="n">
        <v>35.0</v>
      </c>
      <c r="M40" s="5" t="n">
        <v>130.0</v>
      </c>
      <c r="N40" s="11" t="n">
        <f si="5" t="shared"/>
        <v>4379.0</v>
      </c>
      <c r="O40" s="5" t="n">
        <v>84894.0</v>
      </c>
      <c r="P40" s="5" t="n">
        <v>37042.0</v>
      </c>
      <c r="Q40" s="11" t="n">
        <f si="2" t="shared"/>
        <v>4249.0</v>
      </c>
      <c r="R40" s="6" t="n">
        <f si="0" t="shared"/>
        <v>8.717815956695693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45.0</v>
      </c>
      <c r="E41" s="5" t="n">
        <v>89.0</v>
      </c>
      <c r="F41" s="5" t="n">
        <v>88.0</v>
      </c>
      <c r="G41" s="5" t="n">
        <v>77.0</v>
      </c>
      <c r="H41" s="5" t="n">
        <v>99.0</v>
      </c>
      <c r="I41" s="5" t="n">
        <v>127.0</v>
      </c>
      <c r="J41" s="5" t="n">
        <v>67.0</v>
      </c>
      <c r="K41" s="5" t="n">
        <v>35.0</v>
      </c>
      <c r="L41" s="5" t="n">
        <v>25.0</v>
      </c>
      <c r="M41" s="5" t="n">
        <v>57.0</v>
      </c>
      <c r="N41" s="11" t="n">
        <f si="5" t="shared"/>
        <v>709.0</v>
      </c>
      <c r="O41" s="5" t="n">
        <v>21645.0</v>
      </c>
      <c r="P41" s="5" t="n">
        <v>7806.0</v>
      </c>
      <c r="Q41" s="11" t="n">
        <f si="2" t="shared"/>
        <v>652.0</v>
      </c>
      <c r="R41" s="6" t="n">
        <f si="0" t="shared"/>
        <v>11.97239263803681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14.0</v>
      </c>
      <c r="F42" s="5" t="n">
        <f si="9" t="shared"/>
        <v>10.0</v>
      </c>
      <c r="G42" s="5" t="n">
        <f si="9" t="shared"/>
        <v>6.0</v>
      </c>
      <c r="H42" s="5" t="n">
        <f si="9" t="shared"/>
        <v>5.0</v>
      </c>
      <c r="I42" s="5" t="n">
        <f si="9" t="shared"/>
        <v>9.0</v>
      </c>
      <c r="J42" s="5" t="n">
        <f si="9" t="shared"/>
        <v>8.0</v>
      </c>
      <c r="K42" s="5" t="n">
        <f si="9" t="shared"/>
        <v>6.0</v>
      </c>
      <c r="L42" s="5" t="n">
        <f si="9" t="shared"/>
        <v>1.0</v>
      </c>
      <c r="M42" s="5" t="n">
        <f si="9" t="shared"/>
        <v>24.0</v>
      </c>
      <c r="N42" s="11" t="n">
        <f si="5" t="shared"/>
        <v>87.0</v>
      </c>
      <c r="O42" s="5" t="n">
        <f>O43-O40-O41</f>
        <v>9822.0</v>
      </c>
      <c r="P42" s="5" t="n">
        <f>P43-P40-P41</f>
        <v>755.0</v>
      </c>
      <c r="Q42" s="11" t="n">
        <f si="2" t="shared"/>
        <v>63.0</v>
      </c>
      <c r="R42" s="6" t="n">
        <f si="0" t="shared"/>
        <v>11.984126984126984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290.0</v>
      </c>
      <c r="E43" s="5" t="n">
        <v>570.0</v>
      </c>
      <c r="F43" s="5" t="n">
        <v>658.0</v>
      </c>
      <c r="G43" s="5" t="n">
        <v>548.0</v>
      </c>
      <c r="H43" s="5" t="n">
        <v>1135.0</v>
      </c>
      <c r="I43" s="5" t="n">
        <v>1029.0</v>
      </c>
      <c r="J43" s="5" t="n">
        <v>551.0</v>
      </c>
      <c r="K43" s="5" t="n">
        <v>122.0</v>
      </c>
      <c r="L43" s="5" t="n">
        <v>61.0</v>
      </c>
      <c r="M43" s="5" t="n">
        <v>211.0</v>
      </c>
      <c r="N43" s="11" t="n">
        <f si="5" t="shared"/>
        <v>5175.0</v>
      </c>
      <c r="O43" s="5" t="n">
        <v>116361.0</v>
      </c>
      <c r="P43" s="5" t="n">
        <v>45603.0</v>
      </c>
      <c r="Q43" s="11" t="n">
        <f si="2" t="shared"/>
        <v>4964.0</v>
      </c>
      <c r="R43" s="6" t="n">
        <f si="0" t="shared"/>
        <v>9.186744560838035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5.0</v>
      </c>
      <c r="E44" s="8" t="n">
        <v>25.0</v>
      </c>
      <c r="F44" s="8" t="n">
        <v>16.0</v>
      </c>
      <c r="G44" s="8" t="n">
        <v>23.0</v>
      </c>
      <c r="H44" s="8" t="n">
        <v>27.0</v>
      </c>
      <c r="I44" s="8" t="n">
        <v>56.0</v>
      </c>
      <c r="J44" s="8" t="n">
        <v>40.0</v>
      </c>
      <c r="K44" s="8" t="n">
        <v>20.0</v>
      </c>
      <c r="L44" s="8" t="n">
        <v>13.0</v>
      </c>
      <c r="M44" s="8" t="n">
        <v>188.0</v>
      </c>
      <c r="N44" s="11" t="n">
        <f si="5" t="shared"/>
        <v>413.0</v>
      </c>
      <c r="O44" s="8" t="n">
        <v>55182.0</v>
      </c>
      <c r="P44" s="8" t="n">
        <v>3743.0</v>
      </c>
      <c r="Q44" s="11" t="n">
        <f si="2" t="shared"/>
        <v>225.0</v>
      </c>
      <c r="R44" s="6" t="n">
        <f si="0" t="shared"/>
        <v>16.635555555555555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20.0</v>
      </c>
      <c r="F45" s="8" t="n">
        <f si="10" t="shared"/>
        <v>20.0</v>
      </c>
      <c r="G45" s="8" t="n">
        <f si="10" t="shared"/>
        <v>12.0</v>
      </c>
      <c r="H45" s="8" t="n">
        <f si="10" t="shared"/>
        <v>57.0</v>
      </c>
      <c r="I45" s="8" t="n">
        <f si="10" t="shared"/>
        <v>105.0</v>
      </c>
      <c r="J45" s="8" t="n">
        <f si="10" t="shared"/>
        <v>48.0</v>
      </c>
      <c r="K45" s="8" t="n">
        <f si="10" t="shared"/>
        <v>13.0</v>
      </c>
      <c r="L45" s="8" t="n">
        <f si="10" t="shared"/>
        <v>6.0</v>
      </c>
      <c r="M45" s="8" t="n">
        <f si="10" t="shared"/>
        <v>155.0</v>
      </c>
      <c r="N45" s="11" t="n">
        <f si="5" t="shared"/>
        <v>442.0</v>
      </c>
      <c r="O45" s="8" t="n">
        <f>O46-O44</f>
        <v>75593.0</v>
      </c>
      <c r="P45" s="8" t="n">
        <f>P46-P44</f>
        <v>3838.0</v>
      </c>
      <c r="Q45" s="11" t="n">
        <f si="2" t="shared"/>
        <v>287.0</v>
      </c>
      <c r="R45" s="6" t="n">
        <f si="0" t="shared"/>
        <v>13.372822299651569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11.0</v>
      </c>
      <c r="E46" s="8" t="n">
        <v>45.0</v>
      </c>
      <c r="F46" s="8" t="n">
        <v>36.0</v>
      </c>
      <c r="G46" s="8" t="n">
        <v>35.0</v>
      </c>
      <c r="H46" s="8" t="n">
        <v>84.0</v>
      </c>
      <c r="I46" s="8" t="n">
        <v>161.0</v>
      </c>
      <c r="J46" s="8" t="n">
        <v>88.0</v>
      </c>
      <c r="K46" s="8" t="n">
        <v>33.0</v>
      </c>
      <c r="L46" s="8" t="n">
        <v>19.0</v>
      </c>
      <c r="M46" s="8" t="n">
        <v>343.0</v>
      </c>
      <c r="N46" s="11" t="n">
        <f si="5" t="shared"/>
        <v>855.0</v>
      </c>
      <c r="O46" s="8" t="n">
        <v>130775.0</v>
      </c>
      <c r="P46" s="8" t="n">
        <v>7581.0</v>
      </c>
      <c r="Q46" s="11" t="n">
        <f si="2" t="shared"/>
        <v>512.0</v>
      </c>
      <c r="R46" s="6" t="n">
        <f si="0" t="shared"/>
        <v>14.806640625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360.0</v>
      </c>
      <c r="E47" s="5" t="n">
        <v>317.0</v>
      </c>
      <c r="F47" s="5" t="n">
        <v>520.0</v>
      </c>
      <c r="G47" s="5" t="n">
        <v>350.0</v>
      </c>
      <c r="H47" s="5" t="n">
        <v>502.0</v>
      </c>
      <c r="I47" s="5" t="n">
        <v>324.0</v>
      </c>
      <c r="J47" s="5" t="n">
        <v>240.0</v>
      </c>
      <c r="K47" s="5" t="n">
        <v>167.0</v>
      </c>
      <c r="L47" s="5" t="n">
        <v>110.0</v>
      </c>
      <c r="M47" s="5" t="n">
        <v>403.0</v>
      </c>
      <c r="N47" s="11" t="n">
        <f si="5" t="shared"/>
        <v>3293.0</v>
      </c>
      <c r="O47" s="5" t="n">
        <v>155216.0</v>
      </c>
      <c r="P47" s="5" t="n">
        <v>30630.0</v>
      </c>
      <c r="Q47" s="11" t="n">
        <f si="2" t="shared"/>
        <v>2890.0</v>
      </c>
      <c r="R47" s="6" t="n">
        <f si="0" t="shared"/>
        <v>10.598615916955017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24256.0</v>
      </c>
      <c r="E48" s="5" t="n">
        <f ref="E48:M48" si="11" t="shared">E47+E46+E43+E39+E25+E18</f>
        <v>69849.0</v>
      </c>
      <c r="F48" s="5" t="n">
        <f si="11" t="shared"/>
        <v>94818.0</v>
      </c>
      <c r="G48" s="5" t="n">
        <f si="11" t="shared"/>
        <v>70156.0</v>
      </c>
      <c r="H48" s="5" t="n">
        <f si="11" t="shared"/>
        <v>222579.0</v>
      </c>
      <c r="I48" s="5" t="n">
        <f si="11" t="shared"/>
        <v>55919.0</v>
      </c>
      <c r="J48" s="5" t="n">
        <f si="11" t="shared"/>
        <v>22190.0</v>
      </c>
      <c r="K48" s="5" t="n">
        <f si="11" t="shared"/>
        <v>10982.0</v>
      </c>
      <c r="L48" s="5" t="n">
        <f si="11" t="shared"/>
        <v>5888.0</v>
      </c>
      <c r="M48" s="5" t="n">
        <f si="11" t="shared"/>
        <v>42092.0</v>
      </c>
      <c r="N48" s="11" t="n">
        <f si="5" t="shared"/>
        <v>618729.0</v>
      </c>
      <c r="O48" s="5" t="n">
        <f>O47+O46+O43+O39+O25+O18</f>
        <v>2.5423656E7</v>
      </c>
      <c r="P48" s="5" t="n">
        <f>P47+P46+P43+P39+P25+P18</f>
        <v>4158533.0</v>
      </c>
      <c r="Q48" s="11" t="n">
        <f si="2" t="shared"/>
        <v>576637.0</v>
      </c>
      <c r="R48" s="6" t="n">
        <f si="0" t="shared"/>
        <v>7.211699908261177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3.9202946685867315</v>
      </c>
      <c r="E49" s="6" t="n">
        <f ref="E49" si="13" t="shared">E48/$N$48*100</f>
        <v>11.289110418292985</v>
      </c>
      <c r="F49" s="6" t="n">
        <f ref="F49" si="14" t="shared">F48/$N$48*100</f>
        <v>15.32464132115999</v>
      </c>
      <c r="G49" s="6" t="n">
        <f ref="G49" si="15" t="shared">G48/$N$48*100</f>
        <v>11.338728263908756</v>
      </c>
      <c r="H49" s="6" t="n">
        <f ref="H49" si="16" t="shared">H48/$N$48*100</f>
        <v>35.973584558021365</v>
      </c>
      <c r="I49" s="6" t="n">
        <f ref="I49" si="17" t="shared">I48/$N$48*100</f>
        <v>9.037720876183272</v>
      </c>
      <c r="J49" s="6" t="n">
        <f ref="J49" si="18" t="shared">J48/$N$48*100</f>
        <v>3.5863843459737623</v>
      </c>
      <c r="K49" s="6" t="n">
        <f ref="K49" si="19" t="shared">K48/$N$48*100</f>
        <v>1.7749289268807504</v>
      </c>
      <c r="L49" s="6" t="n">
        <f ref="L49" si="20" t="shared">L48/$N$48*100</f>
        <v>0.9516282572822674</v>
      </c>
      <c r="M49" s="6" t="n">
        <f ref="M49" si="21" t="shared">M48/$N$48*100</f>
        <v>6.802978363710121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