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<sst xmlns="http://schemas.openxmlformats.org/spreadsheetml/2006/main" count="118" uniqueCount="73">
  <si>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</si>
  <si>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</si>
  <si>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</si>
  <si>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</si>
  <si>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</si>
  <si>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</si>
  <si>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</si>
  <si>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</si>
  <si>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</si>
  <si>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</si>
  <si>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</si>
  <si>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</si>
  <si>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</si>
  <si>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</si>
  <si>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</si>
  <si>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</si>
  <si>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</si>
  <si>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</si>
  <si>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</si>
  <si>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</si>
  <si>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</si>
  <si>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</si>
  <si>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</si>
  <si>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</si>
  <si>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</si>
  <si>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</si>
  <si>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</si>
  <si>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</si>
  <si>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</si>
  <si>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</si>
  <si>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</si>
  <si>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</si>
  <si>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</si>
  <si>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</si>
  <si>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</si>
  <si>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</si>
  <si>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</si>
  <si>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</si>
  <si>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</si>
  <si>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</si>
  <si>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</si>
  <si>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</si>
  <si>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</si>
  <si>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</si>
  <si>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</si>
  <si>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</si>
  <si>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</si>
  <si>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</si>
  <si>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</si>
  <si>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</si>
  <si>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</si>
  <si>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</si>
  <si>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</si>
  <si>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</si>
  <si>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</si>
  <si>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</si>
  <si>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</si>
  <si>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</si>
  <si>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</si>
  <si>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</si>
  <si>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</si>
  <si>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</si>
  <si>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</si>
  <si>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</si>
  <si>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</si>
  <si>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</si>
  <si>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</si>
  <si>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</si>
  <si>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</si>
  <si>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</si>
  <si>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</si>
  <si>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103年3月來臺旅客人次～按停留夜數分
Table 1-8  Visitor Arrivals  by Length of Stay,
March,2014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</si>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</sst>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4061.0</v>
      </c>
      <c r="E3" s="4" t="n">
        <v>16606.0</v>
      </c>
      <c r="F3" s="4" t="n">
        <v>36027.0</v>
      </c>
      <c r="G3" s="4" t="n">
        <v>23024.0</v>
      </c>
      <c r="H3" s="4" t="n">
        <v>13586.0</v>
      </c>
      <c r="I3" s="4" t="n">
        <v>2131.0</v>
      </c>
      <c r="J3" s="4" t="n">
        <v>688.0</v>
      </c>
      <c r="K3" s="4" t="n">
        <v>254.0</v>
      </c>
      <c r="L3" s="4" t="n">
        <v>92.0</v>
      </c>
      <c r="M3" s="4" t="n">
        <v>2591.0</v>
      </c>
      <c r="N3" s="11" t="n">
        <f>SUM(D3:M3)</f>
        <v>99060.0</v>
      </c>
      <c r="O3" s="4" t="n">
        <v>521625.0</v>
      </c>
      <c r="P3" s="4" t="n">
        <v>370418.0</v>
      </c>
      <c r="Q3" s="11" t="n">
        <f>SUM(D3:L3)</f>
        <v>96469.0</v>
      </c>
      <c r="R3" s="6" t="n">
        <f ref="R3:R48" si="0" t="shared">IF(P3&lt;&gt;0,P3/SUM(D3:L3),0)</f>
        <v>3.8397619960816427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4543.0</v>
      </c>
      <c r="E4" s="5" t="n">
        <v>5521.0</v>
      </c>
      <c r="F4" s="5" t="n">
        <v>9099.0</v>
      </c>
      <c r="G4" s="5" t="n">
        <v>19860.0</v>
      </c>
      <c r="H4" s="5" t="n">
        <v>267314.0</v>
      </c>
      <c r="I4" s="5" t="n">
        <v>20271.0</v>
      </c>
      <c r="J4" s="5" t="n">
        <v>2036.0</v>
      </c>
      <c r="K4" s="5" t="n">
        <v>2363.0</v>
      </c>
      <c r="L4" s="5" t="n">
        <v>1345.0</v>
      </c>
      <c r="M4" s="5" t="n">
        <v>10324.0</v>
      </c>
      <c r="N4" s="11" t="n">
        <f ref="N4:N14" si="1" t="shared">SUM(D4:M4)</f>
        <v>342676.0</v>
      </c>
      <c r="O4" s="5" t="n">
        <v>3681106.0</v>
      </c>
      <c r="P4" s="5" t="n">
        <v>2371784.0</v>
      </c>
      <c r="Q4" s="11" t="n">
        <f ref="Q4:Q48" si="2" t="shared">SUM(D4:L4)</f>
        <v>332352.0</v>
      </c>
      <c r="R4" s="6" t="n">
        <f si="0" t="shared"/>
        <v>7.136361448103216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7419.0</v>
      </c>
      <c r="E5" s="5" t="n">
        <v>56173.0</v>
      </c>
      <c r="F5" s="5" t="n">
        <v>61942.0</v>
      </c>
      <c r="G5" s="5" t="n">
        <v>20764.0</v>
      </c>
      <c r="H5" s="5" t="n">
        <v>9623.0</v>
      </c>
      <c r="I5" s="5" t="n">
        <v>4490.0</v>
      </c>
      <c r="J5" s="5" t="n">
        <v>3029.0</v>
      </c>
      <c r="K5" s="5" t="n">
        <v>2635.0</v>
      </c>
      <c r="L5" s="5" t="n">
        <v>1203.0</v>
      </c>
      <c r="M5" s="5" t="n">
        <v>1204.0</v>
      </c>
      <c r="N5" s="11" t="n">
        <f si="1" t="shared"/>
        <v>168482.0</v>
      </c>
      <c r="O5" s="5" t="n">
        <v>1031120.0</v>
      </c>
      <c r="P5" s="5" t="n">
        <v>763728.0</v>
      </c>
      <c r="Q5" s="11" t="n">
        <f si="2" t="shared"/>
        <v>167278.0</v>
      </c>
      <c r="R5" s="6" t="n">
        <f si="0" t="shared"/>
        <v>4.565621301067684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2539.0</v>
      </c>
      <c r="E6" s="5" t="n">
        <v>7721.0</v>
      </c>
      <c r="F6" s="5" t="n">
        <v>25445.0</v>
      </c>
      <c r="G6" s="5" t="n">
        <v>6315.0</v>
      </c>
      <c r="H6" s="5" t="n">
        <v>2169.0</v>
      </c>
      <c r="I6" s="5" t="n">
        <v>910.0</v>
      </c>
      <c r="J6" s="5" t="n">
        <v>599.0</v>
      </c>
      <c r="K6" s="5" t="n">
        <v>343.0</v>
      </c>
      <c r="L6" s="5" t="n">
        <v>243.0</v>
      </c>
      <c r="M6" s="5" t="n">
        <v>279.0</v>
      </c>
      <c r="N6" s="11" t="n">
        <f si="1" t="shared"/>
        <v>46563.0</v>
      </c>
      <c r="O6" s="5" t="n">
        <v>252292.0</v>
      </c>
      <c r="P6" s="5" t="n">
        <v>189747.0</v>
      </c>
      <c r="Q6" s="11" t="n">
        <f si="2" t="shared"/>
        <v>46284.0</v>
      </c>
      <c r="R6" s="6" t="n">
        <f si="0" t="shared"/>
        <v>4.099624060150376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208.0</v>
      </c>
      <c r="E7" s="5" t="n">
        <v>259.0</v>
      </c>
      <c r="F7" s="5" t="n">
        <v>353.0</v>
      </c>
      <c r="G7" s="5" t="n">
        <v>291.0</v>
      </c>
      <c r="H7" s="5" t="n">
        <v>327.0</v>
      </c>
      <c r="I7" s="5" t="n">
        <v>181.0</v>
      </c>
      <c r="J7" s="5" t="n">
        <v>164.0</v>
      </c>
      <c r="K7" s="5" t="n">
        <v>106.0</v>
      </c>
      <c r="L7" s="5" t="n">
        <v>30.0</v>
      </c>
      <c r="M7" s="5" t="n">
        <v>133.0</v>
      </c>
      <c r="N7" s="11" t="n">
        <f si="1" t="shared"/>
        <v>2052.0</v>
      </c>
      <c r="O7" s="5" t="n">
        <v>60363.0</v>
      </c>
      <c r="P7" s="5" t="n">
        <v>18311.0</v>
      </c>
      <c r="Q7" s="11" t="n">
        <f si="2" t="shared"/>
        <v>1919.0</v>
      </c>
      <c r="R7" s="6" t="n">
        <f si="0" t="shared"/>
        <v>9.541948931735279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83.0</v>
      </c>
      <c r="E8" s="5" t="n">
        <v>167.0</v>
      </c>
      <c r="F8" s="5" t="n">
        <v>267.0</v>
      </c>
      <c r="G8" s="5" t="n">
        <v>201.0</v>
      </c>
      <c r="H8" s="5" t="n">
        <v>284.0</v>
      </c>
      <c r="I8" s="5" t="n">
        <v>318.0</v>
      </c>
      <c r="J8" s="5" t="n">
        <v>57.0</v>
      </c>
      <c r="K8" s="5" t="n">
        <v>36.0</v>
      </c>
      <c r="L8" s="5" t="n">
        <v>20.0</v>
      </c>
      <c r="M8" s="5" t="n">
        <v>37.0</v>
      </c>
      <c r="N8" s="11" t="n">
        <f si="1" t="shared"/>
        <v>1470.0</v>
      </c>
      <c r="O8" s="5" t="n">
        <v>19864.0</v>
      </c>
      <c r="P8" s="5" t="n">
        <v>11262.0</v>
      </c>
      <c r="Q8" s="11" t="n">
        <f si="2" t="shared"/>
        <v>1433.0</v>
      </c>
      <c r="R8" s="6" t="n">
        <f si="0" t="shared"/>
        <v>7.859036985345429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698.0</v>
      </c>
      <c r="E9" s="5" t="n">
        <v>951.0</v>
      </c>
      <c r="F9" s="5" t="n">
        <v>2216.0</v>
      </c>
      <c r="G9" s="5" t="n">
        <v>4547.0</v>
      </c>
      <c r="H9" s="5" t="n">
        <v>26900.0</v>
      </c>
      <c r="I9" s="5" t="n">
        <v>8595.0</v>
      </c>
      <c r="J9" s="5" t="n">
        <v>1031.0</v>
      </c>
      <c r="K9" s="5" t="n">
        <v>515.0</v>
      </c>
      <c r="L9" s="5" t="n">
        <v>83.0</v>
      </c>
      <c r="M9" s="5" t="n">
        <v>392.0</v>
      </c>
      <c r="N9" s="11" t="n">
        <f si="1" t="shared"/>
        <v>45928.0</v>
      </c>
      <c r="O9" s="5" t="n">
        <v>446991.0</v>
      </c>
      <c r="P9" s="5" t="n">
        <v>325073.0</v>
      </c>
      <c r="Q9" s="11" t="n">
        <f si="2" t="shared"/>
        <v>45536.0</v>
      </c>
      <c r="R9" s="6" t="n">
        <f si="0" t="shared"/>
        <v>7.138813246661981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920.0</v>
      </c>
      <c r="E10" s="5" t="n">
        <v>2223.0</v>
      </c>
      <c r="F10" s="5" t="n">
        <v>3759.0</v>
      </c>
      <c r="G10" s="5" t="n">
        <v>5391.0</v>
      </c>
      <c r="H10" s="5" t="n">
        <v>14512.0</v>
      </c>
      <c r="I10" s="5" t="n">
        <v>6077.0</v>
      </c>
      <c r="J10" s="5" t="n">
        <v>832.0</v>
      </c>
      <c r="K10" s="5" t="n">
        <v>212.0</v>
      </c>
      <c r="L10" s="5" t="n">
        <v>28.0</v>
      </c>
      <c r="M10" s="5" t="n">
        <v>89.0</v>
      </c>
      <c r="N10" s="11" t="n">
        <f si="1" t="shared"/>
        <v>34043.0</v>
      </c>
      <c r="O10" s="5" t="n">
        <v>235774.0</v>
      </c>
      <c r="P10" s="5" t="n">
        <v>213074.0</v>
      </c>
      <c r="Q10" s="11" t="n">
        <f si="2" t="shared"/>
        <v>33954.0</v>
      </c>
      <c r="R10" s="6" t="n">
        <f si="0" t="shared"/>
        <v>6.275372562879189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222.0</v>
      </c>
      <c r="E11" s="5" t="n">
        <v>401.0</v>
      </c>
      <c r="F11" s="5" t="n">
        <v>638.0</v>
      </c>
      <c r="G11" s="5" t="n">
        <v>768.0</v>
      </c>
      <c r="H11" s="5" t="n">
        <v>1951.0</v>
      </c>
      <c r="I11" s="5" t="n">
        <v>867.0</v>
      </c>
      <c r="J11" s="5" t="n">
        <v>348.0</v>
      </c>
      <c r="K11" s="5" t="n">
        <v>294.0</v>
      </c>
      <c r="L11" s="5" t="n">
        <v>141.0</v>
      </c>
      <c r="M11" s="5" t="n">
        <v>6072.0</v>
      </c>
      <c r="N11" s="11" t="n">
        <f si="1" t="shared"/>
        <v>11702.0</v>
      </c>
      <c r="O11" s="5" t="n">
        <v>5407501.0</v>
      </c>
      <c r="P11" s="5" t="n">
        <v>58596.0</v>
      </c>
      <c r="Q11" s="11" t="n">
        <f si="2" t="shared"/>
        <v>5630.0</v>
      </c>
      <c r="R11" s="6" t="n">
        <f si="0" t="shared"/>
        <v>10.407815275310835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405.0</v>
      </c>
      <c r="E12" s="5" t="n">
        <v>644.0</v>
      </c>
      <c r="F12" s="5" t="n">
        <v>816.0</v>
      </c>
      <c r="G12" s="5" t="n">
        <v>717.0</v>
      </c>
      <c r="H12" s="5" t="n">
        <v>657.0</v>
      </c>
      <c r="I12" s="5" t="n">
        <v>372.0</v>
      </c>
      <c r="J12" s="5" t="n">
        <v>197.0</v>
      </c>
      <c r="K12" s="5" t="n">
        <v>194.0</v>
      </c>
      <c r="L12" s="5" t="n">
        <v>169.0</v>
      </c>
      <c r="M12" s="5" t="n">
        <v>3676.0</v>
      </c>
      <c r="N12" s="11" t="n">
        <f si="1" t="shared"/>
        <v>7847.0</v>
      </c>
      <c r="O12" s="5" t="n">
        <v>2410924.0</v>
      </c>
      <c r="P12" s="5" t="n">
        <v>40948.0</v>
      </c>
      <c r="Q12" s="11" t="n">
        <f si="2" t="shared"/>
        <v>4171.0</v>
      </c>
      <c r="R12" s="6" t="n">
        <f si="0" t="shared"/>
        <v>9.817309997602493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276.0</v>
      </c>
      <c r="E13" s="5" t="n">
        <v>1033.0</v>
      </c>
      <c r="F13" s="5" t="n">
        <v>1853.0</v>
      </c>
      <c r="G13" s="5" t="n">
        <v>972.0</v>
      </c>
      <c r="H13" s="5" t="n">
        <v>797.0</v>
      </c>
      <c r="I13" s="5" t="n">
        <v>390.0</v>
      </c>
      <c r="J13" s="5" t="n">
        <v>196.0</v>
      </c>
      <c r="K13" s="5" t="n">
        <v>194.0</v>
      </c>
      <c r="L13" s="5" t="n">
        <v>87.0</v>
      </c>
      <c r="M13" s="5" t="n">
        <v>3727.0</v>
      </c>
      <c r="N13" s="11" t="n">
        <f si="1" t="shared"/>
        <v>9525.0</v>
      </c>
      <c r="O13" s="5" t="n">
        <v>2473499.0</v>
      </c>
      <c r="P13" s="5" t="n">
        <v>40708.0</v>
      </c>
      <c r="Q13" s="11" t="n">
        <f si="2" t="shared"/>
        <v>5798.0</v>
      </c>
      <c r="R13" s="6" t="n">
        <f si="0" t="shared"/>
        <v>7.021041738530528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96.0</v>
      </c>
      <c r="E14" s="5" t="n">
        <v>237.0</v>
      </c>
      <c r="F14" s="5" t="n">
        <v>245.0</v>
      </c>
      <c r="G14" s="5" t="n">
        <v>439.0</v>
      </c>
      <c r="H14" s="5" t="n">
        <v>749.0</v>
      </c>
      <c r="I14" s="5" t="n">
        <v>392.0</v>
      </c>
      <c r="J14" s="5" t="n">
        <v>268.0</v>
      </c>
      <c r="K14" s="5" t="n">
        <v>288.0</v>
      </c>
      <c r="L14" s="5" t="n">
        <v>409.0</v>
      </c>
      <c r="M14" s="5" t="n">
        <v>5518.0</v>
      </c>
      <c r="N14" s="11" t="n">
        <f si="1" t="shared"/>
        <v>8641.0</v>
      </c>
      <c r="O14" s="5" t="n">
        <v>4668563.0</v>
      </c>
      <c r="P14" s="5" t="n">
        <v>64335.0</v>
      </c>
      <c r="Q14" s="11" t="n">
        <f si="2" t="shared"/>
        <v>3123.0</v>
      </c>
      <c r="R14" s="6" t="n">
        <f si="0" t="shared"/>
        <v>20.600384245917386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43.0</v>
      </c>
      <c r="E15" s="5" t="n">
        <f ref="E15:M15" si="3" t="shared">E16-E9-E10-E11-E12-E13-E14</f>
        <v>67.0</v>
      </c>
      <c r="F15" s="5" t="n">
        <f si="3" t="shared"/>
        <v>99.0</v>
      </c>
      <c r="G15" s="5" t="n">
        <f si="3" t="shared"/>
        <v>54.0</v>
      </c>
      <c r="H15" s="5" t="n">
        <f si="3" t="shared"/>
        <v>201.0</v>
      </c>
      <c r="I15" s="5" t="n">
        <f si="3" t="shared"/>
        <v>188.0</v>
      </c>
      <c r="J15" s="5" t="n">
        <f si="3" t="shared"/>
        <v>54.0</v>
      </c>
      <c r="K15" s="5" t="n">
        <f si="3" t="shared"/>
        <v>35.0</v>
      </c>
      <c r="L15" s="5" t="n">
        <f si="3" t="shared"/>
        <v>35.0</v>
      </c>
      <c r="M15" s="5" t="n">
        <f si="3" t="shared"/>
        <v>118.0</v>
      </c>
      <c r="N15" s="5" t="n">
        <f ref="N15" si="4" t="shared">N16-N9-N10-N11-N12-N13-N14</f>
        <v>894.0</v>
      </c>
      <c r="O15" s="5" t="n">
        <f>O16-O9-O10-O11-O12-O13-O14</f>
        <v>82078.0</v>
      </c>
      <c r="P15" s="5" t="n">
        <f>P16-P9-P10-P11-P12-P13-P14</f>
        <v>9393.0</v>
      </c>
      <c r="Q15" s="11" t="n">
        <f si="2" t="shared"/>
        <v>776.0</v>
      </c>
      <c r="R15" s="6" t="n">
        <f si="0" t="shared"/>
        <v>12.10438144329897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2660.0</v>
      </c>
      <c r="E16" s="5" t="n">
        <v>5556.0</v>
      </c>
      <c r="F16" s="5" t="n">
        <v>9626.0</v>
      </c>
      <c r="G16" s="5" t="n">
        <v>12888.0</v>
      </c>
      <c r="H16" s="5" t="n">
        <v>45767.0</v>
      </c>
      <c r="I16" s="5" t="n">
        <v>16881.0</v>
      </c>
      <c r="J16" s="5" t="n">
        <v>2926.0</v>
      </c>
      <c r="K16" s="5" t="n">
        <v>1732.0</v>
      </c>
      <c r="L16" s="5" t="n">
        <v>952.0</v>
      </c>
      <c r="M16" s="5" t="n">
        <v>19592.0</v>
      </c>
      <c r="N16" s="11" t="n">
        <f ref="N16:N48" si="5" t="shared">SUM(D16:M16)</f>
        <v>118580.0</v>
      </c>
      <c r="O16" s="5" t="n">
        <v>1.572533E7</v>
      </c>
      <c r="P16" s="5" t="n">
        <v>752127.0</v>
      </c>
      <c r="Q16" s="11" t="n">
        <f si="2" t="shared"/>
        <v>98988.0</v>
      </c>
      <c r="R16" s="6" t="n">
        <f si="0" t="shared"/>
        <v>7.598163413747121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13.0</v>
      </c>
      <c r="E17" s="5" t="n">
        <f ref="E17:M17" si="6" t="shared">E18-E16-E3-E4-E5-E6-E7-E8</f>
        <v>46.0</v>
      </c>
      <c r="F17" s="5" t="n">
        <f si="6" t="shared"/>
        <v>80.0</v>
      </c>
      <c r="G17" s="5" t="n">
        <f si="6" t="shared"/>
        <v>86.0</v>
      </c>
      <c r="H17" s="5" t="n">
        <f si="6" t="shared"/>
        <v>183.0</v>
      </c>
      <c r="I17" s="5" t="n">
        <f si="6" t="shared"/>
        <v>76.0</v>
      </c>
      <c r="J17" s="5" t="n">
        <f si="6" t="shared"/>
        <v>65.0</v>
      </c>
      <c r="K17" s="5" t="n">
        <f si="6" t="shared"/>
        <v>110.0</v>
      </c>
      <c r="L17" s="5" t="n">
        <f si="6" t="shared"/>
        <v>24.0</v>
      </c>
      <c r="M17" s="5" t="n">
        <f si="6" t="shared"/>
        <v>298.0</v>
      </c>
      <c r="N17" s="11" t="n">
        <f si="5" t="shared"/>
        <v>981.0</v>
      </c>
      <c r="O17" s="5" t="n">
        <f>O18-O16-O3-O4-O5-O6-O7-O8</f>
        <v>355001.0</v>
      </c>
      <c r="P17" s="5" t="n">
        <f>P18-P16-P3-P4-P5-P6-P7-P8</f>
        <v>11554.0</v>
      </c>
      <c r="Q17" s="11" t="n">
        <f si="2" t="shared"/>
        <v>683.0</v>
      </c>
      <c r="R17" s="6" t="n">
        <f si="0" t="shared"/>
        <v>16.916544655929723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21526.0</v>
      </c>
      <c r="E18" s="5" t="n">
        <v>92049.0</v>
      </c>
      <c r="F18" s="5" t="n">
        <v>142839.0</v>
      </c>
      <c r="G18" s="5" t="n">
        <v>83429.0</v>
      </c>
      <c r="H18" s="5" t="n">
        <v>339253.0</v>
      </c>
      <c r="I18" s="5" t="n">
        <v>45258.0</v>
      </c>
      <c r="J18" s="5" t="n">
        <v>9564.0</v>
      </c>
      <c r="K18" s="5" t="n">
        <v>7579.0</v>
      </c>
      <c r="L18" s="5" t="n">
        <v>3909.0</v>
      </c>
      <c r="M18" s="5" t="n">
        <v>34458.0</v>
      </c>
      <c r="N18" s="11" t="n">
        <f si="5" t="shared"/>
        <v>779864.0</v>
      </c>
      <c r="O18" s="5" t="n">
        <v>2.1646701E7</v>
      </c>
      <c r="P18" s="5" t="n">
        <v>4488931.0</v>
      </c>
      <c r="Q18" s="11" t="n">
        <f si="2" t="shared"/>
        <v>745406.0</v>
      </c>
      <c r="R18" s="6" t="n">
        <f si="0" t="shared"/>
        <v>6.022128880100241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349.0</v>
      </c>
      <c r="E19" s="5" t="n">
        <v>797.0</v>
      </c>
      <c r="F19" s="5" t="n">
        <v>1273.0</v>
      </c>
      <c r="G19" s="5" t="n">
        <v>923.0</v>
      </c>
      <c r="H19" s="5" t="n">
        <v>1703.0</v>
      </c>
      <c r="I19" s="5" t="n">
        <v>1296.0</v>
      </c>
      <c r="J19" s="5" t="n">
        <v>507.0</v>
      </c>
      <c r="K19" s="5" t="n">
        <v>346.0</v>
      </c>
      <c r="L19" s="5" t="n">
        <v>165.0</v>
      </c>
      <c r="M19" s="5" t="n">
        <v>150.0</v>
      </c>
      <c r="N19" s="11" t="n">
        <f si="5" t="shared"/>
        <v>7509.0</v>
      </c>
      <c r="O19" s="5" t="n">
        <v>114238.0</v>
      </c>
      <c r="P19" s="5" t="n">
        <v>72020.0</v>
      </c>
      <c r="Q19" s="11" t="n">
        <f si="2" t="shared"/>
        <v>7359.0</v>
      </c>
      <c r="R19" s="6" t="n">
        <f si="0" t="shared"/>
        <v>9.786655795624405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2895.0</v>
      </c>
      <c r="E20" s="5" t="n">
        <v>3895.0</v>
      </c>
      <c r="F20" s="5" t="n">
        <v>4368.0</v>
      </c>
      <c r="G20" s="5" t="n">
        <v>3442.0</v>
      </c>
      <c r="H20" s="5" t="n">
        <v>7281.0</v>
      </c>
      <c r="I20" s="5" t="n">
        <v>6912.0</v>
      </c>
      <c r="J20" s="5" t="n">
        <v>2891.0</v>
      </c>
      <c r="K20" s="5" t="n">
        <v>1700.0</v>
      </c>
      <c r="L20" s="5" t="n">
        <v>963.0</v>
      </c>
      <c r="M20" s="5" t="n">
        <v>729.0</v>
      </c>
      <c r="N20" s="11" t="n">
        <f si="5" t="shared"/>
        <v>35076.0</v>
      </c>
      <c r="O20" s="5" t="n">
        <v>543965.0</v>
      </c>
      <c r="P20" s="5" t="n">
        <v>366274.0</v>
      </c>
      <c r="Q20" s="11" t="n">
        <f si="2" t="shared"/>
        <v>34347.0</v>
      </c>
      <c r="R20" s="6" t="n">
        <f si="0" t="shared"/>
        <v>10.663929891984743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13.0</v>
      </c>
      <c r="E21" s="5" t="n">
        <v>23.0</v>
      </c>
      <c r="F21" s="5" t="n">
        <v>34.0</v>
      </c>
      <c r="G21" s="5" t="n">
        <v>27.0</v>
      </c>
      <c r="H21" s="5" t="n">
        <v>68.0</v>
      </c>
      <c r="I21" s="5" t="n">
        <v>67.0</v>
      </c>
      <c r="J21" s="5" t="n">
        <v>12.0</v>
      </c>
      <c r="K21" s="5" t="n">
        <v>7.0</v>
      </c>
      <c r="L21" s="5" t="n">
        <v>4.0</v>
      </c>
      <c r="M21" s="5" t="n">
        <v>14.0</v>
      </c>
      <c r="N21" s="11" t="n">
        <f si="5" t="shared"/>
        <v>269.0</v>
      </c>
      <c r="O21" s="5" t="n">
        <v>5193.0</v>
      </c>
      <c r="P21" s="5" t="n">
        <v>2202.0</v>
      </c>
      <c r="Q21" s="11" t="n">
        <f si="2" t="shared"/>
        <v>255.0</v>
      </c>
      <c r="R21" s="6" t="n">
        <f si="0" t="shared"/>
        <v>8.635294117647058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15.0</v>
      </c>
      <c r="E22" s="5" t="n">
        <v>37.0</v>
      </c>
      <c r="F22" s="5" t="n">
        <v>59.0</v>
      </c>
      <c r="G22" s="5" t="n">
        <v>59.0</v>
      </c>
      <c r="H22" s="5" t="n">
        <v>115.0</v>
      </c>
      <c r="I22" s="5" t="n">
        <v>94.0</v>
      </c>
      <c r="J22" s="5" t="n">
        <v>24.0</v>
      </c>
      <c r="K22" s="5" t="n">
        <v>23.0</v>
      </c>
      <c r="L22" s="5" t="n">
        <v>6.0</v>
      </c>
      <c r="M22" s="5" t="n">
        <v>8.0</v>
      </c>
      <c r="N22" s="11" t="n">
        <f si="5" t="shared"/>
        <v>440.0</v>
      </c>
      <c r="O22" s="5" t="n">
        <v>5566.0</v>
      </c>
      <c r="P22" s="5" t="n">
        <v>4249.0</v>
      </c>
      <c r="Q22" s="11" t="n">
        <f si="2" t="shared"/>
        <v>432.0</v>
      </c>
      <c r="R22" s="6" t="n">
        <f si="0" t="shared"/>
        <v>9.835648148148149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3.0</v>
      </c>
      <c r="F23" s="5" t="n">
        <v>9.0</v>
      </c>
      <c r="G23" s="5" t="n">
        <v>7.0</v>
      </c>
      <c r="H23" s="5" t="n">
        <v>21.0</v>
      </c>
      <c r="I23" s="5" t="n">
        <v>27.0</v>
      </c>
      <c r="J23" s="5" t="n">
        <v>10.0</v>
      </c>
      <c r="K23" s="5" t="n">
        <v>5.0</v>
      </c>
      <c r="L23" s="5" t="n">
        <v>6.0</v>
      </c>
      <c r="M23" s="5" t="n">
        <v>5.0</v>
      </c>
      <c r="N23" s="11" t="n">
        <f si="5" t="shared"/>
        <v>97.0</v>
      </c>
      <c r="O23" s="5" t="n">
        <v>2575.0</v>
      </c>
      <c r="P23" s="5" t="n">
        <v>1390.0</v>
      </c>
      <c r="Q23" s="11" t="n">
        <f si="2" t="shared"/>
        <v>92.0</v>
      </c>
      <c r="R23" s="6" t="n">
        <f si="0" t="shared"/>
        <v>15.108695652173912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23.0</v>
      </c>
      <c r="E24" s="5" t="n">
        <f ref="E24:M24" si="7" t="shared">E25-E19-E20-E21-E22-E23</f>
        <v>35.0</v>
      </c>
      <c r="F24" s="5" t="n">
        <f si="7" t="shared"/>
        <v>61.0</v>
      </c>
      <c r="G24" s="5" t="n">
        <f si="7" t="shared"/>
        <v>53.0</v>
      </c>
      <c r="H24" s="5" t="n">
        <f si="7" t="shared"/>
        <v>201.0</v>
      </c>
      <c r="I24" s="5" t="n">
        <f si="7" t="shared"/>
        <v>162.0</v>
      </c>
      <c r="J24" s="5" t="n">
        <f si="7" t="shared"/>
        <v>47.0</v>
      </c>
      <c r="K24" s="5" t="n">
        <f si="7" t="shared"/>
        <v>53.0</v>
      </c>
      <c r="L24" s="5" t="n">
        <f si="7" t="shared"/>
        <v>20.0</v>
      </c>
      <c r="M24" s="5" t="n">
        <f si="7" t="shared"/>
        <v>60.0</v>
      </c>
      <c r="N24" s="11" t="n">
        <f si="5" t="shared"/>
        <v>715.0</v>
      </c>
      <c r="O24" s="5" t="n">
        <f>O25-O19-O20-O21-O22-O23</f>
        <v>30162.0</v>
      </c>
      <c r="P24" s="5" t="n">
        <f>P25-P19-P20-P21-P22-P23</f>
        <v>8380.0</v>
      </c>
      <c r="Q24" s="11" t="n">
        <f si="2" t="shared"/>
        <v>655.0</v>
      </c>
      <c r="R24" s="6" t="n">
        <f si="0" t="shared"/>
        <v>12.793893129770993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3299.0</v>
      </c>
      <c r="E25" s="5" t="n">
        <v>4790.0</v>
      </c>
      <c r="F25" s="5" t="n">
        <v>5804.0</v>
      </c>
      <c r="G25" s="5" t="n">
        <v>4511.0</v>
      </c>
      <c r="H25" s="5" t="n">
        <v>9389.0</v>
      </c>
      <c r="I25" s="5" t="n">
        <v>8558.0</v>
      </c>
      <c r="J25" s="5" t="n">
        <v>3491.0</v>
      </c>
      <c r="K25" s="5" t="n">
        <v>2134.0</v>
      </c>
      <c r="L25" s="5" t="n">
        <v>1164.0</v>
      </c>
      <c r="M25" s="5" t="n">
        <v>966.0</v>
      </c>
      <c r="N25" s="11" t="n">
        <f si="5" t="shared"/>
        <v>44106.0</v>
      </c>
      <c r="O25" s="5" t="n">
        <v>701699.0</v>
      </c>
      <c r="P25" s="5" t="n">
        <v>454515.0</v>
      </c>
      <c r="Q25" s="11" t="n">
        <f si="2" t="shared"/>
        <v>43140.0</v>
      </c>
      <c r="R25" s="6" t="n">
        <f si="0" t="shared"/>
        <v>10.535813630041725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38.0</v>
      </c>
      <c r="E26" s="5" t="n">
        <v>57.0</v>
      </c>
      <c r="F26" s="5" t="n">
        <v>73.0</v>
      </c>
      <c r="G26" s="5" t="n">
        <v>60.0</v>
      </c>
      <c r="H26" s="5" t="n">
        <v>68.0</v>
      </c>
      <c r="I26" s="5" t="n">
        <v>78.0</v>
      </c>
      <c r="J26" s="5" t="n">
        <v>29.0</v>
      </c>
      <c r="K26" s="5" t="n">
        <v>21.0</v>
      </c>
      <c r="L26" s="5" t="n">
        <v>10.0</v>
      </c>
      <c r="M26" s="5" t="n">
        <v>8.0</v>
      </c>
      <c r="N26" s="11" t="n">
        <f si="5" t="shared"/>
        <v>442.0</v>
      </c>
      <c r="O26" s="5" t="n">
        <v>5382.0</v>
      </c>
      <c r="P26" s="5" t="n">
        <v>4126.0</v>
      </c>
      <c r="Q26" s="11" t="n">
        <f si="2" t="shared"/>
        <v>434.0</v>
      </c>
      <c r="R26" s="6" t="n">
        <f si="0" t="shared"/>
        <v>9.506912442396313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226.0</v>
      </c>
      <c r="E27" s="5" t="n">
        <v>361.0</v>
      </c>
      <c r="F27" s="5" t="n">
        <v>439.0</v>
      </c>
      <c r="G27" s="5" t="n">
        <v>233.0</v>
      </c>
      <c r="H27" s="5" t="n">
        <v>496.0</v>
      </c>
      <c r="I27" s="5" t="n">
        <v>687.0</v>
      </c>
      <c r="J27" s="5" t="n">
        <v>280.0</v>
      </c>
      <c r="K27" s="5" t="n">
        <v>215.0</v>
      </c>
      <c r="L27" s="5" t="n">
        <v>98.0</v>
      </c>
      <c r="M27" s="5" t="n">
        <v>66.0</v>
      </c>
      <c r="N27" s="11" t="n">
        <f si="5" t="shared"/>
        <v>3101.0</v>
      </c>
      <c r="O27" s="5" t="n">
        <v>48332.0</v>
      </c>
      <c r="P27" s="5" t="n">
        <v>36523.0</v>
      </c>
      <c r="Q27" s="11" t="n">
        <f si="2" t="shared"/>
        <v>3035.0</v>
      </c>
      <c r="R27" s="6" t="n">
        <f si="0" t="shared"/>
        <v>12.033937397034597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363.0</v>
      </c>
      <c r="E28" s="5" t="n">
        <v>651.0</v>
      </c>
      <c r="F28" s="5" t="n">
        <v>638.0</v>
      </c>
      <c r="G28" s="5" t="n">
        <v>509.0</v>
      </c>
      <c r="H28" s="5" t="n">
        <v>796.0</v>
      </c>
      <c r="I28" s="5" t="n">
        <v>725.0</v>
      </c>
      <c r="J28" s="5" t="n">
        <v>386.0</v>
      </c>
      <c r="K28" s="5" t="n">
        <v>201.0</v>
      </c>
      <c r="L28" s="5" t="n">
        <v>83.0</v>
      </c>
      <c r="M28" s="5" t="n">
        <v>72.0</v>
      </c>
      <c r="N28" s="11" t="n">
        <f si="5" t="shared"/>
        <v>4424.0</v>
      </c>
      <c r="O28" s="5" t="n">
        <v>56796.0</v>
      </c>
      <c r="P28" s="5" t="n">
        <v>41289.0</v>
      </c>
      <c r="Q28" s="11" t="n">
        <f si="2" t="shared"/>
        <v>4352.0</v>
      </c>
      <c r="R28" s="6" t="n">
        <f si="0" t="shared"/>
        <v>9.487362132352942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172.0</v>
      </c>
      <c r="E29" s="5" t="n">
        <v>276.0</v>
      </c>
      <c r="F29" s="5" t="n">
        <v>272.0</v>
      </c>
      <c r="G29" s="5" t="n">
        <v>212.0</v>
      </c>
      <c r="H29" s="5" t="n">
        <v>288.0</v>
      </c>
      <c r="I29" s="5" t="n">
        <v>153.0</v>
      </c>
      <c r="J29" s="5" t="n">
        <v>79.0</v>
      </c>
      <c r="K29" s="5" t="n">
        <v>40.0</v>
      </c>
      <c r="L29" s="5" t="n">
        <v>38.0</v>
      </c>
      <c r="M29" s="5" t="n">
        <v>20.0</v>
      </c>
      <c r="N29" s="11" t="n">
        <f si="5" t="shared"/>
        <v>1550.0</v>
      </c>
      <c r="O29" s="5" t="n">
        <v>16870.0</v>
      </c>
      <c r="P29" s="5" t="n">
        <v>12111.0</v>
      </c>
      <c r="Q29" s="11" t="n">
        <f si="2" t="shared"/>
        <v>1530.0</v>
      </c>
      <c r="R29" s="6" t="n">
        <f si="0" t="shared"/>
        <v>7.915686274509804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123.0</v>
      </c>
      <c r="E30" s="5" t="n">
        <v>204.0</v>
      </c>
      <c r="F30" s="5" t="n">
        <v>261.0</v>
      </c>
      <c r="G30" s="5" t="n">
        <v>192.0</v>
      </c>
      <c r="H30" s="5" t="n">
        <v>266.0</v>
      </c>
      <c r="I30" s="5" t="n">
        <v>197.0</v>
      </c>
      <c r="J30" s="5" t="n">
        <v>87.0</v>
      </c>
      <c r="K30" s="5" t="n">
        <v>57.0</v>
      </c>
      <c r="L30" s="5" t="n">
        <v>33.0</v>
      </c>
      <c r="M30" s="5" t="n">
        <v>26.0</v>
      </c>
      <c r="N30" s="11" t="n">
        <f si="5" t="shared"/>
        <v>1446.0</v>
      </c>
      <c r="O30" s="5" t="n">
        <v>17137.0</v>
      </c>
      <c r="P30" s="5" t="n">
        <v>12747.0</v>
      </c>
      <c r="Q30" s="11" t="n">
        <f si="2" t="shared"/>
        <v>1420.0</v>
      </c>
      <c r="R30" s="6" t="n">
        <f si="0" t="shared"/>
        <v>8.976760563380282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45.0</v>
      </c>
      <c r="E31" s="5" t="n">
        <v>98.0</v>
      </c>
      <c r="F31" s="5" t="n">
        <v>101.0</v>
      </c>
      <c r="G31" s="5" t="n">
        <v>82.0</v>
      </c>
      <c r="H31" s="5" t="n">
        <v>146.0</v>
      </c>
      <c r="I31" s="5" t="n">
        <v>125.0</v>
      </c>
      <c r="J31" s="5" t="n">
        <v>53.0</v>
      </c>
      <c r="K31" s="5" t="n">
        <v>30.0</v>
      </c>
      <c r="L31" s="5" t="n">
        <v>14.0</v>
      </c>
      <c r="M31" s="5" t="n">
        <v>7.0</v>
      </c>
      <c r="N31" s="11" t="n">
        <f si="5" t="shared"/>
        <v>701.0</v>
      </c>
      <c r="O31" s="5" t="n">
        <v>7672.0</v>
      </c>
      <c r="P31" s="5" t="n">
        <v>6562.0</v>
      </c>
      <c r="Q31" s="11" t="n">
        <f si="2" t="shared"/>
        <v>694.0</v>
      </c>
      <c r="R31" s="6" t="n">
        <f si="0" t="shared"/>
        <v>9.455331412103746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54.0</v>
      </c>
      <c r="E32" s="5" t="n">
        <v>98.0</v>
      </c>
      <c r="F32" s="5" t="n">
        <v>133.0</v>
      </c>
      <c r="G32" s="5" t="n">
        <v>89.0</v>
      </c>
      <c r="H32" s="5" t="n">
        <v>127.0</v>
      </c>
      <c r="I32" s="5" t="n">
        <v>115.0</v>
      </c>
      <c r="J32" s="5" t="n">
        <v>37.0</v>
      </c>
      <c r="K32" s="5" t="n">
        <v>35.0</v>
      </c>
      <c r="L32" s="5" t="n">
        <v>28.0</v>
      </c>
      <c r="M32" s="5" t="n">
        <v>21.0</v>
      </c>
      <c r="N32" s="11" t="n">
        <f si="5" t="shared"/>
        <v>737.0</v>
      </c>
      <c r="O32" s="5" t="n">
        <v>13485.0</v>
      </c>
      <c r="P32" s="5" t="n">
        <v>7398.0</v>
      </c>
      <c r="Q32" s="11" t="n">
        <f si="2" t="shared"/>
        <v>716.0</v>
      </c>
      <c r="R32" s="6" t="n">
        <f si="0" t="shared"/>
        <v>10.332402234636872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378.0</v>
      </c>
      <c r="E33" s="5" t="n">
        <v>775.0</v>
      </c>
      <c r="F33" s="5" t="n">
        <v>806.0</v>
      </c>
      <c r="G33" s="5" t="n">
        <v>636.0</v>
      </c>
      <c r="H33" s="5" t="n">
        <v>771.0</v>
      </c>
      <c r="I33" s="5" t="n">
        <v>573.0</v>
      </c>
      <c r="J33" s="5" t="n">
        <v>223.0</v>
      </c>
      <c r="K33" s="5" t="n">
        <v>181.0</v>
      </c>
      <c r="L33" s="5" t="n">
        <v>108.0</v>
      </c>
      <c r="M33" s="5" t="n">
        <v>102.0</v>
      </c>
      <c r="N33" s="11" t="n">
        <f si="5" t="shared"/>
        <v>4553.0</v>
      </c>
      <c r="O33" s="5" t="n">
        <v>61221.0</v>
      </c>
      <c r="P33" s="5" t="n">
        <v>38470.0</v>
      </c>
      <c r="Q33" s="11" t="n">
        <f si="2" t="shared"/>
        <v>4451.0</v>
      </c>
      <c r="R33" s="6" t="n">
        <f si="0" t="shared"/>
        <v>8.643001572680296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34.0</v>
      </c>
      <c r="E34" s="5" t="n">
        <v>59.0</v>
      </c>
      <c r="F34" s="5" t="n">
        <v>69.0</v>
      </c>
      <c r="G34" s="5" t="n">
        <v>51.0</v>
      </c>
      <c r="H34" s="5" t="n">
        <v>75.0</v>
      </c>
      <c r="I34" s="5" t="n">
        <v>83.0</v>
      </c>
      <c r="J34" s="5" t="n">
        <v>51.0</v>
      </c>
      <c r="K34" s="5" t="n">
        <v>31.0</v>
      </c>
      <c r="L34" s="5" t="n">
        <v>14.0</v>
      </c>
      <c r="M34" s="5" t="n">
        <v>7.0</v>
      </c>
      <c r="N34" s="11" t="n">
        <f si="5" t="shared"/>
        <v>474.0</v>
      </c>
      <c r="O34" s="5" t="n">
        <v>7189.0</v>
      </c>
      <c r="P34" s="5" t="n">
        <v>5344.0</v>
      </c>
      <c r="Q34" s="11" t="n">
        <f si="2" t="shared"/>
        <v>467.0</v>
      </c>
      <c r="R34" s="6" t="n">
        <f si="0" t="shared"/>
        <v>11.443254817987151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20.0</v>
      </c>
      <c r="E35" s="5" t="n">
        <v>22.0</v>
      </c>
      <c r="F35" s="5" t="n">
        <v>10.0</v>
      </c>
      <c r="G35" s="5" t="n">
        <v>25.0</v>
      </c>
      <c r="H35" s="5" t="n">
        <v>33.0</v>
      </c>
      <c r="I35" s="5" t="n">
        <v>32.0</v>
      </c>
      <c r="J35" s="5" t="n">
        <v>5.0</v>
      </c>
      <c r="K35" s="5" t="n">
        <v>3.0</v>
      </c>
      <c r="L35" s="5" t="n">
        <v>1.0</v>
      </c>
      <c r="M35" s="5" t="n">
        <v>4.0</v>
      </c>
      <c r="N35" s="11" t="n">
        <f si="5" t="shared"/>
        <v>155.0</v>
      </c>
      <c r="O35" s="5" t="n">
        <v>2279.0</v>
      </c>
      <c r="P35" s="5" t="n">
        <v>1010.0</v>
      </c>
      <c r="Q35" s="11" t="n">
        <f si="2" t="shared"/>
        <v>151.0</v>
      </c>
      <c r="R35" s="6" t="n">
        <f si="0" t="shared"/>
        <v>6.688741721854305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51.0</v>
      </c>
      <c r="E36" s="5" t="n">
        <v>109.0</v>
      </c>
      <c r="F36" s="5" t="n">
        <v>101.0</v>
      </c>
      <c r="G36" s="5" t="n">
        <v>90.0</v>
      </c>
      <c r="H36" s="5" t="n">
        <v>107.0</v>
      </c>
      <c r="I36" s="5" t="n">
        <v>101.0</v>
      </c>
      <c r="J36" s="5" t="n">
        <v>52.0</v>
      </c>
      <c r="K36" s="5" t="n">
        <v>34.0</v>
      </c>
      <c r="L36" s="5" t="n">
        <v>19.0</v>
      </c>
      <c r="M36" s="5" t="n">
        <v>7.0</v>
      </c>
      <c r="N36" s="11" t="n">
        <f si="5" t="shared"/>
        <v>671.0</v>
      </c>
      <c r="O36" s="5" t="n">
        <v>8487.0</v>
      </c>
      <c r="P36" s="5" t="n">
        <v>6823.0</v>
      </c>
      <c r="Q36" s="11" t="n">
        <f si="2" t="shared"/>
        <v>664.0</v>
      </c>
      <c r="R36" s="6" t="n">
        <f si="0" t="shared"/>
        <v>10.275602409638553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20.0</v>
      </c>
      <c r="E37" s="5" t="n">
        <v>54.0</v>
      </c>
      <c r="F37" s="5" t="n">
        <v>110.0</v>
      </c>
      <c r="G37" s="5" t="n">
        <v>88.0</v>
      </c>
      <c r="H37" s="5" t="n">
        <v>184.0</v>
      </c>
      <c r="I37" s="5" t="n">
        <v>116.0</v>
      </c>
      <c r="J37" s="5" t="n">
        <v>45.0</v>
      </c>
      <c r="K37" s="5" t="n">
        <v>25.0</v>
      </c>
      <c r="L37" s="5" t="n">
        <v>12.0</v>
      </c>
      <c r="M37" s="5" t="n">
        <v>25.0</v>
      </c>
      <c r="N37" s="11" t="n">
        <f si="5" t="shared"/>
        <v>679.0</v>
      </c>
      <c r="O37" s="5" t="n">
        <v>11282.0</v>
      </c>
      <c r="P37" s="5" t="n">
        <v>6035.0</v>
      </c>
      <c r="Q37" s="11" t="n">
        <f si="2" t="shared"/>
        <v>654.0</v>
      </c>
      <c r="R37" s="6" t="n">
        <f si="0" t="shared"/>
        <v>9.22782874617737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232.0</v>
      </c>
      <c r="E38" s="5" t="n">
        <f ref="E38:M38" si="8" t="shared">E39-E26-E27-E28-E29-E30-E31-E32-E33-E34-E35-E36-E37</f>
        <v>438.0</v>
      </c>
      <c r="F38" s="5" t="n">
        <f si="8" t="shared"/>
        <v>554.0</v>
      </c>
      <c r="G38" s="5" t="n">
        <f si="8" t="shared"/>
        <v>425.0</v>
      </c>
      <c r="H38" s="5" t="n">
        <f si="8" t="shared"/>
        <v>608.0</v>
      </c>
      <c r="I38" s="5" t="n">
        <f si="8" t="shared"/>
        <v>574.0</v>
      </c>
      <c r="J38" s="5" t="n">
        <f si="8" t="shared"/>
        <v>151.0</v>
      </c>
      <c r="K38" s="5" t="n">
        <f si="8" t="shared"/>
        <v>139.0</v>
      </c>
      <c r="L38" s="5" t="n">
        <f si="8" t="shared"/>
        <v>65.0</v>
      </c>
      <c r="M38" s="5" t="n">
        <f si="8" t="shared"/>
        <v>89.0</v>
      </c>
      <c r="N38" s="11" t="n">
        <f si="5" t="shared"/>
        <v>3275.0</v>
      </c>
      <c r="O38" s="5" t="n">
        <f>O39-O26-O27-O28-O29-O30-O31-O32-O33-O34-O35-O36-O37</f>
        <v>48134.0</v>
      </c>
      <c r="P38" s="5" t="n">
        <f>P39-P26-P27-P28-P29-P30-P31-P32-P33-P34-P35-P36-P37</f>
        <v>28895.0</v>
      </c>
      <c r="Q38" s="11" t="n">
        <f si="2" t="shared"/>
        <v>3186.0</v>
      </c>
      <c r="R38" s="6" t="n">
        <f si="0" t="shared"/>
        <v>9.069365976145637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1756.0</v>
      </c>
      <c r="E39" s="5" t="n">
        <v>3202.0</v>
      </c>
      <c r="F39" s="5" t="n">
        <v>3567.0</v>
      </c>
      <c r="G39" s="5" t="n">
        <v>2692.0</v>
      </c>
      <c r="H39" s="5" t="n">
        <v>3965.0</v>
      </c>
      <c r="I39" s="5" t="n">
        <v>3559.0</v>
      </c>
      <c r="J39" s="5" t="n">
        <v>1478.0</v>
      </c>
      <c r="K39" s="5" t="n">
        <v>1012.0</v>
      </c>
      <c r="L39" s="5" t="n">
        <v>523.0</v>
      </c>
      <c r="M39" s="5" t="n">
        <v>454.0</v>
      </c>
      <c r="N39" s="11" t="n">
        <f si="5" t="shared"/>
        <v>22208.0</v>
      </c>
      <c r="O39" s="5" t="n">
        <v>304266.0</v>
      </c>
      <c r="P39" s="5" t="n">
        <v>207333.0</v>
      </c>
      <c r="Q39" s="11" t="n">
        <f si="2" t="shared"/>
        <v>21754.0</v>
      </c>
      <c r="R39" s="6" t="n">
        <f si="0" t="shared"/>
        <v>9.530798933529466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266.0</v>
      </c>
      <c r="E40" s="5" t="n">
        <v>594.0</v>
      </c>
      <c r="F40" s="5" t="n">
        <v>952.0</v>
      </c>
      <c r="G40" s="5" t="n">
        <v>725.0</v>
      </c>
      <c r="H40" s="5" t="n">
        <v>1465.0</v>
      </c>
      <c r="I40" s="5" t="n">
        <v>886.0</v>
      </c>
      <c r="J40" s="5" t="n">
        <v>378.0</v>
      </c>
      <c r="K40" s="5" t="n">
        <v>102.0</v>
      </c>
      <c r="L40" s="5" t="n">
        <v>47.0</v>
      </c>
      <c r="M40" s="5" t="n">
        <v>66.0</v>
      </c>
      <c r="N40" s="11" t="n">
        <f si="5" t="shared"/>
        <v>5481.0</v>
      </c>
      <c r="O40" s="5" t="n">
        <v>54911.0</v>
      </c>
      <c r="P40" s="5" t="n">
        <v>42079.0</v>
      </c>
      <c r="Q40" s="11" t="n">
        <f si="2" t="shared"/>
        <v>5415.0</v>
      </c>
      <c r="R40" s="6" t="n">
        <f si="0" t="shared"/>
        <v>7.770821791320406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64.0</v>
      </c>
      <c r="E41" s="5" t="n">
        <v>116.0</v>
      </c>
      <c r="F41" s="5" t="n">
        <v>121.0</v>
      </c>
      <c r="G41" s="5" t="n">
        <v>129.0</v>
      </c>
      <c r="H41" s="5" t="n">
        <v>139.0</v>
      </c>
      <c r="I41" s="5" t="n">
        <v>176.0</v>
      </c>
      <c r="J41" s="5" t="n">
        <v>80.0</v>
      </c>
      <c r="K41" s="5" t="n">
        <v>64.0</v>
      </c>
      <c r="L41" s="5" t="n">
        <v>31.0</v>
      </c>
      <c r="M41" s="5" t="n">
        <v>32.0</v>
      </c>
      <c r="N41" s="11" t="n">
        <f si="5" t="shared"/>
        <v>952.0</v>
      </c>
      <c r="O41" s="5" t="n">
        <v>17806.0</v>
      </c>
      <c r="P41" s="5" t="n">
        <v>10952.0</v>
      </c>
      <c r="Q41" s="11" t="n">
        <f si="2" t="shared"/>
        <v>920.0</v>
      </c>
      <c r="R41" s="6" t="n">
        <f si="0" t="shared"/>
        <v>11.904347826086957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11.0</v>
      </c>
      <c r="F42" s="5" t="n">
        <f si="9" t="shared"/>
        <v>12.0</v>
      </c>
      <c r="G42" s="5" t="n">
        <f si="9" t="shared"/>
        <v>6.0</v>
      </c>
      <c r="H42" s="5" t="n">
        <f si="9" t="shared"/>
        <v>24.0</v>
      </c>
      <c r="I42" s="5" t="n">
        <f si="9" t="shared"/>
        <v>23.0</v>
      </c>
      <c r="J42" s="5" t="n">
        <f si="9" t="shared"/>
        <v>35.0</v>
      </c>
      <c r="K42" s="5" t="n">
        <f si="9" t="shared"/>
        <v>2.0</v>
      </c>
      <c r="L42" s="5" t="n">
        <f si="9" t="shared"/>
        <v>0.0</v>
      </c>
      <c r="M42" s="5" t="n">
        <f si="9" t="shared"/>
        <v>5.0</v>
      </c>
      <c r="N42" s="11" t="n">
        <f si="5" t="shared"/>
        <v>122.0</v>
      </c>
      <c r="O42" s="5" t="n">
        <f>O43-O40-O41</f>
        <v>2332.0</v>
      </c>
      <c r="P42" s="5" t="n">
        <f>P43-P40-P41</f>
        <v>1309.0</v>
      </c>
      <c r="Q42" s="11" t="n">
        <f si="2" t="shared"/>
        <v>117.0</v>
      </c>
      <c r="R42" s="6" t="n">
        <f si="0" t="shared"/>
        <v>11.188034188034187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334.0</v>
      </c>
      <c r="E43" s="5" t="n">
        <v>721.0</v>
      </c>
      <c r="F43" s="5" t="n">
        <v>1085.0</v>
      </c>
      <c r="G43" s="5" t="n">
        <v>860.0</v>
      </c>
      <c r="H43" s="5" t="n">
        <v>1628.0</v>
      </c>
      <c r="I43" s="5" t="n">
        <v>1085.0</v>
      </c>
      <c r="J43" s="5" t="n">
        <v>493.0</v>
      </c>
      <c r="K43" s="5" t="n">
        <v>168.0</v>
      </c>
      <c r="L43" s="5" t="n">
        <v>78.0</v>
      </c>
      <c r="M43" s="5" t="n">
        <v>103.0</v>
      </c>
      <c r="N43" s="11" t="n">
        <f si="5" t="shared"/>
        <v>6555.0</v>
      </c>
      <c r="O43" s="5" t="n">
        <v>75049.0</v>
      </c>
      <c r="P43" s="5" t="n">
        <v>54340.0</v>
      </c>
      <c r="Q43" s="11" t="n">
        <f si="2" t="shared"/>
        <v>6452.0</v>
      </c>
      <c r="R43" s="6" t="n">
        <f si="0" t="shared"/>
        <v>8.4221946683199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22.0</v>
      </c>
      <c r="E44" s="8" t="n">
        <v>39.0</v>
      </c>
      <c r="F44" s="8" t="n">
        <v>40.0</v>
      </c>
      <c r="G44" s="8" t="n">
        <v>23.0</v>
      </c>
      <c r="H44" s="8" t="n">
        <v>56.0</v>
      </c>
      <c r="I44" s="8" t="n">
        <v>22.0</v>
      </c>
      <c r="J44" s="8" t="n">
        <v>24.0</v>
      </c>
      <c r="K44" s="8" t="n">
        <v>29.0</v>
      </c>
      <c r="L44" s="8" t="n">
        <v>12.0</v>
      </c>
      <c r="M44" s="8" t="n">
        <v>40.0</v>
      </c>
      <c r="N44" s="11" t="n">
        <f si="5" t="shared"/>
        <v>307.0</v>
      </c>
      <c r="O44" s="8" t="n">
        <v>20459.0</v>
      </c>
      <c r="P44" s="8" t="n">
        <v>3714.0</v>
      </c>
      <c r="Q44" s="11" t="n">
        <f si="2" t="shared"/>
        <v>267.0</v>
      </c>
      <c r="R44" s="6" t="n">
        <f si="0" t="shared"/>
        <v>13.910112359550562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26.0</v>
      </c>
      <c r="F45" s="8" t="n">
        <f si="10" t="shared"/>
        <v>53.0</v>
      </c>
      <c r="G45" s="8" t="n">
        <f si="10" t="shared"/>
        <v>61.0</v>
      </c>
      <c r="H45" s="8" t="n">
        <f si="10" t="shared"/>
        <v>112.0</v>
      </c>
      <c r="I45" s="8" t="n">
        <f si="10" t="shared"/>
        <v>147.0</v>
      </c>
      <c r="J45" s="8" t="n">
        <f si="10" t="shared"/>
        <v>43.0</v>
      </c>
      <c r="K45" s="8" t="n">
        <f si="10" t="shared"/>
        <v>18.0</v>
      </c>
      <c r="L45" s="8" t="n">
        <f si="10" t="shared"/>
        <v>4.0</v>
      </c>
      <c r="M45" s="8" t="n">
        <f si="10" t="shared"/>
        <v>45.0</v>
      </c>
      <c r="N45" s="11" t="n">
        <f si="5" t="shared"/>
        <v>514.0</v>
      </c>
      <c r="O45" s="8" t="n">
        <f>O46-O44</f>
        <v>23291.0</v>
      </c>
      <c r="P45" s="8" t="n">
        <f>P46-P44</f>
        <v>5025.0</v>
      </c>
      <c r="Q45" s="11" t="n">
        <f si="2" t="shared"/>
        <v>469.0</v>
      </c>
      <c r="R45" s="6" t="n">
        <f si="0" t="shared"/>
        <v>10.714285714285714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27.0</v>
      </c>
      <c r="E46" s="8" t="n">
        <v>65.0</v>
      </c>
      <c r="F46" s="8" t="n">
        <v>93.0</v>
      </c>
      <c r="G46" s="8" t="n">
        <v>84.0</v>
      </c>
      <c r="H46" s="8" t="n">
        <v>168.0</v>
      </c>
      <c r="I46" s="8" t="n">
        <v>169.0</v>
      </c>
      <c r="J46" s="8" t="n">
        <v>67.0</v>
      </c>
      <c r="K46" s="8" t="n">
        <v>47.0</v>
      </c>
      <c r="L46" s="8" t="n">
        <v>16.0</v>
      </c>
      <c r="M46" s="8" t="n">
        <v>85.0</v>
      </c>
      <c r="N46" s="11" t="n">
        <f si="5" t="shared"/>
        <v>821.0</v>
      </c>
      <c r="O46" s="8" t="n">
        <v>43750.0</v>
      </c>
      <c r="P46" s="8" t="n">
        <v>8739.0</v>
      </c>
      <c r="Q46" s="11" t="n">
        <f si="2" t="shared"/>
        <v>736.0</v>
      </c>
      <c r="R46" s="6" t="n">
        <f si="0" t="shared"/>
        <v>11.873641304347826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6.0</v>
      </c>
      <c r="F47" s="5" t="n">
        <v>7.0</v>
      </c>
      <c r="G47" s="5" t="n">
        <v>5.0</v>
      </c>
      <c r="H47" s="5" t="n">
        <v>7.0</v>
      </c>
      <c r="I47" s="5" t="n">
        <v>8.0</v>
      </c>
      <c r="J47" s="5" t="n">
        <v>14.0</v>
      </c>
      <c r="K47" s="5" t="n">
        <v>0.0</v>
      </c>
      <c r="L47" s="5" t="n">
        <v>1.0</v>
      </c>
      <c r="M47" s="5" t="n">
        <v>175.0</v>
      </c>
      <c r="N47" s="11" t="n">
        <f si="5" t="shared"/>
        <v>224.0</v>
      </c>
      <c r="O47" s="5" t="n">
        <v>912917.0</v>
      </c>
      <c r="P47" s="5" t="n">
        <v>569.0</v>
      </c>
      <c r="Q47" s="11" t="n">
        <f si="2" t="shared"/>
        <v>49.0</v>
      </c>
      <c r="R47" s="6" t="n">
        <f si="0" t="shared"/>
        <v>11.612244897959183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26943.0</v>
      </c>
      <c r="E48" s="5" t="n">
        <f ref="E48:M48" si="11" t="shared">E47+E46+E43+E39+E25+E18</f>
        <v>100833.0</v>
      </c>
      <c r="F48" s="5" t="n">
        <f si="11" t="shared"/>
        <v>153395.0</v>
      </c>
      <c r="G48" s="5" t="n">
        <f si="11" t="shared"/>
        <v>91581.0</v>
      </c>
      <c r="H48" s="5" t="n">
        <f si="11" t="shared"/>
        <v>354410.0</v>
      </c>
      <c r="I48" s="5" t="n">
        <f si="11" t="shared"/>
        <v>58637.0</v>
      </c>
      <c r="J48" s="5" t="n">
        <f si="11" t="shared"/>
        <v>15107.0</v>
      </c>
      <c r="K48" s="5" t="n">
        <f si="11" t="shared"/>
        <v>10940.0</v>
      </c>
      <c r="L48" s="5" t="n">
        <f si="11" t="shared"/>
        <v>5691.0</v>
      </c>
      <c r="M48" s="5" t="n">
        <f si="11" t="shared"/>
        <v>36241.0</v>
      </c>
      <c r="N48" s="11" t="n">
        <f si="5" t="shared"/>
        <v>853778.0</v>
      </c>
      <c r="O48" s="5" t="n">
        <f>O47+O46+O43+O39+O25+O18</f>
        <v>2.3684382E7</v>
      </c>
      <c r="P48" s="5" t="n">
        <f>P47+P46+P43+P39+P25+P18</f>
        <v>5214427.0</v>
      </c>
      <c r="Q48" s="11" t="n">
        <f si="2" t="shared"/>
        <v>817537.0</v>
      </c>
      <c r="R48" s="6" t="n">
        <f si="0" t="shared"/>
        <v>6.37821529790089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3.1557383769551333</v>
      </c>
      <c r="E49" s="6" t="n">
        <f ref="E49" si="13" t="shared">E48/$N$48*100</f>
        <v>11.810212959340719</v>
      </c>
      <c r="F49" s="6" t="n">
        <f ref="F49" si="14" t="shared">F48/$N$48*100</f>
        <v>17.96661427209415</v>
      </c>
      <c r="G49" s="6" t="n">
        <f ref="G49" si="15" t="shared">G48/$N$48*100</f>
        <v>10.726558894700965</v>
      </c>
      <c r="H49" s="6" t="n">
        <f ref="H49" si="16" t="shared">H48/$N$48*100</f>
        <v>41.51079086132461</v>
      </c>
      <c r="I49" s="6" t="n">
        <f ref="I49" si="17" t="shared">I48/$N$48*100</f>
        <v>6.867944594496461</v>
      </c>
      <c r="J49" s="6" t="n">
        <f ref="J49" si="18" t="shared">J48/$N$48*100</f>
        <v>1.7694295238340645</v>
      </c>
      <c r="K49" s="6" t="n">
        <f ref="K49" si="19" t="shared">K48/$N$48*100</f>
        <v>1.2813635394681053</v>
      </c>
      <c r="L49" s="6" t="n">
        <f ref="L49" si="20" t="shared">L48/$N$48*100</f>
        <v>0.6665667187489019</v>
      </c>
      <c r="M49" s="6" t="n">
        <f ref="M49" si="21" t="shared">M48/$N$48*100</f>
        <v>4.244780259036893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