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<sst xmlns="http://schemas.openxmlformats.org/spreadsheetml/2006/main" count="118" uniqueCount="73">
  <si>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</si>
  <si>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</si>
  <si>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</si>
  <si>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</si>
  <si>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</si>
  <si>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</si>
  <si>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</si>
  <si>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</si>
  <si>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</si>
  <si>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</si>
  <si>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</si>
  <si>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</si>
  <si>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</si>
  <si>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</si>
  <si>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</si>
  <si>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</si>
  <si>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</si>
  <si>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</si>
  <si>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</si>
  <si>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</si>
  <si>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</si>
  <si>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</si>
  <si>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</si>
  <si>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</si>
  <si>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</si>
  <si>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</si>
  <si>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</si>
  <si>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</si>
  <si>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</si>
  <si>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</si>
  <si>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</si>
  <si>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</si>
  <si>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</si>
  <si>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</si>
  <si>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</si>
  <si>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</si>
  <si>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</si>
  <si>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</si>
  <si>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</si>
  <si>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</si>
  <si>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</si>
  <si>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</si>
  <si>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</si>
  <si>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</si>
  <si>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</si>
  <si>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</si>
  <si>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</si>
  <si>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</si>
  <si>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</si>
  <si>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</si>
  <si>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</si>
  <si>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</si>
  <si>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</si>
  <si>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</si>
  <si>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</si>
  <si>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</si>
  <si>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</si>
  <si>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</si>
  <si>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</si>
  <si>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</si>
  <si>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</si>
  <si>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</si>
  <si>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</si>
  <si>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</si>
  <si>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</si>
  <si>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</si>
  <si>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</si>
  <si>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</si>
  <si>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</si>
  <si>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</si>
  <si>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</si>
  <si>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103年4月來臺旅客人次～按停留夜數分
Table 1-8  Visitor Arrivals  by Length of Stay,
April,2014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</si>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</sst>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8107.0</v>
      </c>
      <c r="E3" s="4" t="n">
        <v>13120.0</v>
      </c>
      <c r="F3" s="4" t="n">
        <v>52146.0</v>
      </c>
      <c r="G3" s="4" t="n">
        <v>36450.0</v>
      </c>
      <c r="H3" s="4" t="n">
        <v>24243.0</v>
      </c>
      <c r="I3" s="4" t="n">
        <v>3718.0</v>
      </c>
      <c r="J3" s="4" t="n">
        <v>773.0</v>
      </c>
      <c r="K3" s="4" t="n">
        <v>251.0</v>
      </c>
      <c r="L3" s="4" t="n">
        <v>202.0</v>
      </c>
      <c r="M3" s="4" t="n">
        <v>3287.0</v>
      </c>
      <c r="N3" s="11" t="n">
        <f>SUM(D3:M3)</f>
        <v>142297.0</v>
      </c>
      <c r="O3" s="4" t="n">
        <v>603850.0</v>
      </c>
      <c r="P3" s="4" t="n">
        <v>555142.0</v>
      </c>
      <c r="Q3" s="11" t="n">
        <f>SUM(D3:L3)</f>
        <v>139010.0</v>
      </c>
      <c r="R3" s="6" t="n">
        <f ref="R3:R48" si="0" t="shared">IF(P3&lt;&gt;0,P3/SUM(D3:L3),0)</f>
        <v>3.9935400330911444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9732.0</v>
      </c>
      <c r="E4" s="5" t="n">
        <v>4998.0</v>
      </c>
      <c r="F4" s="5" t="n">
        <v>10545.0</v>
      </c>
      <c r="G4" s="5" t="n">
        <v>23446.0</v>
      </c>
      <c r="H4" s="5" t="n">
        <v>289925.0</v>
      </c>
      <c r="I4" s="5" t="n">
        <v>23606.0</v>
      </c>
      <c r="J4" s="5" t="n">
        <v>2336.0</v>
      </c>
      <c r="K4" s="5" t="n">
        <v>2082.0</v>
      </c>
      <c r="L4" s="5" t="n">
        <v>1354.0</v>
      </c>
      <c r="M4" s="5" t="n">
        <v>8132.0</v>
      </c>
      <c r="N4" s="11" t="n">
        <f ref="N4:N14" si="1" t="shared">SUM(D4:M4)</f>
        <v>376156.0</v>
      </c>
      <c r="O4" s="5" t="n">
        <v>5593652.0</v>
      </c>
      <c r="P4" s="5" t="n">
        <v>2546572.0</v>
      </c>
      <c r="Q4" s="11" t="n">
        <f ref="Q4:Q48" si="2" t="shared">SUM(D4:L4)</f>
        <v>368024.0</v>
      </c>
      <c r="R4" s="6" t="n">
        <f si="0" t="shared"/>
        <v>6.919581331652283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8467.0</v>
      </c>
      <c r="E5" s="5" t="n">
        <v>35815.0</v>
      </c>
      <c r="F5" s="5" t="n">
        <v>37025.0</v>
      </c>
      <c r="G5" s="5" t="n">
        <v>14052.0</v>
      </c>
      <c r="H5" s="5" t="n">
        <v>7057.0</v>
      </c>
      <c r="I5" s="5" t="n">
        <v>4096.0</v>
      </c>
      <c r="J5" s="5" t="n">
        <v>2382.0</v>
      </c>
      <c r="K5" s="5" t="n">
        <v>1941.0</v>
      </c>
      <c r="L5" s="5" t="n">
        <v>1184.0</v>
      </c>
      <c r="M5" s="5" t="n">
        <v>817.0</v>
      </c>
      <c r="N5" s="11" t="n">
        <f si="1" t="shared"/>
        <v>112836.0</v>
      </c>
      <c r="O5" s="5" t="n">
        <v>739580.0</v>
      </c>
      <c r="P5" s="5" t="n">
        <v>561243.0</v>
      </c>
      <c r="Q5" s="11" t="n">
        <f si="2" t="shared"/>
        <v>112019.0</v>
      </c>
      <c r="R5" s="6" t="n">
        <f si="0" t="shared"/>
        <v>5.010248261455646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2087.0</v>
      </c>
      <c r="E6" s="5" t="n">
        <v>6539.0</v>
      </c>
      <c r="F6" s="5" t="n">
        <v>21322.0</v>
      </c>
      <c r="G6" s="5" t="n">
        <v>3751.0</v>
      </c>
      <c r="H6" s="5" t="n">
        <v>1613.0</v>
      </c>
      <c r="I6" s="5" t="n">
        <v>740.0</v>
      </c>
      <c r="J6" s="5" t="n">
        <v>351.0</v>
      </c>
      <c r="K6" s="5" t="n">
        <v>317.0</v>
      </c>
      <c r="L6" s="5" t="n">
        <v>222.0</v>
      </c>
      <c r="M6" s="5" t="n">
        <v>299.0</v>
      </c>
      <c r="N6" s="11" t="n">
        <f si="1" t="shared"/>
        <v>37241.0</v>
      </c>
      <c r="O6" s="5" t="n">
        <v>222521.0</v>
      </c>
      <c r="P6" s="5" t="n">
        <v>149830.0</v>
      </c>
      <c r="Q6" s="11" t="n">
        <f si="2" t="shared"/>
        <v>36942.0</v>
      </c>
      <c r="R6" s="6" t="n">
        <f si="0" t="shared"/>
        <v>4.055817227004494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215.0</v>
      </c>
      <c r="E7" s="5" t="n">
        <v>273.0</v>
      </c>
      <c r="F7" s="5" t="n">
        <v>302.0</v>
      </c>
      <c r="G7" s="5" t="n">
        <v>241.0</v>
      </c>
      <c r="H7" s="5" t="n">
        <v>335.0</v>
      </c>
      <c r="I7" s="5" t="n">
        <v>159.0</v>
      </c>
      <c r="J7" s="5" t="n">
        <v>176.0</v>
      </c>
      <c r="K7" s="5" t="n">
        <v>137.0</v>
      </c>
      <c r="L7" s="5" t="n">
        <v>54.0</v>
      </c>
      <c r="M7" s="5" t="n">
        <v>136.0</v>
      </c>
      <c r="N7" s="11" t="n">
        <f si="1" t="shared"/>
        <v>2028.0</v>
      </c>
      <c r="O7" s="5" t="n">
        <v>61536.0</v>
      </c>
      <c r="P7" s="5" t="n">
        <v>21161.0</v>
      </c>
      <c r="Q7" s="11" t="n">
        <f si="2" t="shared"/>
        <v>1892.0</v>
      </c>
      <c r="R7" s="6" t="n">
        <f si="0" t="shared"/>
        <v>11.18446088794926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227.0</v>
      </c>
      <c r="E8" s="5" t="n">
        <v>247.0</v>
      </c>
      <c r="F8" s="5" t="n">
        <v>261.0</v>
      </c>
      <c r="G8" s="5" t="n">
        <v>200.0</v>
      </c>
      <c r="H8" s="5" t="n">
        <v>304.0</v>
      </c>
      <c r="I8" s="5" t="n">
        <v>254.0</v>
      </c>
      <c r="J8" s="5" t="n">
        <v>67.0</v>
      </c>
      <c r="K8" s="5" t="n">
        <v>23.0</v>
      </c>
      <c r="L8" s="5" t="n">
        <v>15.0</v>
      </c>
      <c r="M8" s="5" t="n">
        <v>23.0</v>
      </c>
      <c r="N8" s="11" t="n">
        <f si="1" t="shared"/>
        <v>1621.0</v>
      </c>
      <c r="O8" s="5" t="n">
        <v>16372.0</v>
      </c>
      <c r="P8" s="5" t="n">
        <v>10455.0</v>
      </c>
      <c r="Q8" s="11" t="n">
        <f si="2" t="shared"/>
        <v>1598.0</v>
      </c>
      <c r="R8" s="6" t="n">
        <f si="0" t="shared"/>
        <v>6.542553191489362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1312.0</v>
      </c>
      <c r="E9" s="5" t="n">
        <v>1131.0</v>
      </c>
      <c r="F9" s="5" t="n">
        <v>2333.0</v>
      </c>
      <c r="G9" s="5" t="n">
        <v>3762.0</v>
      </c>
      <c r="H9" s="5" t="n">
        <v>20059.0</v>
      </c>
      <c r="I9" s="5" t="n">
        <v>7459.0</v>
      </c>
      <c r="J9" s="5" t="n">
        <v>892.0</v>
      </c>
      <c r="K9" s="5" t="n">
        <v>527.0</v>
      </c>
      <c r="L9" s="5" t="n">
        <v>253.0</v>
      </c>
      <c r="M9" s="5" t="n">
        <v>325.0</v>
      </c>
      <c r="N9" s="11" t="n">
        <f si="1" t="shared"/>
        <v>38053.0</v>
      </c>
      <c r="O9" s="5" t="n">
        <v>391756.0</v>
      </c>
      <c r="P9" s="5" t="n">
        <v>284236.0</v>
      </c>
      <c r="Q9" s="11" t="n">
        <f si="2" t="shared"/>
        <v>37728.0</v>
      </c>
      <c r="R9" s="6" t="n">
        <f si="0" t="shared"/>
        <v>7.533821034775233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1268.0</v>
      </c>
      <c r="E10" s="5" t="n">
        <v>2246.0</v>
      </c>
      <c r="F10" s="5" t="n">
        <v>3569.0</v>
      </c>
      <c r="G10" s="5" t="n">
        <v>4442.0</v>
      </c>
      <c r="H10" s="5" t="n">
        <v>11173.0</v>
      </c>
      <c r="I10" s="5" t="n">
        <v>4707.0</v>
      </c>
      <c r="J10" s="5" t="n">
        <v>615.0</v>
      </c>
      <c r="K10" s="5" t="n">
        <v>249.0</v>
      </c>
      <c r="L10" s="5" t="n">
        <v>81.0</v>
      </c>
      <c r="M10" s="5" t="n">
        <v>76.0</v>
      </c>
      <c r="N10" s="11" t="n">
        <f si="1" t="shared"/>
        <v>28426.0</v>
      </c>
      <c r="O10" s="5" t="n">
        <v>194325.0</v>
      </c>
      <c r="P10" s="5" t="n">
        <v>177056.0</v>
      </c>
      <c r="Q10" s="11" t="n">
        <f si="2" t="shared"/>
        <v>28350.0</v>
      </c>
      <c r="R10" s="6" t="n">
        <f si="0" t="shared"/>
        <v>6.245361552028219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493.0</v>
      </c>
      <c r="E11" s="5" t="n">
        <v>345.0</v>
      </c>
      <c r="F11" s="5" t="n">
        <v>558.0</v>
      </c>
      <c r="G11" s="5" t="n">
        <v>712.0</v>
      </c>
      <c r="H11" s="5" t="n">
        <v>1608.0</v>
      </c>
      <c r="I11" s="5" t="n">
        <v>907.0</v>
      </c>
      <c r="J11" s="5" t="n">
        <v>361.0</v>
      </c>
      <c r="K11" s="5" t="n">
        <v>245.0</v>
      </c>
      <c r="L11" s="5" t="n">
        <v>148.0</v>
      </c>
      <c r="M11" s="5" t="n">
        <v>6472.0</v>
      </c>
      <c r="N11" s="11" t="n">
        <f si="1" t="shared"/>
        <v>11849.0</v>
      </c>
      <c r="O11" s="5" t="n">
        <v>5899523.0</v>
      </c>
      <c r="P11" s="5" t="n">
        <v>55841.0</v>
      </c>
      <c r="Q11" s="11" t="n">
        <f si="2" t="shared"/>
        <v>5377.0</v>
      </c>
      <c r="R11" s="6" t="n">
        <f si="0" t="shared"/>
        <v>10.385159010600706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572.0</v>
      </c>
      <c r="E12" s="5" t="n">
        <v>468.0</v>
      </c>
      <c r="F12" s="5" t="n">
        <v>971.0</v>
      </c>
      <c r="G12" s="5" t="n">
        <v>1065.0</v>
      </c>
      <c r="H12" s="5" t="n">
        <v>1424.0</v>
      </c>
      <c r="I12" s="5" t="n">
        <v>598.0</v>
      </c>
      <c r="J12" s="5" t="n">
        <v>407.0</v>
      </c>
      <c r="K12" s="5" t="n">
        <v>182.0</v>
      </c>
      <c r="L12" s="5" t="n">
        <v>201.0</v>
      </c>
      <c r="M12" s="5" t="n">
        <v>4136.0</v>
      </c>
      <c r="N12" s="11" t="n">
        <f si="1" t="shared"/>
        <v>10024.0</v>
      </c>
      <c r="O12" s="5" t="n">
        <v>2805412.0</v>
      </c>
      <c r="P12" s="5" t="n">
        <v>56595.0</v>
      </c>
      <c r="Q12" s="11" t="n">
        <f si="2" t="shared"/>
        <v>5888.0</v>
      </c>
      <c r="R12" s="6" t="n">
        <f si="0" t="shared"/>
        <v>9.611922554347826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347.0</v>
      </c>
      <c r="E13" s="5" t="n">
        <v>955.0</v>
      </c>
      <c r="F13" s="5" t="n">
        <v>1454.0</v>
      </c>
      <c r="G13" s="5" t="n">
        <v>1992.0</v>
      </c>
      <c r="H13" s="5" t="n">
        <v>1652.0</v>
      </c>
      <c r="I13" s="5" t="n">
        <v>698.0</v>
      </c>
      <c r="J13" s="5" t="n">
        <v>322.0</v>
      </c>
      <c r="K13" s="5" t="n">
        <v>265.0</v>
      </c>
      <c r="L13" s="5" t="n">
        <v>146.0</v>
      </c>
      <c r="M13" s="5" t="n">
        <v>4115.0</v>
      </c>
      <c r="N13" s="11" t="n">
        <f si="1" t="shared"/>
        <v>11946.0</v>
      </c>
      <c r="O13" s="5" t="n">
        <v>2700956.0</v>
      </c>
      <c r="P13" s="5" t="n">
        <v>61407.0</v>
      </c>
      <c r="Q13" s="11" t="n">
        <f si="2" t="shared"/>
        <v>7831.0</v>
      </c>
      <c r="R13" s="6" t="n">
        <f si="0" t="shared"/>
        <v>7.841527263440174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167.0</v>
      </c>
      <c r="E14" s="5" t="n">
        <v>257.0</v>
      </c>
      <c r="F14" s="5" t="n">
        <v>190.0</v>
      </c>
      <c r="G14" s="5" t="n">
        <v>323.0</v>
      </c>
      <c r="H14" s="5" t="n">
        <v>753.0</v>
      </c>
      <c r="I14" s="5" t="n">
        <v>447.0</v>
      </c>
      <c r="J14" s="5" t="n">
        <v>426.0</v>
      </c>
      <c r="K14" s="5" t="n">
        <v>441.0</v>
      </c>
      <c r="L14" s="5" t="n">
        <v>356.0</v>
      </c>
      <c r="M14" s="5" t="n">
        <v>4813.0</v>
      </c>
      <c r="N14" s="11" t="n">
        <f si="1" t="shared"/>
        <v>8173.0</v>
      </c>
      <c r="O14" s="5" t="n">
        <v>4145586.0</v>
      </c>
      <c r="P14" s="5" t="n">
        <v>69801.0</v>
      </c>
      <c r="Q14" s="11" t="n">
        <f si="2" t="shared"/>
        <v>3360.0</v>
      </c>
      <c r="R14" s="6" t="n">
        <f si="0" t="shared"/>
        <v>20.774107142857144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54.0</v>
      </c>
      <c r="E15" s="5" t="n">
        <f ref="E15:M15" si="3" t="shared">E16-E9-E10-E11-E12-E13-E14</f>
        <v>60.0</v>
      </c>
      <c r="F15" s="5" t="n">
        <f si="3" t="shared"/>
        <v>73.0</v>
      </c>
      <c r="G15" s="5" t="n">
        <f si="3" t="shared"/>
        <v>66.0</v>
      </c>
      <c r="H15" s="5" t="n">
        <f si="3" t="shared"/>
        <v>198.0</v>
      </c>
      <c r="I15" s="5" t="n">
        <f si="3" t="shared"/>
        <v>289.0</v>
      </c>
      <c r="J15" s="5" t="n">
        <f si="3" t="shared"/>
        <v>145.0</v>
      </c>
      <c r="K15" s="5" t="n">
        <f si="3" t="shared"/>
        <v>38.0</v>
      </c>
      <c r="L15" s="5" t="n">
        <f si="3" t="shared"/>
        <v>31.0</v>
      </c>
      <c r="M15" s="5" t="n">
        <f si="3" t="shared"/>
        <v>91.0</v>
      </c>
      <c r="N15" s="5" t="n">
        <f ref="N15" si="4" t="shared">N16-N9-N10-N11-N12-N13-N14</f>
        <v>1045.0</v>
      </c>
      <c r="O15" s="5" t="n">
        <f>O16-O9-O10-O11-O12-O13-O14</f>
        <v>64470.0</v>
      </c>
      <c r="P15" s="5" t="n">
        <f>P16-P9-P10-P11-P12-P13-P14</f>
        <v>12295.0</v>
      </c>
      <c r="Q15" s="11" t="n">
        <f si="2" t="shared"/>
        <v>954.0</v>
      </c>
      <c r="R15" s="6" t="n">
        <f si="0" t="shared"/>
        <v>12.88784067085954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4213.0</v>
      </c>
      <c r="E16" s="5" t="n">
        <v>5462.0</v>
      </c>
      <c r="F16" s="5" t="n">
        <v>9148.0</v>
      </c>
      <c r="G16" s="5" t="n">
        <v>12362.0</v>
      </c>
      <c r="H16" s="5" t="n">
        <v>36867.0</v>
      </c>
      <c r="I16" s="5" t="n">
        <v>15105.0</v>
      </c>
      <c r="J16" s="5" t="n">
        <v>3168.0</v>
      </c>
      <c r="K16" s="5" t="n">
        <v>1947.0</v>
      </c>
      <c r="L16" s="5" t="n">
        <v>1216.0</v>
      </c>
      <c r="M16" s="5" t="n">
        <v>20028.0</v>
      </c>
      <c r="N16" s="11" t="n">
        <f ref="N16:N48" si="5" t="shared">SUM(D16:M16)</f>
        <v>109516.0</v>
      </c>
      <c r="O16" s="5" t="n">
        <v>1.6202028E7</v>
      </c>
      <c r="P16" s="5" t="n">
        <v>717231.0</v>
      </c>
      <c r="Q16" s="11" t="n">
        <f si="2" t="shared"/>
        <v>89488.0</v>
      </c>
      <c r="R16" s="6" t="n">
        <f si="0" t="shared"/>
        <v>8.01482880386197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20.0</v>
      </c>
      <c r="E17" s="5" t="n">
        <f ref="E17:M17" si="6" t="shared">E18-E16-E3-E4-E5-E6-E7-E8</f>
        <v>34.0</v>
      </c>
      <c r="F17" s="5" t="n">
        <f si="6" t="shared"/>
        <v>62.0</v>
      </c>
      <c r="G17" s="5" t="n">
        <f si="6" t="shared"/>
        <v>66.0</v>
      </c>
      <c r="H17" s="5" t="n">
        <f si="6" t="shared"/>
        <v>139.0</v>
      </c>
      <c r="I17" s="5" t="n">
        <f si="6" t="shared"/>
        <v>95.0</v>
      </c>
      <c r="J17" s="5" t="n">
        <f si="6" t="shared"/>
        <v>48.0</v>
      </c>
      <c r="K17" s="5" t="n">
        <f si="6" t="shared"/>
        <v>77.0</v>
      </c>
      <c r="L17" s="5" t="n">
        <f si="6" t="shared"/>
        <v>23.0</v>
      </c>
      <c r="M17" s="5" t="n">
        <f si="6" t="shared"/>
        <v>159.0</v>
      </c>
      <c r="N17" s="11" t="n">
        <f si="5" t="shared"/>
        <v>723.0</v>
      </c>
      <c r="O17" s="5" t="n">
        <f>O18-O16-O3-O4-O5-O6-O7-O8</f>
        <v>196307.0</v>
      </c>
      <c r="P17" s="5" t="n">
        <f>P18-P16-P3-P4-P5-P6-P7-P8</f>
        <v>9184.0</v>
      </c>
      <c r="Q17" s="11" t="n">
        <f si="2" t="shared"/>
        <v>564.0</v>
      </c>
      <c r="R17" s="6" t="n">
        <f si="0" t="shared"/>
        <v>16.28368794326241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33068.0</v>
      </c>
      <c r="E18" s="5" t="n">
        <v>66488.0</v>
      </c>
      <c r="F18" s="5" t="n">
        <v>130811.0</v>
      </c>
      <c r="G18" s="5" t="n">
        <v>90568.0</v>
      </c>
      <c r="H18" s="5" t="n">
        <v>360483.0</v>
      </c>
      <c r="I18" s="5" t="n">
        <v>47773.0</v>
      </c>
      <c r="J18" s="5" t="n">
        <v>9301.0</v>
      </c>
      <c r="K18" s="5" t="n">
        <v>6775.0</v>
      </c>
      <c r="L18" s="5" t="n">
        <v>4270.0</v>
      </c>
      <c r="M18" s="5" t="n">
        <v>32881.0</v>
      </c>
      <c r="N18" s="11" t="n">
        <f si="5" t="shared"/>
        <v>782418.0</v>
      </c>
      <c r="O18" s="5" t="n">
        <v>2.3635846E7</v>
      </c>
      <c r="P18" s="5" t="n">
        <v>4570818.0</v>
      </c>
      <c r="Q18" s="11" t="n">
        <f si="2" t="shared"/>
        <v>749537.0</v>
      </c>
      <c r="R18" s="6" t="n">
        <f si="0" t="shared"/>
        <v>6.098188615105058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439.0</v>
      </c>
      <c r="E19" s="5" t="n">
        <v>653.0</v>
      </c>
      <c r="F19" s="5" t="n">
        <v>1169.0</v>
      </c>
      <c r="G19" s="5" t="n">
        <v>894.0</v>
      </c>
      <c r="H19" s="5" t="n">
        <v>1577.0</v>
      </c>
      <c r="I19" s="5" t="n">
        <v>1010.0</v>
      </c>
      <c r="J19" s="5" t="n">
        <v>530.0</v>
      </c>
      <c r="K19" s="5" t="n">
        <v>278.0</v>
      </c>
      <c r="L19" s="5" t="n">
        <v>212.0</v>
      </c>
      <c r="M19" s="5" t="n">
        <v>161.0</v>
      </c>
      <c r="N19" s="11" t="n">
        <f si="5" t="shared"/>
        <v>6923.0</v>
      </c>
      <c r="O19" s="5" t="n">
        <v>110572.0</v>
      </c>
      <c r="P19" s="5" t="n">
        <v>69119.0</v>
      </c>
      <c r="Q19" s="11" t="n">
        <f si="2" t="shared"/>
        <v>6762.0</v>
      </c>
      <c r="R19" s="6" t="n">
        <f si="0" t="shared"/>
        <v>10.221679976338361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2895.0</v>
      </c>
      <c r="E20" s="5" t="n">
        <v>3579.0</v>
      </c>
      <c r="F20" s="5" t="n">
        <v>3940.0</v>
      </c>
      <c r="G20" s="5" t="n">
        <v>3730.0</v>
      </c>
      <c r="H20" s="5" t="n">
        <v>7803.0</v>
      </c>
      <c r="I20" s="5" t="n">
        <v>8535.0</v>
      </c>
      <c r="J20" s="5" t="n">
        <v>3256.0</v>
      </c>
      <c r="K20" s="5" t="n">
        <v>1363.0</v>
      </c>
      <c r="L20" s="5" t="n">
        <v>967.0</v>
      </c>
      <c r="M20" s="5" t="n">
        <v>743.0</v>
      </c>
      <c r="N20" s="11" t="n">
        <f si="5" t="shared"/>
        <v>36811.0</v>
      </c>
      <c r="O20" s="5" t="n">
        <v>556709.0</v>
      </c>
      <c r="P20" s="5" t="n">
        <v>379402.0</v>
      </c>
      <c r="Q20" s="11" t="n">
        <f si="2" t="shared"/>
        <v>36068.0</v>
      </c>
      <c r="R20" s="6" t="n">
        <f si="0" t="shared"/>
        <v>10.519075080403683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73.0</v>
      </c>
      <c r="E21" s="5" t="n">
        <v>52.0</v>
      </c>
      <c r="F21" s="5" t="n">
        <v>46.0</v>
      </c>
      <c r="G21" s="5" t="n">
        <v>24.0</v>
      </c>
      <c r="H21" s="5" t="n">
        <v>53.0</v>
      </c>
      <c r="I21" s="5" t="n">
        <v>34.0</v>
      </c>
      <c r="J21" s="5" t="n">
        <v>19.0</v>
      </c>
      <c r="K21" s="5" t="n">
        <v>9.0</v>
      </c>
      <c r="L21" s="5" t="n">
        <v>3.0</v>
      </c>
      <c r="M21" s="5" t="n">
        <v>10.0</v>
      </c>
      <c r="N21" s="11" t="n">
        <f si="5" t="shared"/>
        <v>323.0</v>
      </c>
      <c r="O21" s="5" t="n">
        <v>3716.0</v>
      </c>
      <c r="P21" s="5" t="n">
        <v>2141.0</v>
      </c>
      <c r="Q21" s="11" t="n">
        <f si="2" t="shared"/>
        <v>313.0</v>
      </c>
      <c r="R21" s="6" t="n">
        <f si="0" t="shared"/>
        <v>6.840255591054313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74.0</v>
      </c>
      <c r="E22" s="5" t="n">
        <v>53.0</v>
      </c>
      <c r="F22" s="5" t="n">
        <v>93.0</v>
      </c>
      <c r="G22" s="5" t="n">
        <v>34.0</v>
      </c>
      <c r="H22" s="5" t="n">
        <v>84.0</v>
      </c>
      <c r="I22" s="5" t="n">
        <v>54.0</v>
      </c>
      <c r="J22" s="5" t="n">
        <v>24.0</v>
      </c>
      <c r="K22" s="5" t="n">
        <v>30.0</v>
      </c>
      <c r="L22" s="5" t="n">
        <v>9.0</v>
      </c>
      <c r="M22" s="5" t="n">
        <v>13.0</v>
      </c>
      <c r="N22" s="11" t="n">
        <f si="5" t="shared"/>
        <v>468.0</v>
      </c>
      <c r="O22" s="5" t="n">
        <v>5970.0</v>
      </c>
      <c r="P22" s="5" t="n">
        <v>3870.0</v>
      </c>
      <c r="Q22" s="11" t="n">
        <f si="2" t="shared"/>
        <v>455.0</v>
      </c>
      <c r="R22" s="6" t="n">
        <f si="0" t="shared"/>
        <v>8.505494505494505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9.0</v>
      </c>
      <c r="E23" s="5" t="n">
        <v>7.0</v>
      </c>
      <c r="F23" s="5" t="n">
        <v>8.0</v>
      </c>
      <c r="G23" s="5" t="n">
        <v>3.0</v>
      </c>
      <c r="H23" s="5" t="n">
        <v>7.0</v>
      </c>
      <c r="I23" s="5" t="n">
        <v>9.0</v>
      </c>
      <c r="J23" s="5" t="n">
        <v>4.0</v>
      </c>
      <c r="K23" s="5" t="n">
        <v>7.0</v>
      </c>
      <c r="L23" s="5" t="n">
        <v>1.0</v>
      </c>
      <c r="M23" s="5" t="n">
        <v>4.0</v>
      </c>
      <c r="N23" s="11" t="n">
        <f si="5" t="shared"/>
        <v>59.0</v>
      </c>
      <c r="O23" s="5" t="n">
        <v>1262.0</v>
      </c>
      <c r="P23" s="5" t="n">
        <v>694.0</v>
      </c>
      <c r="Q23" s="11" t="n">
        <f si="2" t="shared"/>
        <v>55.0</v>
      </c>
      <c r="R23" s="6" t="n">
        <f si="0" t="shared"/>
        <v>12.618181818181819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27.0</v>
      </c>
      <c r="E24" s="5" t="n">
        <f ref="E24:M24" si="7" t="shared">E25-E19-E20-E21-E22-E23</f>
        <v>94.0</v>
      </c>
      <c r="F24" s="5" t="n">
        <f si="7" t="shared"/>
        <v>121.0</v>
      </c>
      <c r="G24" s="5" t="n">
        <f si="7" t="shared"/>
        <v>69.0</v>
      </c>
      <c r="H24" s="5" t="n">
        <f si="7" t="shared"/>
        <v>126.0</v>
      </c>
      <c r="I24" s="5" t="n">
        <f si="7" t="shared"/>
        <v>124.0</v>
      </c>
      <c r="J24" s="5" t="n">
        <f si="7" t="shared"/>
        <v>47.0</v>
      </c>
      <c r="K24" s="5" t="n">
        <f si="7" t="shared"/>
        <v>50.0</v>
      </c>
      <c r="L24" s="5" t="n">
        <f si="7" t="shared"/>
        <v>28.0</v>
      </c>
      <c r="M24" s="5" t="n">
        <f si="7" t="shared"/>
        <v>65.0</v>
      </c>
      <c r="N24" s="11" t="n">
        <f si="5" t="shared"/>
        <v>751.0</v>
      </c>
      <c r="O24" s="5" t="n">
        <f>O25-O19-O20-O21-O22-O23</f>
        <v>28339.0</v>
      </c>
      <c r="P24" s="5" t="n">
        <f>P25-P19-P20-P21-P22-P23</f>
        <v>8246.0</v>
      </c>
      <c r="Q24" s="11" t="n">
        <f si="2" t="shared"/>
        <v>686.0</v>
      </c>
      <c r="R24" s="6" t="n">
        <f si="0" t="shared"/>
        <v>12.020408163265307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3517.0</v>
      </c>
      <c r="E25" s="5" t="n">
        <v>4438.0</v>
      </c>
      <c r="F25" s="5" t="n">
        <v>5377.0</v>
      </c>
      <c r="G25" s="5" t="n">
        <v>4754.0</v>
      </c>
      <c r="H25" s="5" t="n">
        <v>9650.0</v>
      </c>
      <c r="I25" s="5" t="n">
        <v>9766.0</v>
      </c>
      <c r="J25" s="5" t="n">
        <v>3880.0</v>
      </c>
      <c r="K25" s="5" t="n">
        <v>1737.0</v>
      </c>
      <c r="L25" s="5" t="n">
        <v>1220.0</v>
      </c>
      <c r="M25" s="5" t="n">
        <v>996.0</v>
      </c>
      <c r="N25" s="11" t="n">
        <f si="5" t="shared"/>
        <v>45335.0</v>
      </c>
      <c r="O25" s="5" t="n">
        <v>706568.0</v>
      </c>
      <c r="P25" s="5" t="n">
        <v>463472.0</v>
      </c>
      <c r="Q25" s="11" t="n">
        <f si="2" t="shared"/>
        <v>44339.0</v>
      </c>
      <c r="R25" s="6" t="n">
        <f si="0" t="shared"/>
        <v>10.452919551636256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44.0</v>
      </c>
      <c r="E26" s="5" t="n">
        <v>62.0</v>
      </c>
      <c r="F26" s="5" t="n">
        <v>56.0</v>
      </c>
      <c r="G26" s="5" t="n">
        <v>32.0</v>
      </c>
      <c r="H26" s="5" t="n">
        <v>79.0</v>
      </c>
      <c r="I26" s="5" t="n">
        <v>121.0</v>
      </c>
      <c r="J26" s="5" t="n">
        <v>41.0</v>
      </c>
      <c r="K26" s="5" t="n">
        <v>17.0</v>
      </c>
      <c r="L26" s="5" t="n">
        <v>12.0</v>
      </c>
      <c r="M26" s="5" t="n">
        <v>11.0</v>
      </c>
      <c r="N26" s="11" t="n">
        <f si="5" t="shared"/>
        <v>475.0</v>
      </c>
      <c r="O26" s="5" t="n">
        <v>6817.0</v>
      </c>
      <c r="P26" s="5" t="n">
        <v>4822.0</v>
      </c>
      <c r="Q26" s="11" t="n">
        <f si="2" t="shared"/>
        <v>464.0</v>
      </c>
      <c r="R26" s="6" t="n">
        <f si="0" t="shared"/>
        <v>10.392241379310345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240.0</v>
      </c>
      <c r="E27" s="5" t="n">
        <v>378.0</v>
      </c>
      <c r="F27" s="5" t="n">
        <v>338.0</v>
      </c>
      <c r="G27" s="5" t="n">
        <v>243.0</v>
      </c>
      <c r="H27" s="5" t="n">
        <v>415.0</v>
      </c>
      <c r="I27" s="5" t="n">
        <v>597.0</v>
      </c>
      <c r="J27" s="5" t="n">
        <v>224.0</v>
      </c>
      <c r="K27" s="5" t="n">
        <v>164.0</v>
      </c>
      <c r="L27" s="5" t="n">
        <v>172.0</v>
      </c>
      <c r="M27" s="5" t="n">
        <v>93.0</v>
      </c>
      <c r="N27" s="11" t="n">
        <f si="5" t="shared"/>
        <v>2864.0</v>
      </c>
      <c r="O27" s="5" t="n">
        <v>61721.0</v>
      </c>
      <c r="P27" s="5" t="n">
        <v>37448.0</v>
      </c>
      <c r="Q27" s="11" t="n">
        <f si="2" t="shared"/>
        <v>2771.0</v>
      </c>
      <c r="R27" s="6" t="n">
        <f si="0" t="shared"/>
        <v>13.514254781667269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509.0</v>
      </c>
      <c r="E28" s="5" t="n">
        <v>558.0</v>
      </c>
      <c r="F28" s="5" t="n">
        <v>513.0</v>
      </c>
      <c r="G28" s="5" t="n">
        <v>408.0</v>
      </c>
      <c r="H28" s="5" t="n">
        <v>781.0</v>
      </c>
      <c r="I28" s="5" t="n">
        <v>901.0</v>
      </c>
      <c r="J28" s="5" t="n">
        <v>407.0</v>
      </c>
      <c r="K28" s="5" t="n">
        <v>165.0</v>
      </c>
      <c r="L28" s="5" t="n">
        <v>94.0</v>
      </c>
      <c r="M28" s="5" t="n">
        <v>89.0</v>
      </c>
      <c r="N28" s="11" t="n">
        <f si="5" t="shared"/>
        <v>4425.0</v>
      </c>
      <c r="O28" s="5" t="n">
        <v>57237.0</v>
      </c>
      <c r="P28" s="5" t="n">
        <v>41824.0</v>
      </c>
      <c r="Q28" s="11" t="n">
        <f si="2" t="shared"/>
        <v>4336.0</v>
      </c>
      <c r="R28" s="6" t="n">
        <f si="0" t="shared"/>
        <v>9.645756457564575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129.0</v>
      </c>
      <c r="E29" s="5" t="n">
        <v>185.0</v>
      </c>
      <c r="F29" s="5" t="n">
        <v>215.0</v>
      </c>
      <c r="G29" s="5" t="n">
        <v>147.0</v>
      </c>
      <c r="H29" s="5" t="n">
        <v>147.0</v>
      </c>
      <c r="I29" s="5" t="n">
        <v>115.0</v>
      </c>
      <c r="J29" s="5" t="n">
        <v>57.0</v>
      </c>
      <c r="K29" s="5" t="n">
        <v>43.0</v>
      </c>
      <c r="L29" s="5" t="n">
        <v>30.0</v>
      </c>
      <c r="M29" s="5" t="n">
        <v>26.0</v>
      </c>
      <c r="N29" s="11" t="n">
        <f si="5" t="shared"/>
        <v>1094.0</v>
      </c>
      <c r="O29" s="5" t="n">
        <v>14347.0</v>
      </c>
      <c r="P29" s="5" t="n">
        <v>9260.0</v>
      </c>
      <c r="Q29" s="11" t="n">
        <f si="2" t="shared"/>
        <v>1068.0</v>
      </c>
      <c r="R29" s="6" t="n">
        <f si="0" t="shared"/>
        <v>8.670411985018726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129.0</v>
      </c>
      <c r="E30" s="5" t="n">
        <v>201.0</v>
      </c>
      <c r="F30" s="5" t="n">
        <v>202.0</v>
      </c>
      <c r="G30" s="5" t="n">
        <v>159.0</v>
      </c>
      <c r="H30" s="5" t="n">
        <v>202.0</v>
      </c>
      <c r="I30" s="5" t="n">
        <v>215.0</v>
      </c>
      <c r="J30" s="5" t="n">
        <v>105.0</v>
      </c>
      <c r="K30" s="5" t="n">
        <v>49.0</v>
      </c>
      <c r="L30" s="5" t="n">
        <v>36.0</v>
      </c>
      <c r="M30" s="5" t="n">
        <v>26.0</v>
      </c>
      <c r="N30" s="11" t="n">
        <f si="5" t="shared"/>
        <v>1324.0</v>
      </c>
      <c r="O30" s="5" t="n">
        <v>18073.0</v>
      </c>
      <c r="P30" s="5" t="n">
        <v>12398.0</v>
      </c>
      <c r="Q30" s="11" t="n">
        <f si="2" t="shared"/>
        <v>1298.0</v>
      </c>
      <c r="R30" s="6" t="n">
        <f si="0" t="shared"/>
        <v>9.551617873651772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76.0</v>
      </c>
      <c r="E31" s="5" t="n">
        <v>90.0</v>
      </c>
      <c r="F31" s="5" t="n">
        <v>79.0</v>
      </c>
      <c r="G31" s="5" t="n">
        <v>60.0</v>
      </c>
      <c r="H31" s="5" t="n">
        <v>128.0</v>
      </c>
      <c r="I31" s="5" t="n">
        <v>165.0</v>
      </c>
      <c r="J31" s="5" t="n">
        <v>60.0</v>
      </c>
      <c r="K31" s="5" t="n">
        <v>34.0</v>
      </c>
      <c r="L31" s="5" t="n">
        <v>29.0</v>
      </c>
      <c r="M31" s="5" t="n">
        <v>8.0</v>
      </c>
      <c r="N31" s="11" t="n">
        <f si="5" t="shared"/>
        <v>729.0</v>
      </c>
      <c r="O31" s="5" t="n">
        <v>10562.0</v>
      </c>
      <c r="P31" s="5" t="n">
        <v>8266.0</v>
      </c>
      <c r="Q31" s="11" t="n">
        <f si="2" t="shared"/>
        <v>721.0</v>
      </c>
      <c r="R31" s="6" t="n">
        <f si="0" t="shared"/>
        <v>11.464632454923716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48.0</v>
      </c>
      <c r="E32" s="5" t="n">
        <v>65.0</v>
      </c>
      <c r="F32" s="5" t="n">
        <v>84.0</v>
      </c>
      <c r="G32" s="5" t="n">
        <v>57.0</v>
      </c>
      <c r="H32" s="5" t="n">
        <v>134.0</v>
      </c>
      <c r="I32" s="5" t="n">
        <v>107.0</v>
      </c>
      <c r="J32" s="5" t="n">
        <v>44.0</v>
      </c>
      <c r="K32" s="5" t="n">
        <v>40.0</v>
      </c>
      <c r="L32" s="5" t="n">
        <v>59.0</v>
      </c>
      <c r="M32" s="5" t="n">
        <v>20.0</v>
      </c>
      <c r="N32" s="11" t="n">
        <f si="5" t="shared"/>
        <v>658.0</v>
      </c>
      <c r="O32" s="5" t="n">
        <v>13361.0</v>
      </c>
      <c r="P32" s="5" t="n">
        <v>9833.0</v>
      </c>
      <c r="Q32" s="11" t="n">
        <f si="2" t="shared"/>
        <v>638.0</v>
      </c>
      <c r="R32" s="6" t="n">
        <f si="0" t="shared"/>
        <v>15.412225705329154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692.0</v>
      </c>
      <c r="E33" s="5" t="n">
        <v>576.0</v>
      </c>
      <c r="F33" s="5" t="n">
        <v>908.0</v>
      </c>
      <c r="G33" s="5" t="n">
        <v>629.0</v>
      </c>
      <c r="H33" s="5" t="n">
        <v>745.0</v>
      </c>
      <c r="I33" s="5" t="n">
        <v>751.0</v>
      </c>
      <c r="J33" s="5" t="n">
        <v>323.0</v>
      </c>
      <c r="K33" s="5" t="n">
        <v>135.0</v>
      </c>
      <c r="L33" s="5" t="n">
        <v>156.0</v>
      </c>
      <c r="M33" s="5" t="n">
        <v>176.0</v>
      </c>
      <c r="N33" s="11" t="n">
        <f si="5" t="shared"/>
        <v>5091.0</v>
      </c>
      <c r="O33" s="5" t="n">
        <v>81454.0</v>
      </c>
      <c r="P33" s="5" t="n">
        <v>44198.0</v>
      </c>
      <c r="Q33" s="11" t="n">
        <f si="2" t="shared"/>
        <v>4915.0</v>
      </c>
      <c r="R33" s="6" t="n">
        <f si="0" t="shared"/>
        <v>8.992472024415056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41.0</v>
      </c>
      <c r="E34" s="5" t="n">
        <v>63.0</v>
      </c>
      <c r="F34" s="5" t="n">
        <v>59.0</v>
      </c>
      <c r="G34" s="5" t="n">
        <v>36.0</v>
      </c>
      <c r="H34" s="5" t="n">
        <v>89.0</v>
      </c>
      <c r="I34" s="5" t="n">
        <v>99.0</v>
      </c>
      <c r="J34" s="5" t="n">
        <v>40.0</v>
      </c>
      <c r="K34" s="5" t="n">
        <v>21.0</v>
      </c>
      <c r="L34" s="5" t="n">
        <v>19.0</v>
      </c>
      <c r="M34" s="5" t="n">
        <v>7.0</v>
      </c>
      <c r="N34" s="11" t="n">
        <f si="5" t="shared"/>
        <v>474.0</v>
      </c>
      <c r="O34" s="5" t="n">
        <v>6270.0</v>
      </c>
      <c r="P34" s="5" t="n">
        <v>5204.0</v>
      </c>
      <c r="Q34" s="11" t="n">
        <f si="2" t="shared"/>
        <v>467.0</v>
      </c>
      <c r="R34" s="6" t="n">
        <f si="0" t="shared"/>
        <v>11.143468950749465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14.0</v>
      </c>
      <c r="E35" s="5" t="n">
        <v>15.0</v>
      </c>
      <c r="F35" s="5" t="n">
        <v>20.0</v>
      </c>
      <c r="G35" s="5" t="n">
        <v>8.0</v>
      </c>
      <c r="H35" s="5" t="n">
        <v>4.0</v>
      </c>
      <c r="I35" s="5" t="n">
        <v>9.0</v>
      </c>
      <c r="J35" s="5" t="n">
        <v>5.0</v>
      </c>
      <c r="K35" s="5" t="n">
        <v>4.0</v>
      </c>
      <c r="L35" s="5" t="n">
        <v>5.0</v>
      </c>
      <c r="M35" s="5" t="n">
        <v>3.0</v>
      </c>
      <c r="N35" s="11" t="n">
        <f si="5" t="shared"/>
        <v>87.0</v>
      </c>
      <c r="O35" s="5" t="n">
        <v>1554.0</v>
      </c>
      <c r="P35" s="5" t="n">
        <v>959.0</v>
      </c>
      <c r="Q35" s="11" t="n">
        <f si="2" t="shared"/>
        <v>84.0</v>
      </c>
      <c r="R35" s="6" t="n">
        <f si="0" t="shared"/>
        <v>11.416666666666666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59.0</v>
      </c>
      <c r="E36" s="5" t="n">
        <v>84.0</v>
      </c>
      <c r="F36" s="5" t="n">
        <v>106.0</v>
      </c>
      <c r="G36" s="5" t="n">
        <v>45.0</v>
      </c>
      <c r="H36" s="5" t="n">
        <v>138.0</v>
      </c>
      <c r="I36" s="5" t="n">
        <v>157.0</v>
      </c>
      <c r="J36" s="5" t="n">
        <v>42.0</v>
      </c>
      <c r="K36" s="5" t="n">
        <v>27.0</v>
      </c>
      <c r="L36" s="5" t="n">
        <v>18.0</v>
      </c>
      <c r="M36" s="5" t="n">
        <v>8.0</v>
      </c>
      <c r="N36" s="11" t="n">
        <f si="5" t="shared"/>
        <v>684.0</v>
      </c>
      <c r="O36" s="5" t="n">
        <v>8066.0</v>
      </c>
      <c r="P36" s="5" t="n">
        <v>6716.0</v>
      </c>
      <c r="Q36" s="11" t="n">
        <f si="2" t="shared"/>
        <v>676.0</v>
      </c>
      <c r="R36" s="6" t="n">
        <f si="0" t="shared"/>
        <v>9.934911242603551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59.0</v>
      </c>
      <c r="E37" s="5" t="n">
        <v>56.0</v>
      </c>
      <c r="F37" s="5" t="n">
        <v>77.0</v>
      </c>
      <c r="G37" s="5" t="n">
        <v>82.0</v>
      </c>
      <c r="H37" s="5" t="n">
        <v>160.0</v>
      </c>
      <c r="I37" s="5" t="n">
        <v>105.0</v>
      </c>
      <c r="J37" s="5" t="n">
        <v>54.0</v>
      </c>
      <c r="K37" s="5" t="n">
        <v>28.0</v>
      </c>
      <c r="L37" s="5" t="n">
        <v>19.0</v>
      </c>
      <c r="M37" s="5" t="n">
        <v>37.0</v>
      </c>
      <c r="N37" s="11" t="n">
        <f si="5" t="shared"/>
        <v>677.0</v>
      </c>
      <c r="O37" s="5" t="n">
        <v>16198.0</v>
      </c>
      <c r="P37" s="5" t="n">
        <v>6583.0</v>
      </c>
      <c r="Q37" s="11" t="n">
        <f si="2" t="shared"/>
        <v>640.0</v>
      </c>
      <c r="R37" s="6" t="n">
        <f si="0" t="shared"/>
        <v>10.2859375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282.0</v>
      </c>
      <c r="E38" s="5" t="n">
        <f ref="E38:M38" si="8" t="shared">E39-E26-E27-E28-E29-E30-E31-E32-E33-E34-E35-E36-E37</f>
        <v>300.0</v>
      </c>
      <c r="F38" s="5" t="n">
        <f si="8" t="shared"/>
        <v>533.0</v>
      </c>
      <c r="G38" s="5" t="n">
        <f si="8" t="shared"/>
        <v>407.0</v>
      </c>
      <c r="H38" s="5" t="n">
        <f si="8" t="shared"/>
        <v>484.0</v>
      </c>
      <c r="I38" s="5" t="n">
        <f si="8" t="shared"/>
        <v>410.0</v>
      </c>
      <c r="J38" s="5" t="n">
        <f si="8" t="shared"/>
        <v>177.0</v>
      </c>
      <c r="K38" s="5" t="n">
        <f si="8" t="shared"/>
        <v>115.0</v>
      </c>
      <c r="L38" s="5" t="n">
        <f si="8" t="shared"/>
        <v>115.0</v>
      </c>
      <c r="M38" s="5" t="n">
        <f si="8" t="shared"/>
        <v>99.0</v>
      </c>
      <c r="N38" s="11" t="n">
        <f si="5" t="shared"/>
        <v>2922.0</v>
      </c>
      <c r="O38" s="5" t="n">
        <f>O39-O26-O27-O28-O29-O30-O31-O32-O33-O34-O35-O36-O37</f>
        <v>53425.0</v>
      </c>
      <c r="P38" s="5" t="n">
        <f>P39-P26-P27-P28-P29-P30-P31-P32-P33-P34-P35-P36-P37</f>
        <v>29355.0</v>
      </c>
      <c r="Q38" s="11" t="n">
        <f si="2" t="shared"/>
        <v>2823.0</v>
      </c>
      <c r="R38" s="6" t="n">
        <f si="0" t="shared"/>
        <v>10.398512221041445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2322.0</v>
      </c>
      <c r="E39" s="5" t="n">
        <v>2633.0</v>
      </c>
      <c r="F39" s="5" t="n">
        <v>3190.0</v>
      </c>
      <c r="G39" s="5" t="n">
        <v>2313.0</v>
      </c>
      <c r="H39" s="5" t="n">
        <v>3506.0</v>
      </c>
      <c r="I39" s="5" t="n">
        <v>3752.0</v>
      </c>
      <c r="J39" s="5" t="n">
        <v>1579.0</v>
      </c>
      <c r="K39" s="5" t="n">
        <v>842.0</v>
      </c>
      <c r="L39" s="5" t="n">
        <v>764.0</v>
      </c>
      <c r="M39" s="5" t="n">
        <v>603.0</v>
      </c>
      <c r="N39" s="11" t="n">
        <f si="5" t="shared"/>
        <v>21504.0</v>
      </c>
      <c r="O39" s="5" t="n">
        <v>349085.0</v>
      </c>
      <c r="P39" s="5" t="n">
        <v>216866.0</v>
      </c>
      <c r="Q39" s="11" t="n">
        <f si="2" t="shared"/>
        <v>20901.0</v>
      </c>
      <c r="R39" s="6" t="n">
        <f si="0" t="shared"/>
        <v>10.375867183388355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1384.0</v>
      </c>
      <c r="E40" s="5" t="n">
        <v>689.0</v>
      </c>
      <c r="F40" s="5" t="n">
        <v>982.0</v>
      </c>
      <c r="G40" s="5" t="n">
        <v>819.0</v>
      </c>
      <c r="H40" s="5" t="n">
        <v>1884.0</v>
      </c>
      <c r="I40" s="5" t="n">
        <v>1492.0</v>
      </c>
      <c r="J40" s="5" t="n">
        <v>542.0</v>
      </c>
      <c r="K40" s="5" t="n">
        <v>74.0</v>
      </c>
      <c r="L40" s="5" t="n">
        <v>53.0</v>
      </c>
      <c r="M40" s="5" t="n">
        <v>72.0</v>
      </c>
      <c r="N40" s="11" t="n">
        <f si="5" t="shared"/>
        <v>7991.0</v>
      </c>
      <c r="O40" s="5" t="n">
        <v>71264.0</v>
      </c>
      <c r="P40" s="5" t="n">
        <v>55119.0</v>
      </c>
      <c r="Q40" s="11" t="n">
        <f si="2" t="shared"/>
        <v>7919.0</v>
      </c>
      <c r="R40" s="6" t="n">
        <f si="0" t="shared"/>
        <v>6.960348528854653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87.0</v>
      </c>
      <c r="E41" s="5" t="n">
        <v>103.0</v>
      </c>
      <c r="F41" s="5" t="n">
        <v>113.0</v>
      </c>
      <c r="G41" s="5" t="n">
        <v>134.0</v>
      </c>
      <c r="H41" s="5" t="n">
        <v>206.0</v>
      </c>
      <c r="I41" s="5" t="n">
        <v>167.0</v>
      </c>
      <c r="J41" s="5" t="n">
        <v>62.0</v>
      </c>
      <c r="K41" s="5" t="n">
        <v>27.0</v>
      </c>
      <c r="L41" s="5" t="n">
        <v>20.0</v>
      </c>
      <c r="M41" s="5" t="n">
        <v>33.0</v>
      </c>
      <c r="N41" s="11" t="n">
        <f si="5" t="shared"/>
        <v>952.0</v>
      </c>
      <c r="O41" s="5" t="n">
        <v>15633.0</v>
      </c>
      <c r="P41" s="5" t="n">
        <v>8263.0</v>
      </c>
      <c r="Q41" s="11" t="n">
        <f si="2" t="shared"/>
        <v>919.0</v>
      </c>
      <c r="R41" s="6" t="n">
        <f si="0" t="shared"/>
        <v>8.991294885745376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18.0</v>
      </c>
      <c r="E42" s="5" t="n">
        <f ref="E42:M42" si="9" t="shared">E43-E40-E41</f>
        <v>6.0</v>
      </c>
      <c r="F42" s="5" t="n">
        <f si="9" t="shared"/>
        <v>13.0</v>
      </c>
      <c r="G42" s="5" t="n">
        <f si="9" t="shared"/>
        <v>7.0</v>
      </c>
      <c r="H42" s="5" t="n">
        <f si="9" t="shared"/>
        <v>22.0</v>
      </c>
      <c r="I42" s="5" t="n">
        <f si="9" t="shared"/>
        <v>20.0</v>
      </c>
      <c r="J42" s="5" t="n">
        <f si="9" t="shared"/>
        <v>31.0</v>
      </c>
      <c r="K42" s="5" t="n">
        <f si="9" t="shared"/>
        <v>11.0</v>
      </c>
      <c r="L42" s="5" t="n">
        <f si="9" t="shared"/>
        <v>1.0</v>
      </c>
      <c r="M42" s="5" t="n">
        <f si="9" t="shared"/>
        <v>9.0</v>
      </c>
      <c r="N42" s="11" t="n">
        <f si="5" t="shared"/>
        <v>138.0</v>
      </c>
      <c r="O42" s="5" t="n">
        <f>O43-O40-O41</f>
        <v>4236.0</v>
      </c>
      <c r="P42" s="5" t="n">
        <f>P43-P40-P41</f>
        <v>1719.0</v>
      </c>
      <c r="Q42" s="11" t="n">
        <f si="2" t="shared"/>
        <v>129.0</v>
      </c>
      <c r="R42" s="6" t="n">
        <f si="0" t="shared"/>
        <v>13.325581395348838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1489.0</v>
      </c>
      <c r="E43" s="5" t="n">
        <v>798.0</v>
      </c>
      <c r="F43" s="5" t="n">
        <v>1108.0</v>
      </c>
      <c r="G43" s="5" t="n">
        <v>960.0</v>
      </c>
      <c r="H43" s="5" t="n">
        <v>2112.0</v>
      </c>
      <c r="I43" s="5" t="n">
        <v>1679.0</v>
      </c>
      <c r="J43" s="5" t="n">
        <v>635.0</v>
      </c>
      <c r="K43" s="5" t="n">
        <v>112.0</v>
      </c>
      <c r="L43" s="5" t="n">
        <v>74.0</v>
      </c>
      <c r="M43" s="5" t="n">
        <v>114.0</v>
      </c>
      <c r="N43" s="11" t="n">
        <f si="5" t="shared"/>
        <v>9081.0</v>
      </c>
      <c r="O43" s="5" t="n">
        <v>91133.0</v>
      </c>
      <c r="P43" s="5" t="n">
        <v>65101.0</v>
      </c>
      <c r="Q43" s="11" t="n">
        <f si="2" t="shared"/>
        <v>8967.0</v>
      </c>
      <c r="R43" s="6" t="n">
        <f si="0" t="shared"/>
        <v>7.260064681610349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34.0</v>
      </c>
      <c r="E44" s="8" t="n">
        <v>28.0</v>
      </c>
      <c r="F44" s="8" t="n">
        <v>30.0</v>
      </c>
      <c r="G44" s="8" t="n">
        <v>33.0</v>
      </c>
      <c r="H44" s="8" t="n">
        <v>60.0</v>
      </c>
      <c r="I44" s="8" t="n">
        <v>34.0</v>
      </c>
      <c r="J44" s="8" t="n">
        <v>30.0</v>
      </c>
      <c r="K44" s="8" t="n">
        <v>39.0</v>
      </c>
      <c r="L44" s="8" t="n">
        <v>20.0</v>
      </c>
      <c r="M44" s="8" t="n">
        <v>28.0</v>
      </c>
      <c r="N44" s="11" t="n">
        <f si="5" t="shared"/>
        <v>336.0</v>
      </c>
      <c r="O44" s="8" t="n">
        <v>14349.0</v>
      </c>
      <c r="P44" s="8" t="n">
        <v>5215.0</v>
      </c>
      <c r="Q44" s="11" t="n">
        <f si="2" t="shared"/>
        <v>308.0</v>
      </c>
      <c r="R44" s="6" t="n">
        <f si="0" t="shared"/>
        <v>16.931818181818183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15.0</v>
      </c>
      <c r="E45" s="8" t="n">
        <f ref="E45:M45" si="10" t="shared">E46-E44</f>
        <v>38.0</v>
      </c>
      <c r="F45" s="8" t="n">
        <f si="10" t="shared"/>
        <v>82.0</v>
      </c>
      <c r="G45" s="8" t="n">
        <f si="10" t="shared"/>
        <v>79.0</v>
      </c>
      <c r="H45" s="8" t="n">
        <f si="10" t="shared"/>
        <v>166.0</v>
      </c>
      <c r="I45" s="8" t="n">
        <f si="10" t="shared"/>
        <v>98.0</v>
      </c>
      <c r="J45" s="8" t="n">
        <f si="10" t="shared"/>
        <v>46.0</v>
      </c>
      <c r="K45" s="8" t="n">
        <f si="10" t="shared"/>
        <v>20.0</v>
      </c>
      <c r="L45" s="8" t="n">
        <f si="10" t="shared"/>
        <v>10.0</v>
      </c>
      <c r="M45" s="8" t="n">
        <f si="10" t="shared"/>
        <v>32.0</v>
      </c>
      <c r="N45" s="11" t="n">
        <f si="5" t="shared"/>
        <v>586.0</v>
      </c>
      <c r="O45" s="8" t="n">
        <f>O46-O44</f>
        <v>19121.0</v>
      </c>
      <c r="P45" s="8" t="n">
        <f>P46-P44</f>
        <v>5460.0</v>
      </c>
      <c r="Q45" s="11" t="n">
        <f si="2" t="shared"/>
        <v>554.0</v>
      </c>
      <c r="R45" s="6" t="n">
        <f si="0" t="shared"/>
        <v>9.855595667870036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49.0</v>
      </c>
      <c r="E46" s="8" t="n">
        <v>66.0</v>
      </c>
      <c r="F46" s="8" t="n">
        <v>112.0</v>
      </c>
      <c r="G46" s="8" t="n">
        <v>112.0</v>
      </c>
      <c r="H46" s="8" t="n">
        <v>226.0</v>
      </c>
      <c r="I46" s="8" t="n">
        <v>132.0</v>
      </c>
      <c r="J46" s="8" t="n">
        <v>76.0</v>
      </c>
      <c r="K46" s="8" t="n">
        <v>59.0</v>
      </c>
      <c r="L46" s="8" t="n">
        <v>30.0</v>
      </c>
      <c r="M46" s="8" t="n">
        <v>60.0</v>
      </c>
      <c r="N46" s="11" t="n">
        <f si="5" t="shared"/>
        <v>922.0</v>
      </c>
      <c r="O46" s="8" t="n">
        <v>33470.0</v>
      </c>
      <c r="P46" s="8" t="n">
        <v>10675.0</v>
      </c>
      <c r="Q46" s="11" t="n">
        <f si="2" t="shared"/>
        <v>862.0</v>
      </c>
      <c r="R46" s="6" t="n">
        <f si="0" t="shared"/>
        <v>12.383990719257541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5.0</v>
      </c>
      <c r="E47" s="5" t="n">
        <v>8.0</v>
      </c>
      <c r="F47" s="5" t="n">
        <v>7.0</v>
      </c>
      <c r="G47" s="5" t="n">
        <v>8.0</v>
      </c>
      <c r="H47" s="5" t="n">
        <v>14.0</v>
      </c>
      <c r="I47" s="5" t="n">
        <v>11.0</v>
      </c>
      <c r="J47" s="5" t="n">
        <v>4.0</v>
      </c>
      <c r="K47" s="5" t="n">
        <v>0.0</v>
      </c>
      <c r="L47" s="5" t="n">
        <v>2.0</v>
      </c>
      <c r="M47" s="5" t="n">
        <v>134.0</v>
      </c>
      <c r="N47" s="11" t="n">
        <f si="5" t="shared"/>
        <v>193.0</v>
      </c>
      <c r="O47" s="5" t="n">
        <v>767647.0</v>
      </c>
      <c r="P47" s="5" t="n">
        <v>536.0</v>
      </c>
      <c r="Q47" s="11" t="n">
        <f si="2" t="shared"/>
        <v>59.0</v>
      </c>
      <c r="R47" s="6" t="n">
        <f si="0" t="shared"/>
        <v>9.084745762711865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40450.0</v>
      </c>
      <c r="E48" s="5" t="n">
        <f ref="E48:M48" si="11" t="shared">E47+E46+E43+E39+E25+E18</f>
        <v>74431.0</v>
      </c>
      <c r="F48" s="5" t="n">
        <f si="11" t="shared"/>
        <v>140605.0</v>
      </c>
      <c r="G48" s="5" t="n">
        <f si="11" t="shared"/>
        <v>98715.0</v>
      </c>
      <c r="H48" s="5" t="n">
        <f si="11" t="shared"/>
        <v>375991.0</v>
      </c>
      <c r="I48" s="5" t="n">
        <f si="11" t="shared"/>
        <v>63113.0</v>
      </c>
      <c r="J48" s="5" t="n">
        <f si="11" t="shared"/>
        <v>15475.0</v>
      </c>
      <c r="K48" s="5" t="n">
        <f si="11" t="shared"/>
        <v>9525.0</v>
      </c>
      <c r="L48" s="5" t="n">
        <f si="11" t="shared"/>
        <v>6360.0</v>
      </c>
      <c r="M48" s="5" t="n">
        <f si="11" t="shared"/>
        <v>34788.0</v>
      </c>
      <c r="N48" s="11" t="n">
        <f si="5" t="shared"/>
        <v>859453.0</v>
      </c>
      <c r="O48" s="5" t="n">
        <f>O47+O46+O43+O39+O25+O18</f>
        <v>2.5583749E7</v>
      </c>
      <c r="P48" s="5" t="n">
        <f>P47+P46+P43+P39+P25+P18</f>
        <v>5327468.0</v>
      </c>
      <c r="Q48" s="11" t="n">
        <f si="2" t="shared"/>
        <v>824665.0</v>
      </c>
      <c r="R48" s="6" t="n">
        <f si="0" t="shared"/>
        <v>6.46016018625745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4.706481913496143</v>
      </c>
      <c r="E49" s="6" t="n">
        <f ref="E49" si="13" t="shared">E48/$N$48*100</f>
        <v>8.660275780060108</v>
      </c>
      <c r="F49" s="6" t="n">
        <f ref="F49" si="14" t="shared">F48/$N$48*100</f>
        <v>16.35982421377318</v>
      </c>
      <c r="G49" s="6" t="n">
        <f ref="G49" si="15" t="shared">G48/$N$48*100</f>
        <v>11.485793871218089</v>
      </c>
      <c r="H49" s="6" t="n">
        <f ref="H49" si="16" t="shared">H48/$N$48*100</f>
        <v>43.747709298821455</v>
      </c>
      <c r="I49" s="6" t="n">
        <f ref="I49" si="17" t="shared">I48/$N$48*100</f>
        <v>7.3433916688870715</v>
      </c>
      <c r="J49" s="6" t="n">
        <f ref="J49" si="18" t="shared">J48/$N$48*100</f>
        <v>1.8005638470050136</v>
      </c>
      <c r="K49" s="6" t="n">
        <f ref="K49" si="19" t="shared">K48/$N$48*100</f>
        <v>1.1082630463794996</v>
      </c>
      <c r="L49" s="6" t="n">
        <f ref="L49" si="20" t="shared">L48/$N$48*100</f>
        <v>0.7400055616770201</v>
      </c>
      <c r="M49" s="6" t="n">
        <f ref="M49" si="21" t="shared">M48/$N$48*100</f>
        <v>4.047690798682417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