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<sst xmlns="http://schemas.openxmlformats.org/spreadsheetml/2006/main" count="118" uniqueCount="73">
  <si>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</si>
  <si>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</si>
  <si>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</si>
  <si>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</si>
  <si>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</si>
  <si>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</si>
  <si>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</si>
  <si>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</si>
  <si>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</si>
  <si>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</si>
  <si>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</si>
  <si>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</si>
  <si>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</si>
  <si>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</si>
  <si>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</si>
  <si>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</si>
  <si>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</si>
  <si>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</si>
  <si>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</si>
  <si>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</si>
  <si>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</si>
  <si>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</si>
  <si>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</si>
  <si>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</si>
  <si>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</si>
  <si>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</si>
  <si>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</si>
  <si>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</si>
  <si>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</si>
  <si>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</si>
  <si>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</si>
  <si>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</si>
  <si>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</si>
  <si>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</si>
  <si>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</si>
  <si>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</si>
  <si>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</si>
  <si>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</si>
  <si>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</si>
  <si>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</si>
  <si>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</si>
  <si>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</si>
  <si>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</si>
  <si>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</si>
  <si>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</si>
  <si>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</si>
  <si>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</si>
  <si>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</si>
  <si>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</si>
  <si>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</si>
  <si>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</si>
  <si>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</si>
  <si>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</si>
  <si>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</si>
  <si>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</si>
  <si>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</si>
  <si>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</si>
  <si>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</si>
  <si>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</si>
  <si>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</si>
  <si>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</si>
  <si>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</si>
  <si>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</si>
  <si>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</si>
  <si>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</si>
  <si>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</si>
  <si>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</si>
  <si>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</si>
  <si>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</si>
  <si>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</si>
  <si>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</si>
  <si>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103年7月來臺旅客人次～按停留夜數分
Table 1-8  Visitor Arrivals  by Length of Stay,
July,2014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</si>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</sst>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4742.0</v>
      </c>
      <c r="E3" s="4" t="n">
        <v>12766.0</v>
      </c>
      <c r="F3" s="4" t="n">
        <v>41177.0</v>
      </c>
      <c r="G3" s="4" t="n">
        <v>34337.0</v>
      </c>
      <c r="H3" s="4" t="n">
        <v>28682.0</v>
      </c>
      <c r="I3" s="4" t="n">
        <v>6142.0</v>
      </c>
      <c r="J3" s="4" t="n">
        <v>1448.0</v>
      </c>
      <c r="K3" s="4" t="n">
        <v>323.0</v>
      </c>
      <c r="L3" s="4" t="n">
        <v>146.0</v>
      </c>
      <c r="M3" s="4" t="n">
        <v>4216.0</v>
      </c>
      <c r="N3" s="11" t="n">
        <f>SUM(D3:M3)</f>
        <v>133979.0</v>
      </c>
      <c r="O3" s="4" t="n">
        <v>601374.0</v>
      </c>
      <c r="P3" s="4" t="n">
        <v>577041.0</v>
      </c>
      <c r="Q3" s="11" t="n">
        <f>SUM(D3:L3)</f>
        <v>129763.0</v>
      </c>
      <c r="R3" s="6" t="n">
        <f ref="R3:R48" si="0" t="shared">IF(P3&lt;&gt;0,P3/SUM(D3:L3),0)</f>
        <v>4.446883934557617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8805.0</v>
      </c>
      <c r="E4" s="5" t="n">
        <v>4424.0</v>
      </c>
      <c r="F4" s="5" t="n">
        <v>7952.0</v>
      </c>
      <c r="G4" s="5" t="n">
        <v>21946.0</v>
      </c>
      <c r="H4" s="5" t="n">
        <v>226006.0</v>
      </c>
      <c r="I4" s="5" t="n">
        <v>46247.0</v>
      </c>
      <c r="J4" s="5" t="n">
        <v>3133.0</v>
      </c>
      <c r="K4" s="5" t="n">
        <v>991.0</v>
      </c>
      <c r="L4" s="5" t="n">
        <v>1397.0</v>
      </c>
      <c r="M4" s="5" t="n">
        <v>17507.0</v>
      </c>
      <c r="N4" s="11" t="n">
        <f ref="N4:N14" si="1" t="shared">SUM(D4:M4)</f>
        <v>338408.0</v>
      </c>
      <c r="O4" s="5" t="n">
        <v>2781942.0</v>
      </c>
      <c r="P4" s="5" t="n">
        <v>2305762.0</v>
      </c>
      <c r="Q4" s="11" t="n">
        <f ref="Q4:Q48" si="2" t="shared">SUM(D4:L4)</f>
        <v>320901.0</v>
      </c>
      <c r="R4" s="6" t="n">
        <f si="0" t="shared"/>
        <v>7.185275209488284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6351.0</v>
      </c>
      <c r="E5" s="5" t="n">
        <v>41604.0</v>
      </c>
      <c r="F5" s="5" t="n">
        <v>39333.0</v>
      </c>
      <c r="G5" s="5" t="n">
        <v>10983.0</v>
      </c>
      <c r="H5" s="5" t="n">
        <v>6046.0</v>
      </c>
      <c r="I5" s="5" t="n">
        <v>3720.0</v>
      </c>
      <c r="J5" s="5" t="n">
        <v>2350.0</v>
      </c>
      <c r="K5" s="5" t="n">
        <v>1643.0</v>
      </c>
      <c r="L5" s="5" t="n">
        <v>985.0</v>
      </c>
      <c r="M5" s="5" t="n">
        <v>2267.0</v>
      </c>
      <c r="N5" s="11" t="n">
        <f si="1" t="shared"/>
        <v>115282.0</v>
      </c>
      <c r="O5" s="5" t="n">
        <v>958704.0</v>
      </c>
      <c r="P5" s="5" t="n">
        <v>526041.0</v>
      </c>
      <c r="Q5" s="11" t="n">
        <f si="2" t="shared"/>
        <v>113015.0</v>
      </c>
      <c r="R5" s="6" t="n">
        <f si="0" t="shared"/>
        <v>4.654612219616865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1942.0</v>
      </c>
      <c r="E6" s="5" t="n">
        <v>4387.0</v>
      </c>
      <c r="F6" s="5" t="n">
        <v>15165.0</v>
      </c>
      <c r="G6" s="5" t="n">
        <v>5295.0</v>
      </c>
      <c r="H6" s="5" t="n">
        <v>3255.0</v>
      </c>
      <c r="I6" s="5" t="n">
        <v>1604.0</v>
      </c>
      <c r="J6" s="5" t="n">
        <v>536.0</v>
      </c>
      <c r="K6" s="5" t="n">
        <v>330.0</v>
      </c>
      <c r="L6" s="5" t="n">
        <v>264.0</v>
      </c>
      <c r="M6" s="5" t="n">
        <v>789.0</v>
      </c>
      <c r="N6" s="11" t="n">
        <f si="1" t="shared"/>
        <v>33567.0</v>
      </c>
      <c r="O6" s="5" t="n">
        <v>337113.0</v>
      </c>
      <c r="P6" s="5" t="n">
        <v>160538.0</v>
      </c>
      <c r="Q6" s="11" t="n">
        <f si="2" t="shared"/>
        <v>32778.0</v>
      </c>
      <c r="R6" s="6" t="n">
        <f si="0" t="shared"/>
        <v>4.89773628653365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210.0</v>
      </c>
      <c r="E7" s="5" t="n">
        <v>188.0</v>
      </c>
      <c r="F7" s="5" t="n">
        <v>275.0</v>
      </c>
      <c r="G7" s="5" t="n">
        <v>170.0</v>
      </c>
      <c r="H7" s="5" t="n">
        <v>343.0</v>
      </c>
      <c r="I7" s="5" t="n">
        <v>271.0</v>
      </c>
      <c r="J7" s="5" t="n">
        <v>194.0</v>
      </c>
      <c r="K7" s="5" t="n">
        <v>138.0</v>
      </c>
      <c r="L7" s="5" t="n">
        <v>53.0</v>
      </c>
      <c r="M7" s="5" t="n">
        <v>254.0</v>
      </c>
      <c r="N7" s="11" t="n">
        <f si="1" t="shared"/>
        <v>2096.0</v>
      </c>
      <c r="O7" s="5" t="n">
        <v>95477.0</v>
      </c>
      <c r="P7" s="5" t="n">
        <v>22512.0</v>
      </c>
      <c r="Q7" s="11" t="n">
        <f si="2" t="shared"/>
        <v>1842.0</v>
      </c>
      <c r="R7" s="6" t="n">
        <f si="0" t="shared"/>
        <v>12.221498371335505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95.0</v>
      </c>
      <c r="E8" s="5" t="n">
        <v>147.0</v>
      </c>
      <c r="F8" s="5" t="n">
        <v>144.0</v>
      </c>
      <c r="G8" s="5" t="n">
        <v>112.0</v>
      </c>
      <c r="H8" s="5" t="n">
        <v>169.0</v>
      </c>
      <c r="I8" s="5" t="n">
        <v>177.0</v>
      </c>
      <c r="J8" s="5" t="n">
        <v>87.0</v>
      </c>
      <c r="K8" s="5" t="n">
        <v>35.0</v>
      </c>
      <c r="L8" s="5" t="n">
        <v>16.0</v>
      </c>
      <c r="M8" s="5" t="n">
        <v>117.0</v>
      </c>
      <c r="N8" s="11" t="n">
        <f si="1" t="shared"/>
        <v>1099.0</v>
      </c>
      <c r="O8" s="5" t="n">
        <v>44977.0</v>
      </c>
      <c r="P8" s="5" t="n">
        <v>8819.0</v>
      </c>
      <c r="Q8" s="11" t="n">
        <f si="2" t="shared"/>
        <v>982.0</v>
      </c>
      <c r="R8" s="6" t="n">
        <f si="0" t="shared"/>
        <v>8.980651731160895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796.0</v>
      </c>
      <c r="E9" s="5" t="n">
        <v>959.0</v>
      </c>
      <c r="F9" s="5" t="n">
        <v>2306.0</v>
      </c>
      <c r="G9" s="5" t="n">
        <v>4118.0</v>
      </c>
      <c r="H9" s="5" t="n">
        <v>8601.0</v>
      </c>
      <c r="I9" s="5" t="n">
        <v>3814.0</v>
      </c>
      <c r="J9" s="5" t="n">
        <v>992.0</v>
      </c>
      <c r="K9" s="5" t="n">
        <v>399.0</v>
      </c>
      <c r="L9" s="5" t="n">
        <v>195.0</v>
      </c>
      <c r="M9" s="5" t="n">
        <v>2854.0</v>
      </c>
      <c r="N9" s="11" t="n">
        <f si="1" t="shared"/>
        <v>25034.0</v>
      </c>
      <c r="O9" s="5" t="n">
        <v>732609.0</v>
      </c>
      <c r="P9" s="5" t="n">
        <v>170585.0</v>
      </c>
      <c r="Q9" s="11" t="n">
        <f si="2" t="shared"/>
        <v>22180.0</v>
      </c>
      <c r="R9" s="6" t="n">
        <f si="0" t="shared"/>
        <v>7.690937781785392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872.0</v>
      </c>
      <c r="E10" s="5" t="n">
        <v>1901.0</v>
      </c>
      <c r="F10" s="5" t="n">
        <v>3020.0</v>
      </c>
      <c r="G10" s="5" t="n">
        <v>3865.0</v>
      </c>
      <c r="H10" s="5" t="n">
        <v>7570.0</v>
      </c>
      <c r="I10" s="5" t="n">
        <v>3284.0</v>
      </c>
      <c r="J10" s="5" t="n">
        <v>687.0</v>
      </c>
      <c r="K10" s="5" t="n">
        <v>195.0</v>
      </c>
      <c r="L10" s="5" t="n">
        <v>67.0</v>
      </c>
      <c r="M10" s="5" t="n">
        <v>261.0</v>
      </c>
      <c r="N10" s="11" t="n">
        <f si="1" t="shared"/>
        <v>21722.0</v>
      </c>
      <c r="O10" s="5" t="n">
        <v>181185.0</v>
      </c>
      <c r="P10" s="5" t="n">
        <v>135073.0</v>
      </c>
      <c r="Q10" s="11" t="n">
        <f si="2" t="shared"/>
        <v>21461.0</v>
      </c>
      <c r="R10" s="6" t="n">
        <f si="0" t="shared"/>
        <v>6.293881925352966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804.0</v>
      </c>
      <c r="E11" s="5" t="n">
        <v>468.0</v>
      </c>
      <c r="F11" s="5" t="n">
        <v>612.0</v>
      </c>
      <c r="G11" s="5" t="n">
        <v>660.0</v>
      </c>
      <c r="H11" s="5" t="n">
        <v>2057.0</v>
      </c>
      <c r="I11" s="5" t="n">
        <v>1773.0</v>
      </c>
      <c r="J11" s="5" t="n">
        <v>1625.0</v>
      </c>
      <c r="K11" s="5" t="n">
        <v>343.0</v>
      </c>
      <c r="L11" s="5" t="n">
        <v>152.0</v>
      </c>
      <c r="M11" s="5" t="n">
        <v>10683.0</v>
      </c>
      <c r="N11" s="11" t="n">
        <f si="1" t="shared"/>
        <v>19177.0</v>
      </c>
      <c r="O11" s="5" t="n">
        <v>9365308.0</v>
      </c>
      <c r="P11" s="5" t="n">
        <v>100589.0</v>
      </c>
      <c r="Q11" s="11" t="n">
        <f si="2" t="shared"/>
        <v>8494.0</v>
      </c>
      <c r="R11" s="6" t="n">
        <f si="0" t="shared"/>
        <v>11.842359312455851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461.0</v>
      </c>
      <c r="E12" s="5" t="n">
        <v>453.0</v>
      </c>
      <c r="F12" s="5" t="n">
        <v>575.0</v>
      </c>
      <c r="G12" s="5" t="n">
        <v>388.0</v>
      </c>
      <c r="H12" s="5" t="n">
        <v>649.0</v>
      </c>
      <c r="I12" s="5" t="n">
        <v>555.0</v>
      </c>
      <c r="J12" s="5" t="n">
        <v>797.0</v>
      </c>
      <c r="K12" s="5" t="n">
        <v>190.0</v>
      </c>
      <c r="L12" s="5" t="n">
        <v>182.0</v>
      </c>
      <c r="M12" s="5" t="n">
        <v>4236.0</v>
      </c>
      <c r="N12" s="11" t="n">
        <f si="1" t="shared"/>
        <v>8486.0</v>
      </c>
      <c r="O12" s="5" t="n">
        <v>2897544.0</v>
      </c>
      <c r="P12" s="5" t="n">
        <v>54305.0</v>
      </c>
      <c r="Q12" s="11" t="n">
        <f si="2" t="shared"/>
        <v>4250.0</v>
      </c>
      <c r="R12" s="6" t="n">
        <f si="0" t="shared"/>
        <v>12.77764705882353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267.0</v>
      </c>
      <c r="E13" s="5" t="n">
        <v>517.0</v>
      </c>
      <c r="F13" s="5" t="n">
        <v>748.0</v>
      </c>
      <c r="G13" s="5" t="n">
        <v>817.0</v>
      </c>
      <c r="H13" s="5" t="n">
        <v>466.0</v>
      </c>
      <c r="I13" s="5" t="n">
        <v>505.0</v>
      </c>
      <c r="J13" s="5" t="n">
        <v>348.0</v>
      </c>
      <c r="K13" s="5" t="n">
        <v>256.0</v>
      </c>
      <c r="L13" s="5" t="n">
        <v>185.0</v>
      </c>
      <c r="M13" s="5" t="n">
        <v>3790.0</v>
      </c>
      <c r="N13" s="11" t="n">
        <f si="1" t="shared"/>
        <v>7899.0</v>
      </c>
      <c r="O13" s="5" t="n">
        <v>2502439.0</v>
      </c>
      <c r="P13" s="5" t="n">
        <v>49172.0</v>
      </c>
      <c r="Q13" s="11" t="n">
        <f si="2" t="shared"/>
        <v>4109.0</v>
      </c>
      <c r="R13" s="6" t="n">
        <f si="0" t="shared"/>
        <v>11.966901922608907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238.0</v>
      </c>
      <c r="E14" s="5" t="n">
        <v>218.0</v>
      </c>
      <c r="F14" s="5" t="n">
        <v>268.0</v>
      </c>
      <c r="G14" s="5" t="n">
        <v>372.0</v>
      </c>
      <c r="H14" s="5" t="n">
        <v>646.0</v>
      </c>
      <c r="I14" s="5" t="n">
        <v>733.0</v>
      </c>
      <c r="J14" s="5" t="n">
        <v>1010.0</v>
      </c>
      <c r="K14" s="5" t="n">
        <v>557.0</v>
      </c>
      <c r="L14" s="5" t="n">
        <v>626.0</v>
      </c>
      <c r="M14" s="5" t="n">
        <v>5480.0</v>
      </c>
      <c r="N14" s="11" t="n">
        <f si="1" t="shared"/>
        <v>10148.0</v>
      </c>
      <c r="O14" s="5" t="n">
        <v>4066055.0</v>
      </c>
      <c r="P14" s="5" t="n">
        <v>115650.0</v>
      </c>
      <c r="Q14" s="11" t="n">
        <f si="2" t="shared"/>
        <v>4668.0</v>
      </c>
      <c r="R14" s="6" t="n">
        <f si="0" t="shared"/>
        <v>24.775064267352185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44.0</v>
      </c>
      <c r="E15" s="5" t="n">
        <f ref="E15:M15" si="3" t="shared">E16-E9-E10-E11-E12-E13-E14</f>
        <v>67.0</v>
      </c>
      <c r="F15" s="5" t="n">
        <f si="3" t="shared"/>
        <v>40.0</v>
      </c>
      <c r="G15" s="5" t="n">
        <f si="3" t="shared"/>
        <v>98.0</v>
      </c>
      <c r="H15" s="5" t="n">
        <f si="3" t="shared"/>
        <v>140.0</v>
      </c>
      <c r="I15" s="5" t="n">
        <f si="3" t="shared"/>
        <v>116.0</v>
      </c>
      <c r="J15" s="5" t="n">
        <f si="3" t="shared"/>
        <v>134.0</v>
      </c>
      <c r="K15" s="5" t="n">
        <f si="3" t="shared"/>
        <v>46.0</v>
      </c>
      <c r="L15" s="5" t="n">
        <f si="3" t="shared"/>
        <v>28.0</v>
      </c>
      <c r="M15" s="5" t="n">
        <f si="3" t="shared"/>
        <v>124.0</v>
      </c>
      <c r="N15" s="5" t="n">
        <f ref="N15" si="4" t="shared">N16-N9-N10-N11-N12-N13-N14</f>
        <v>837.0</v>
      </c>
      <c r="O15" s="5" t="n">
        <f>O16-O9-O10-O11-O12-O13-O14</f>
        <v>64843.0</v>
      </c>
      <c r="P15" s="5" t="n">
        <f>P16-P9-P10-P11-P12-P13-P14</f>
        <v>10695.0</v>
      </c>
      <c r="Q15" s="11" t="n">
        <f si="2" t="shared"/>
        <v>713.0</v>
      </c>
      <c r="R15" s="6" t="n">
        <f si="0" t="shared"/>
        <v>15.0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3482.0</v>
      </c>
      <c r="E16" s="5" t="n">
        <v>4583.0</v>
      </c>
      <c r="F16" s="5" t="n">
        <v>7569.0</v>
      </c>
      <c r="G16" s="5" t="n">
        <v>10318.0</v>
      </c>
      <c r="H16" s="5" t="n">
        <v>20129.0</v>
      </c>
      <c r="I16" s="5" t="n">
        <v>10780.0</v>
      </c>
      <c r="J16" s="5" t="n">
        <v>5593.0</v>
      </c>
      <c r="K16" s="5" t="n">
        <v>1986.0</v>
      </c>
      <c r="L16" s="5" t="n">
        <v>1435.0</v>
      </c>
      <c r="M16" s="5" t="n">
        <v>27428.0</v>
      </c>
      <c r="N16" s="11" t="n">
        <f ref="N16:N48" si="5" t="shared">SUM(D16:M16)</f>
        <v>93303.0</v>
      </c>
      <c r="O16" s="5" t="n">
        <v>1.9809983E7</v>
      </c>
      <c r="P16" s="5" t="n">
        <v>636069.0</v>
      </c>
      <c r="Q16" s="11" t="n">
        <f si="2" t="shared"/>
        <v>65875.0</v>
      </c>
      <c r="R16" s="6" t="n">
        <f si="0" t="shared"/>
        <v>9.655696394686908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5.0</v>
      </c>
      <c r="E17" s="5" t="n">
        <f ref="E17:M17" si="6" t="shared">E18-E16-E3-E4-E5-E6-E7-E8</f>
        <v>31.0</v>
      </c>
      <c r="F17" s="5" t="n">
        <f si="6" t="shared"/>
        <v>36.0</v>
      </c>
      <c r="G17" s="5" t="n">
        <f si="6" t="shared"/>
        <v>22.0</v>
      </c>
      <c r="H17" s="5" t="n">
        <f si="6" t="shared"/>
        <v>105.0</v>
      </c>
      <c r="I17" s="5" t="n">
        <f si="6" t="shared"/>
        <v>137.0</v>
      </c>
      <c r="J17" s="5" t="n">
        <f si="6" t="shared"/>
        <v>50.0</v>
      </c>
      <c r="K17" s="5" t="n">
        <f si="6" t="shared"/>
        <v>98.0</v>
      </c>
      <c r="L17" s="5" t="n">
        <f si="6" t="shared"/>
        <v>15.0</v>
      </c>
      <c r="M17" s="5" t="n">
        <f si="6" t="shared"/>
        <v>320.0</v>
      </c>
      <c r="N17" s="11" t="n">
        <f si="5" t="shared"/>
        <v>819.0</v>
      </c>
      <c r="O17" s="5" t="n">
        <f>O18-O16-O3-O4-O5-O6-O7-O8</f>
        <v>284754.0</v>
      </c>
      <c r="P17" s="5" t="n">
        <f>P18-P16-P3-P4-P5-P6-P7-P8</f>
        <v>9808.0</v>
      </c>
      <c r="Q17" s="11" t="n">
        <f si="2" t="shared"/>
        <v>499.0</v>
      </c>
      <c r="R17" s="6" t="n">
        <f si="0" t="shared"/>
        <v>19.655310621242485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25632.0</v>
      </c>
      <c r="E18" s="5" t="n">
        <v>68130.0</v>
      </c>
      <c r="F18" s="5" t="n">
        <v>111651.0</v>
      </c>
      <c r="G18" s="5" t="n">
        <v>83183.0</v>
      </c>
      <c r="H18" s="5" t="n">
        <v>284735.0</v>
      </c>
      <c r="I18" s="5" t="n">
        <v>69078.0</v>
      </c>
      <c r="J18" s="5" t="n">
        <v>13391.0</v>
      </c>
      <c r="K18" s="5" t="n">
        <v>5544.0</v>
      </c>
      <c r="L18" s="5" t="n">
        <v>4311.0</v>
      </c>
      <c r="M18" s="5" t="n">
        <v>52898.0</v>
      </c>
      <c r="N18" s="11" t="n">
        <f si="5" t="shared"/>
        <v>718553.0</v>
      </c>
      <c r="O18" s="5" t="n">
        <v>2.4914324E7</v>
      </c>
      <c r="P18" s="5" t="n">
        <v>4246590.0</v>
      </c>
      <c r="Q18" s="11" t="n">
        <f si="2" t="shared"/>
        <v>665655.0</v>
      </c>
      <c r="R18" s="6" t="n">
        <f si="0" t="shared"/>
        <v>6.379565991391937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350.0</v>
      </c>
      <c r="E19" s="5" t="n">
        <v>580.0</v>
      </c>
      <c r="F19" s="5" t="n">
        <v>1025.0</v>
      </c>
      <c r="G19" s="5" t="n">
        <v>774.0</v>
      </c>
      <c r="H19" s="5" t="n">
        <v>1277.0</v>
      </c>
      <c r="I19" s="5" t="n">
        <v>869.0</v>
      </c>
      <c r="J19" s="5" t="n">
        <v>621.0</v>
      </c>
      <c r="K19" s="5" t="n">
        <v>270.0</v>
      </c>
      <c r="L19" s="5" t="n">
        <v>173.0</v>
      </c>
      <c r="M19" s="5" t="n">
        <v>480.0</v>
      </c>
      <c r="N19" s="11" t="n">
        <f si="5" t="shared"/>
        <v>6419.0</v>
      </c>
      <c r="O19" s="5" t="n">
        <v>207134.0</v>
      </c>
      <c r="P19" s="5" t="n">
        <v>63007.0</v>
      </c>
      <c r="Q19" s="11" t="n">
        <f si="2" t="shared"/>
        <v>5939.0</v>
      </c>
      <c r="R19" s="6" t="n">
        <f si="0" t="shared"/>
        <v>10.60902508839872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2609.0</v>
      </c>
      <c r="E20" s="5" t="n">
        <v>3114.0</v>
      </c>
      <c r="F20" s="5" t="n">
        <v>3484.0</v>
      </c>
      <c r="G20" s="5" t="n">
        <v>2996.0</v>
      </c>
      <c r="H20" s="5" t="n">
        <v>6635.0</v>
      </c>
      <c r="I20" s="5" t="n">
        <v>8048.0</v>
      </c>
      <c r="J20" s="5" t="n">
        <v>6678.0</v>
      </c>
      <c r="K20" s="5" t="n">
        <v>3119.0</v>
      </c>
      <c r="L20" s="5" t="n">
        <v>1003.0</v>
      </c>
      <c r="M20" s="5" t="n">
        <v>1771.0</v>
      </c>
      <c r="N20" s="11" t="n">
        <f si="5" t="shared"/>
        <v>39457.0</v>
      </c>
      <c r="O20" s="5" t="n">
        <v>1012280.0</v>
      </c>
      <c r="P20" s="5" t="n">
        <v>512359.0</v>
      </c>
      <c r="Q20" s="11" t="n">
        <f si="2" t="shared"/>
        <v>37686.0</v>
      </c>
      <c r="R20" s="6" t="n">
        <f si="0" t="shared"/>
        <v>13.595473119991508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10.0</v>
      </c>
      <c r="E21" s="5" t="n">
        <v>19.0</v>
      </c>
      <c r="F21" s="5" t="n">
        <v>22.0</v>
      </c>
      <c r="G21" s="5" t="n">
        <v>22.0</v>
      </c>
      <c r="H21" s="5" t="n">
        <v>67.0</v>
      </c>
      <c r="I21" s="5" t="n">
        <v>16.0</v>
      </c>
      <c r="J21" s="5" t="n">
        <v>17.0</v>
      </c>
      <c r="K21" s="5" t="n">
        <v>5.0</v>
      </c>
      <c r="L21" s="5" t="n">
        <v>3.0</v>
      </c>
      <c r="M21" s="5" t="n">
        <v>32.0</v>
      </c>
      <c r="N21" s="11" t="n">
        <f si="5" t="shared"/>
        <v>213.0</v>
      </c>
      <c r="O21" s="5" t="n">
        <v>10848.0</v>
      </c>
      <c r="P21" s="5" t="n">
        <v>1544.0</v>
      </c>
      <c r="Q21" s="11" t="n">
        <f si="2" t="shared"/>
        <v>181.0</v>
      </c>
      <c r="R21" s="6" t="n">
        <f si="0" t="shared"/>
        <v>8.530386740331492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11.0</v>
      </c>
      <c r="E22" s="5" t="n">
        <v>14.0</v>
      </c>
      <c r="F22" s="5" t="n">
        <v>20.0</v>
      </c>
      <c r="G22" s="5" t="n">
        <v>28.0</v>
      </c>
      <c r="H22" s="5" t="n">
        <v>45.0</v>
      </c>
      <c r="I22" s="5" t="n">
        <v>49.0</v>
      </c>
      <c r="J22" s="5" t="n">
        <v>34.0</v>
      </c>
      <c r="K22" s="5" t="n">
        <v>19.0</v>
      </c>
      <c r="L22" s="5" t="n">
        <v>6.0</v>
      </c>
      <c r="M22" s="5" t="n">
        <v>42.0</v>
      </c>
      <c r="N22" s="11" t="n">
        <f si="5" t="shared"/>
        <v>268.0</v>
      </c>
      <c r="O22" s="5" t="n">
        <v>18209.0</v>
      </c>
      <c r="P22" s="5" t="n">
        <v>2981.0</v>
      </c>
      <c r="Q22" s="11" t="n">
        <f si="2" t="shared"/>
        <v>226.0</v>
      </c>
      <c r="R22" s="6" t="n">
        <f si="0" t="shared"/>
        <v>13.190265486725664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8.0</v>
      </c>
      <c r="E23" s="5" t="n">
        <v>4.0</v>
      </c>
      <c r="F23" s="5" t="n">
        <v>6.0</v>
      </c>
      <c r="G23" s="5" t="n">
        <v>3.0</v>
      </c>
      <c r="H23" s="5" t="n">
        <v>3.0</v>
      </c>
      <c r="I23" s="5" t="n">
        <v>19.0</v>
      </c>
      <c r="J23" s="5" t="n">
        <v>7.0</v>
      </c>
      <c r="K23" s="5" t="n">
        <v>6.0</v>
      </c>
      <c r="L23" s="5" t="n">
        <v>0.0</v>
      </c>
      <c r="M23" s="5" t="n">
        <v>5.0</v>
      </c>
      <c r="N23" s="11" t="n">
        <f si="5" t="shared"/>
        <v>61.0</v>
      </c>
      <c r="O23" s="5" t="n">
        <v>1947.0</v>
      </c>
      <c r="P23" s="5" t="n">
        <v>640.0</v>
      </c>
      <c r="Q23" s="11" t="n">
        <f si="2" t="shared"/>
        <v>56.0</v>
      </c>
      <c r="R23" s="6" t="n">
        <f si="0" t="shared"/>
        <v>11.428571428571429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17.0</v>
      </c>
      <c r="E24" s="5" t="n">
        <f ref="E24:M24" si="7" t="shared">E25-E19-E20-E21-E22-E23</f>
        <v>36.0</v>
      </c>
      <c r="F24" s="5" t="n">
        <f si="7" t="shared"/>
        <v>34.0</v>
      </c>
      <c r="G24" s="5" t="n">
        <f si="7" t="shared"/>
        <v>39.0</v>
      </c>
      <c r="H24" s="5" t="n">
        <f si="7" t="shared"/>
        <v>102.0</v>
      </c>
      <c r="I24" s="5" t="n">
        <f si="7" t="shared"/>
        <v>86.0</v>
      </c>
      <c r="J24" s="5" t="n">
        <f si="7" t="shared"/>
        <v>93.0</v>
      </c>
      <c r="K24" s="5" t="n">
        <f si="7" t="shared"/>
        <v>39.0</v>
      </c>
      <c r="L24" s="5" t="n">
        <f si="7" t="shared"/>
        <v>34.0</v>
      </c>
      <c r="M24" s="5" t="n">
        <f si="7" t="shared"/>
        <v>268.0</v>
      </c>
      <c r="N24" s="11" t="n">
        <f si="5" t="shared"/>
        <v>748.0</v>
      </c>
      <c r="O24" s="5" t="n">
        <f>O25-O19-O20-O21-O22-O23</f>
        <v>88794.0</v>
      </c>
      <c r="P24" s="5" t="n">
        <f>P25-P19-P20-P21-P22-P23</f>
        <v>8004.0</v>
      </c>
      <c r="Q24" s="11" t="n">
        <f si="2" t="shared"/>
        <v>480.0</v>
      </c>
      <c r="R24" s="6" t="n">
        <f si="0" t="shared"/>
        <v>16.675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3005.0</v>
      </c>
      <c r="E25" s="5" t="n">
        <v>3767.0</v>
      </c>
      <c r="F25" s="5" t="n">
        <v>4591.0</v>
      </c>
      <c r="G25" s="5" t="n">
        <v>3862.0</v>
      </c>
      <c r="H25" s="5" t="n">
        <v>8129.0</v>
      </c>
      <c r="I25" s="5" t="n">
        <v>9087.0</v>
      </c>
      <c r="J25" s="5" t="n">
        <v>7450.0</v>
      </c>
      <c r="K25" s="5" t="n">
        <v>3458.0</v>
      </c>
      <c r="L25" s="5" t="n">
        <v>1219.0</v>
      </c>
      <c r="M25" s="5" t="n">
        <v>2598.0</v>
      </c>
      <c r="N25" s="11" t="n">
        <f si="5" t="shared"/>
        <v>47166.0</v>
      </c>
      <c r="O25" s="5" t="n">
        <v>1339212.0</v>
      </c>
      <c r="P25" s="5" t="n">
        <v>588535.0</v>
      </c>
      <c r="Q25" s="11" t="n">
        <f si="2" t="shared"/>
        <v>44568.0</v>
      </c>
      <c r="R25" s="6" t="n">
        <f si="0" t="shared"/>
        <v>13.205326691796804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31.0</v>
      </c>
      <c r="E26" s="5" t="n">
        <v>62.0</v>
      </c>
      <c r="F26" s="5" t="n">
        <v>62.0</v>
      </c>
      <c r="G26" s="5" t="n">
        <v>45.0</v>
      </c>
      <c r="H26" s="5" t="n">
        <v>83.0</v>
      </c>
      <c r="I26" s="5" t="n">
        <v>74.0</v>
      </c>
      <c r="J26" s="5" t="n">
        <v>85.0</v>
      </c>
      <c r="K26" s="5" t="n">
        <v>18.0</v>
      </c>
      <c r="L26" s="5" t="n">
        <v>14.0</v>
      </c>
      <c r="M26" s="5" t="n">
        <v>22.0</v>
      </c>
      <c r="N26" s="11" t="n">
        <f si="5" t="shared"/>
        <v>496.0</v>
      </c>
      <c r="O26" s="5" t="n">
        <v>10491.0</v>
      </c>
      <c r="P26" s="5" t="n">
        <v>5454.0</v>
      </c>
      <c r="Q26" s="11" t="n">
        <f si="2" t="shared"/>
        <v>474.0</v>
      </c>
      <c r="R26" s="6" t="n">
        <f si="0" t="shared"/>
        <v>11.50632911392405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222.0</v>
      </c>
      <c r="E27" s="5" t="n">
        <v>301.0</v>
      </c>
      <c r="F27" s="5" t="n">
        <v>290.0</v>
      </c>
      <c r="G27" s="5" t="n">
        <v>237.0</v>
      </c>
      <c r="H27" s="5" t="n">
        <v>403.0</v>
      </c>
      <c r="I27" s="5" t="n">
        <v>511.0</v>
      </c>
      <c r="J27" s="5" t="n">
        <v>370.0</v>
      </c>
      <c r="K27" s="5" t="n">
        <v>171.0</v>
      </c>
      <c r="L27" s="5" t="n">
        <v>110.0</v>
      </c>
      <c r="M27" s="5" t="n">
        <v>198.0</v>
      </c>
      <c r="N27" s="11" t="n">
        <f si="5" t="shared"/>
        <v>2813.0</v>
      </c>
      <c r="O27" s="5" t="n">
        <v>86069.0</v>
      </c>
      <c r="P27" s="5" t="n">
        <v>34632.0</v>
      </c>
      <c r="Q27" s="11" t="n">
        <f si="2" t="shared"/>
        <v>2615.0</v>
      </c>
      <c r="R27" s="6" t="n">
        <f si="0" t="shared"/>
        <v>13.24359464627151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293.0</v>
      </c>
      <c r="E28" s="5" t="n">
        <v>488.0</v>
      </c>
      <c r="F28" s="5" t="n">
        <v>408.0</v>
      </c>
      <c r="G28" s="5" t="n">
        <v>266.0</v>
      </c>
      <c r="H28" s="5" t="n">
        <v>472.0</v>
      </c>
      <c r="I28" s="5" t="n">
        <v>473.0</v>
      </c>
      <c r="J28" s="5" t="n">
        <v>260.0</v>
      </c>
      <c r="K28" s="5" t="n">
        <v>134.0</v>
      </c>
      <c r="L28" s="5" t="n">
        <v>77.0</v>
      </c>
      <c r="M28" s="5" t="n">
        <v>128.0</v>
      </c>
      <c r="N28" s="11" t="n">
        <f si="5" t="shared"/>
        <v>2999.0</v>
      </c>
      <c r="O28" s="5" t="n">
        <v>65625.0</v>
      </c>
      <c r="P28" s="5" t="n">
        <v>28871.0</v>
      </c>
      <c r="Q28" s="11" t="n">
        <f si="2" t="shared"/>
        <v>2871.0</v>
      </c>
      <c r="R28" s="6" t="n">
        <f si="0" t="shared"/>
        <v>10.056078021595264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127.0</v>
      </c>
      <c r="E29" s="5" t="n">
        <v>202.0</v>
      </c>
      <c r="F29" s="5" t="n">
        <v>187.0</v>
      </c>
      <c r="G29" s="5" t="n">
        <v>124.0</v>
      </c>
      <c r="H29" s="5" t="n">
        <v>132.0</v>
      </c>
      <c r="I29" s="5" t="n">
        <v>148.0</v>
      </c>
      <c r="J29" s="5" t="n">
        <v>72.0</v>
      </c>
      <c r="K29" s="5" t="n">
        <v>52.0</v>
      </c>
      <c r="L29" s="5" t="n">
        <v>25.0</v>
      </c>
      <c r="M29" s="5" t="n">
        <v>26.0</v>
      </c>
      <c r="N29" s="11" t="n">
        <f si="5" t="shared"/>
        <v>1095.0</v>
      </c>
      <c r="O29" s="5" t="n">
        <v>17777.0</v>
      </c>
      <c r="P29" s="5" t="n">
        <v>9778.0</v>
      </c>
      <c r="Q29" s="11" t="n">
        <f si="2" t="shared"/>
        <v>1069.0</v>
      </c>
      <c r="R29" s="6" t="n">
        <f si="0" t="shared"/>
        <v>9.146866230121608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78.0</v>
      </c>
      <c r="E30" s="5" t="n">
        <v>157.0</v>
      </c>
      <c r="F30" s="5" t="n">
        <v>153.0</v>
      </c>
      <c r="G30" s="5" t="n">
        <v>139.0</v>
      </c>
      <c r="H30" s="5" t="n">
        <v>179.0</v>
      </c>
      <c r="I30" s="5" t="n">
        <v>207.0</v>
      </c>
      <c r="J30" s="5" t="n">
        <v>186.0</v>
      </c>
      <c r="K30" s="5" t="n">
        <v>43.0</v>
      </c>
      <c r="L30" s="5" t="n">
        <v>26.0</v>
      </c>
      <c r="M30" s="5" t="n">
        <v>29.0</v>
      </c>
      <c r="N30" s="11" t="n">
        <f si="5" t="shared"/>
        <v>1197.0</v>
      </c>
      <c r="O30" s="5" t="n">
        <v>18765.0</v>
      </c>
      <c r="P30" s="5" t="n">
        <v>12484.0</v>
      </c>
      <c r="Q30" s="11" t="n">
        <f si="2" t="shared"/>
        <v>1168.0</v>
      </c>
      <c r="R30" s="6" t="n">
        <f si="0" t="shared"/>
        <v>10.688356164383562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51.0</v>
      </c>
      <c r="E31" s="5" t="n">
        <v>81.0</v>
      </c>
      <c r="F31" s="5" t="n">
        <v>70.0</v>
      </c>
      <c r="G31" s="5" t="n">
        <v>48.0</v>
      </c>
      <c r="H31" s="5" t="n">
        <v>93.0</v>
      </c>
      <c r="I31" s="5" t="n">
        <v>139.0</v>
      </c>
      <c r="J31" s="5" t="n">
        <v>100.0</v>
      </c>
      <c r="K31" s="5" t="n">
        <v>24.0</v>
      </c>
      <c r="L31" s="5" t="n">
        <v>19.0</v>
      </c>
      <c r="M31" s="5" t="n">
        <v>24.0</v>
      </c>
      <c r="N31" s="11" t="n">
        <f si="5" t="shared"/>
        <v>649.0</v>
      </c>
      <c r="O31" s="5" t="n">
        <v>14339.0</v>
      </c>
      <c r="P31" s="5" t="n">
        <v>7318.0</v>
      </c>
      <c r="Q31" s="11" t="n">
        <f si="2" t="shared"/>
        <v>625.0</v>
      </c>
      <c r="R31" s="6" t="n">
        <f si="0" t="shared"/>
        <v>11.7088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40.0</v>
      </c>
      <c r="E32" s="5" t="n">
        <v>75.0</v>
      </c>
      <c r="F32" s="5" t="n">
        <v>76.0</v>
      </c>
      <c r="G32" s="5" t="n">
        <v>46.0</v>
      </c>
      <c r="H32" s="5" t="n">
        <v>97.0</v>
      </c>
      <c r="I32" s="5" t="n">
        <v>146.0</v>
      </c>
      <c r="J32" s="5" t="n">
        <v>63.0</v>
      </c>
      <c r="K32" s="5" t="n">
        <v>33.0</v>
      </c>
      <c r="L32" s="5" t="n">
        <v>29.0</v>
      </c>
      <c r="M32" s="5" t="n">
        <v>57.0</v>
      </c>
      <c r="N32" s="11" t="n">
        <f si="5" t="shared"/>
        <v>662.0</v>
      </c>
      <c r="O32" s="5" t="n">
        <v>25240.0</v>
      </c>
      <c r="P32" s="5" t="n">
        <v>7908.0</v>
      </c>
      <c r="Q32" s="11" t="n">
        <f si="2" t="shared"/>
        <v>605.0</v>
      </c>
      <c r="R32" s="6" t="n">
        <f si="0" t="shared"/>
        <v>13.071074380165289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317.0</v>
      </c>
      <c r="E33" s="5" t="n">
        <v>527.0</v>
      </c>
      <c r="F33" s="5" t="n">
        <v>856.0</v>
      </c>
      <c r="G33" s="5" t="n">
        <v>564.0</v>
      </c>
      <c r="H33" s="5" t="n">
        <v>651.0</v>
      </c>
      <c r="I33" s="5" t="n">
        <v>495.0</v>
      </c>
      <c r="J33" s="5" t="n">
        <v>261.0</v>
      </c>
      <c r="K33" s="5" t="n">
        <v>136.0</v>
      </c>
      <c r="L33" s="5" t="n">
        <v>132.0</v>
      </c>
      <c r="M33" s="5" t="n">
        <v>289.0</v>
      </c>
      <c r="N33" s="11" t="n">
        <f si="5" t="shared"/>
        <v>4228.0</v>
      </c>
      <c r="O33" s="5" t="n">
        <v>119786.0</v>
      </c>
      <c r="P33" s="5" t="n">
        <v>37435.0</v>
      </c>
      <c r="Q33" s="11" t="n">
        <f si="2" t="shared"/>
        <v>3939.0</v>
      </c>
      <c r="R33" s="6" t="n">
        <f si="0" t="shared"/>
        <v>9.503681137344504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28.0</v>
      </c>
      <c r="E34" s="5" t="n">
        <v>41.0</v>
      </c>
      <c r="F34" s="5" t="n">
        <v>48.0</v>
      </c>
      <c r="G34" s="5" t="n">
        <v>18.0</v>
      </c>
      <c r="H34" s="5" t="n">
        <v>78.0</v>
      </c>
      <c r="I34" s="5" t="n">
        <v>69.0</v>
      </c>
      <c r="J34" s="5" t="n">
        <v>49.0</v>
      </c>
      <c r="K34" s="5" t="n">
        <v>23.0</v>
      </c>
      <c r="L34" s="5" t="n">
        <v>5.0</v>
      </c>
      <c r="M34" s="5" t="n">
        <v>8.0</v>
      </c>
      <c r="N34" s="11" t="n">
        <f si="5" t="shared"/>
        <v>367.0</v>
      </c>
      <c r="O34" s="5" t="n">
        <v>6991.0</v>
      </c>
      <c r="P34" s="5" t="n">
        <v>3898.0</v>
      </c>
      <c r="Q34" s="11" t="n">
        <f si="2" t="shared"/>
        <v>359.0</v>
      </c>
      <c r="R34" s="6" t="n">
        <f si="0" t="shared"/>
        <v>10.857938718662952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27.0</v>
      </c>
      <c r="E35" s="5" t="n">
        <v>11.0</v>
      </c>
      <c r="F35" s="5" t="n">
        <v>9.0</v>
      </c>
      <c r="G35" s="5" t="n">
        <v>5.0</v>
      </c>
      <c r="H35" s="5" t="n">
        <v>12.0</v>
      </c>
      <c r="I35" s="5" t="n">
        <v>5.0</v>
      </c>
      <c r="J35" s="5" t="n">
        <v>4.0</v>
      </c>
      <c r="K35" s="5" t="n">
        <v>5.0</v>
      </c>
      <c r="L35" s="5" t="n">
        <v>2.0</v>
      </c>
      <c r="M35" s="5" t="n">
        <v>9.0</v>
      </c>
      <c r="N35" s="11" t="n">
        <f si="5" t="shared"/>
        <v>89.0</v>
      </c>
      <c r="O35" s="5" t="n">
        <v>3309.0</v>
      </c>
      <c r="P35" s="5" t="n">
        <v>686.0</v>
      </c>
      <c r="Q35" s="11" t="n">
        <f si="2" t="shared"/>
        <v>80.0</v>
      </c>
      <c r="R35" s="6" t="n">
        <f si="0" t="shared"/>
        <v>8.575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33.0</v>
      </c>
      <c r="E36" s="5" t="n">
        <v>56.0</v>
      </c>
      <c r="F36" s="5" t="n">
        <v>81.0</v>
      </c>
      <c r="G36" s="5" t="n">
        <v>38.0</v>
      </c>
      <c r="H36" s="5" t="n">
        <v>101.0</v>
      </c>
      <c r="I36" s="5" t="n">
        <v>134.0</v>
      </c>
      <c r="J36" s="5" t="n">
        <v>119.0</v>
      </c>
      <c r="K36" s="5" t="n">
        <v>33.0</v>
      </c>
      <c r="L36" s="5" t="n">
        <v>10.0</v>
      </c>
      <c r="M36" s="5" t="n">
        <v>25.0</v>
      </c>
      <c r="N36" s="11" t="n">
        <f si="5" t="shared"/>
        <v>630.0</v>
      </c>
      <c r="O36" s="5" t="n">
        <v>12578.0</v>
      </c>
      <c r="P36" s="5" t="n">
        <v>7298.0</v>
      </c>
      <c r="Q36" s="11" t="n">
        <f si="2" t="shared"/>
        <v>605.0</v>
      </c>
      <c r="R36" s="6" t="n">
        <f si="0" t="shared"/>
        <v>12.062809917355372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24.0</v>
      </c>
      <c r="E37" s="5" t="n">
        <v>42.0</v>
      </c>
      <c r="F37" s="5" t="n">
        <v>69.0</v>
      </c>
      <c r="G37" s="5" t="n">
        <v>41.0</v>
      </c>
      <c r="H37" s="5" t="n">
        <v>123.0</v>
      </c>
      <c r="I37" s="5" t="n">
        <v>99.0</v>
      </c>
      <c r="J37" s="5" t="n">
        <v>64.0</v>
      </c>
      <c r="K37" s="5" t="n">
        <v>30.0</v>
      </c>
      <c r="L37" s="5" t="n">
        <v>23.0</v>
      </c>
      <c r="M37" s="5" t="n">
        <v>83.0</v>
      </c>
      <c r="N37" s="11" t="n">
        <f si="5" t="shared"/>
        <v>598.0</v>
      </c>
      <c r="O37" s="5" t="n">
        <v>32008.0</v>
      </c>
      <c r="P37" s="5" t="n">
        <v>6752.0</v>
      </c>
      <c r="Q37" s="11" t="n">
        <f si="2" t="shared"/>
        <v>515.0</v>
      </c>
      <c r="R37" s="6" t="n">
        <f si="0" t="shared"/>
        <v>13.110679611650486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187.0</v>
      </c>
      <c r="E38" s="5" t="n">
        <f ref="E38:M38" si="8" t="shared">E39-E26-E27-E28-E29-E30-E31-E32-E33-E34-E35-E36-E37</f>
        <v>228.0</v>
      </c>
      <c r="F38" s="5" t="n">
        <f si="8" t="shared"/>
        <v>328.0</v>
      </c>
      <c r="G38" s="5" t="n">
        <f si="8" t="shared"/>
        <v>321.0</v>
      </c>
      <c r="H38" s="5" t="n">
        <f si="8" t="shared"/>
        <v>599.0</v>
      </c>
      <c r="I38" s="5" t="n">
        <f si="8" t="shared"/>
        <v>531.0</v>
      </c>
      <c r="J38" s="5" t="n">
        <f si="8" t="shared"/>
        <v>271.0</v>
      </c>
      <c r="K38" s="5" t="n">
        <f si="8" t="shared"/>
        <v>114.0</v>
      </c>
      <c r="L38" s="5" t="n">
        <f si="8" t="shared"/>
        <v>80.0</v>
      </c>
      <c r="M38" s="5" t="n">
        <f si="8" t="shared"/>
        <v>231.0</v>
      </c>
      <c r="N38" s="11" t="n">
        <f si="5" t="shared"/>
        <v>2890.0</v>
      </c>
      <c r="O38" s="5" t="n">
        <f>O39-O26-O27-O28-O29-O30-O31-O32-O33-O34-O35-O36-O37</f>
        <v>92558.0</v>
      </c>
      <c r="P38" s="5" t="n">
        <f>P39-P26-P27-P28-P29-P30-P31-P32-P33-P34-P35-P36-P37</f>
        <v>29318.0</v>
      </c>
      <c r="Q38" s="11" t="n">
        <f si="2" t="shared"/>
        <v>2659.0</v>
      </c>
      <c r="R38" s="6" t="n">
        <f si="0" t="shared"/>
        <v>11.025949605114704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1458.0</v>
      </c>
      <c r="E39" s="5" t="n">
        <v>2271.0</v>
      </c>
      <c r="F39" s="5" t="n">
        <v>2637.0</v>
      </c>
      <c r="G39" s="5" t="n">
        <v>1892.0</v>
      </c>
      <c r="H39" s="5" t="n">
        <v>3023.0</v>
      </c>
      <c r="I39" s="5" t="n">
        <v>3031.0</v>
      </c>
      <c r="J39" s="5" t="n">
        <v>1904.0</v>
      </c>
      <c r="K39" s="5" t="n">
        <v>816.0</v>
      </c>
      <c r="L39" s="5" t="n">
        <v>552.0</v>
      </c>
      <c r="M39" s="5" t="n">
        <v>1129.0</v>
      </c>
      <c r="N39" s="11" t="n">
        <f si="5" t="shared"/>
        <v>18713.0</v>
      </c>
      <c r="O39" s="5" t="n">
        <v>505536.0</v>
      </c>
      <c r="P39" s="5" t="n">
        <v>191832.0</v>
      </c>
      <c r="Q39" s="11" t="n">
        <f si="2" t="shared"/>
        <v>17584.0</v>
      </c>
      <c r="R39" s="6" t="n">
        <f si="0" t="shared"/>
        <v>10.909463148316652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338.0</v>
      </c>
      <c r="E40" s="5" t="n">
        <v>488.0</v>
      </c>
      <c r="F40" s="5" t="n">
        <v>660.0</v>
      </c>
      <c r="G40" s="5" t="n">
        <v>541.0</v>
      </c>
      <c r="H40" s="5" t="n">
        <v>1106.0</v>
      </c>
      <c r="I40" s="5" t="n">
        <v>998.0</v>
      </c>
      <c r="J40" s="5" t="n">
        <v>462.0</v>
      </c>
      <c r="K40" s="5" t="n">
        <v>100.0</v>
      </c>
      <c r="L40" s="5" t="n">
        <v>40.0</v>
      </c>
      <c r="M40" s="5" t="n">
        <v>136.0</v>
      </c>
      <c r="N40" s="11" t="n">
        <f si="5" t="shared"/>
        <v>4869.0</v>
      </c>
      <c r="O40" s="5" t="n">
        <v>77724.0</v>
      </c>
      <c r="P40" s="5" t="n">
        <v>40460.0</v>
      </c>
      <c r="Q40" s="11" t="n">
        <f si="2" t="shared"/>
        <v>4733.0</v>
      </c>
      <c r="R40" s="6" t="n">
        <f si="0" t="shared"/>
        <v>8.548489330234524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100.0</v>
      </c>
      <c r="E41" s="5" t="n">
        <v>83.0</v>
      </c>
      <c r="F41" s="5" t="n">
        <v>148.0</v>
      </c>
      <c r="G41" s="5" t="n">
        <v>105.0</v>
      </c>
      <c r="H41" s="5" t="n">
        <v>151.0</v>
      </c>
      <c r="I41" s="5" t="n">
        <v>192.0</v>
      </c>
      <c r="J41" s="5" t="n">
        <v>122.0</v>
      </c>
      <c r="K41" s="5" t="n">
        <v>37.0</v>
      </c>
      <c r="L41" s="5" t="n">
        <v>26.0</v>
      </c>
      <c r="M41" s="5" t="n">
        <v>59.0</v>
      </c>
      <c r="N41" s="11" t="n">
        <f si="5" t="shared"/>
        <v>1023.0</v>
      </c>
      <c r="O41" s="5" t="n">
        <v>22847.0</v>
      </c>
      <c r="P41" s="5" t="n">
        <v>10398.0</v>
      </c>
      <c r="Q41" s="11" t="n">
        <f si="2" t="shared"/>
        <v>964.0</v>
      </c>
      <c r="R41" s="6" t="n">
        <f si="0" t="shared"/>
        <v>10.78630705394191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16.0</v>
      </c>
      <c r="E42" s="5" t="n">
        <f ref="E42:M42" si="9" t="shared">E43-E40-E41</f>
        <v>7.0</v>
      </c>
      <c r="F42" s="5" t="n">
        <f si="9" t="shared"/>
        <v>7.0</v>
      </c>
      <c r="G42" s="5" t="n">
        <f si="9" t="shared"/>
        <v>6.0</v>
      </c>
      <c r="H42" s="5" t="n">
        <f si="9" t="shared"/>
        <v>11.0</v>
      </c>
      <c r="I42" s="5" t="n">
        <f si="9" t="shared"/>
        <v>19.0</v>
      </c>
      <c r="J42" s="5" t="n">
        <f si="9" t="shared"/>
        <v>8.0</v>
      </c>
      <c r="K42" s="5" t="n">
        <f si="9" t="shared"/>
        <v>6.0</v>
      </c>
      <c r="L42" s="5" t="n">
        <f si="9" t="shared"/>
        <v>7.0</v>
      </c>
      <c r="M42" s="5" t="n">
        <f si="9" t="shared"/>
        <v>26.0</v>
      </c>
      <c r="N42" s="11" t="n">
        <f si="5" t="shared"/>
        <v>113.0</v>
      </c>
      <c r="O42" s="5" t="n">
        <f>O43-O40-O41</f>
        <v>11471.0</v>
      </c>
      <c r="P42" s="5" t="n">
        <f>P43-P40-P41</f>
        <v>1360.0</v>
      </c>
      <c r="Q42" s="11" t="n">
        <f si="2" t="shared"/>
        <v>87.0</v>
      </c>
      <c r="R42" s="6" t="n">
        <f si="0" t="shared"/>
        <v>15.632183908045977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454.0</v>
      </c>
      <c r="E43" s="5" t="n">
        <v>578.0</v>
      </c>
      <c r="F43" s="5" t="n">
        <v>815.0</v>
      </c>
      <c r="G43" s="5" t="n">
        <v>652.0</v>
      </c>
      <c r="H43" s="5" t="n">
        <v>1268.0</v>
      </c>
      <c r="I43" s="5" t="n">
        <v>1209.0</v>
      </c>
      <c r="J43" s="5" t="n">
        <v>592.0</v>
      </c>
      <c r="K43" s="5" t="n">
        <v>143.0</v>
      </c>
      <c r="L43" s="5" t="n">
        <v>73.0</v>
      </c>
      <c r="M43" s="5" t="n">
        <v>221.0</v>
      </c>
      <c r="N43" s="11" t="n">
        <f si="5" t="shared"/>
        <v>6005.0</v>
      </c>
      <c r="O43" s="5" t="n">
        <v>112042.0</v>
      </c>
      <c r="P43" s="5" t="n">
        <v>52218.0</v>
      </c>
      <c r="Q43" s="11" t="n">
        <f si="2" t="shared"/>
        <v>5784.0</v>
      </c>
      <c r="R43" s="6" t="n">
        <f si="0" t="shared"/>
        <v>9.028008298755188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8.0</v>
      </c>
      <c r="E44" s="8" t="n">
        <v>18.0</v>
      </c>
      <c r="F44" s="8" t="n">
        <v>19.0</v>
      </c>
      <c r="G44" s="8" t="n">
        <v>13.0</v>
      </c>
      <c r="H44" s="8" t="n">
        <v>40.0</v>
      </c>
      <c r="I44" s="8" t="n">
        <v>48.0</v>
      </c>
      <c r="J44" s="8" t="n">
        <v>50.0</v>
      </c>
      <c r="K44" s="8" t="n">
        <v>17.0</v>
      </c>
      <c r="L44" s="8" t="n">
        <v>20.0</v>
      </c>
      <c r="M44" s="8" t="n">
        <v>196.0</v>
      </c>
      <c r="N44" s="11" t="n">
        <f si="5" t="shared"/>
        <v>429.0</v>
      </c>
      <c r="O44" s="8" t="n">
        <v>64091.0</v>
      </c>
      <c r="P44" s="8" t="n">
        <v>4153.0</v>
      </c>
      <c r="Q44" s="11" t="n">
        <f si="2" t="shared"/>
        <v>233.0</v>
      </c>
      <c r="R44" s="6" t="n">
        <f si="0" t="shared"/>
        <v>17.824034334763947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8.0</v>
      </c>
      <c r="E45" s="8" t="n">
        <f ref="E45:M45" si="10" t="shared">E46-E44</f>
        <v>15.0</v>
      </c>
      <c r="F45" s="8" t="n">
        <f si="10" t="shared"/>
        <v>28.0</v>
      </c>
      <c r="G45" s="8" t="n">
        <f si="10" t="shared"/>
        <v>27.0</v>
      </c>
      <c r="H45" s="8" t="n">
        <f si="10" t="shared"/>
        <v>75.0</v>
      </c>
      <c r="I45" s="8" t="n">
        <f si="10" t="shared"/>
        <v>60.0</v>
      </c>
      <c r="J45" s="8" t="n">
        <f si="10" t="shared"/>
        <v>23.0</v>
      </c>
      <c r="K45" s="8" t="n">
        <f si="10" t="shared"/>
        <v>21.0</v>
      </c>
      <c r="L45" s="8" t="n">
        <f si="10" t="shared"/>
        <v>13.0</v>
      </c>
      <c r="M45" s="8" t="n">
        <f si="10" t="shared"/>
        <v>166.0</v>
      </c>
      <c r="N45" s="11" t="n">
        <f si="5" t="shared"/>
        <v>436.0</v>
      </c>
      <c r="O45" s="8" t="n">
        <f>O46-O44</f>
        <v>75482.0</v>
      </c>
      <c r="P45" s="8" t="n">
        <f>P46-P44</f>
        <v>3863.0</v>
      </c>
      <c r="Q45" s="11" t="n">
        <f si="2" t="shared"/>
        <v>270.0</v>
      </c>
      <c r="R45" s="6" t="n">
        <f si="0" t="shared"/>
        <v>14.307407407407407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16.0</v>
      </c>
      <c r="E46" s="8" t="n">
        <v>33.0</v>
      </c>
      <c r="F46" s="8" t="n">
        <v>47.0</v>
      </c>
      <c r="G46" s="8" t="n">
        <v>40.0</v>
      </c>
      <c r="H46" s="8" t="n">
        <v>115.0</v>
      </c>
      <c r="I46" s="8" t="n">
        <v>108.0</v>
      </c>
      <c r="J46" s="8" t="n">
        <v>73.0</v>
      </c>
      <c r="K46" s="8" t="n">
        <v>38.0</v>
      </c>
      <c r="L46" s="8" t="n">
        <v>33.0</v>
      </c>
      <c r="M46" s="8" t="n">
        <v>362.0</v>
      </c>
      <c r="N46" s="11" t="n">
        <f si="5" t="shared"/>
        <v>865.0</v>
      </c>
      <c r="O46" s="8" t="n">
        <v>139573.0</v>
      </c>
      <c r="P46" s="8" t="n">
        <v>8016.0</v>
      </c>
      <c r="Q46" s="11" t="n">
        <f si="2" t="shared"/>
        <v>503.0</v>
      </c>
      <c r="R46" s="6" t="n">
        <f si="0" t="shared"/>
        <v>15.93638170974155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74.0</v>
      </c>
      <c r="E47" s="5" t="n">
        <v>4.0</v>
      </c>
      <c r="F47" s="5" t="n">
        <v>13.0</v>
      </c>
      <c r="G47" s="5" t="n">
        <v>8.0</v>
      </c>
      <c r="H47" s="5" t="n">
        <v>23.0</v>
      </c>
      <c r="I47" s="5" t="n">
        <v>10.0</v>
      </c>
      <c r="J47" s="5" t="n">
        <v>6.0</v>
      </c>
      <c r="K47" s="5" t="n">
        <v>1.0</v>
      </c>
      <c r="L47" s="5" t="n">
        <v>17.0</v>
      </c>
      <c r="M47" s="5" t="n">
        <v>678.0</v>
      </c>
      <c r="N47" s="11" t="n">
        <f si="5" t="shared"/>
        <v>834.0</v>
      </c>
      <c r="O47" s="5" t="n">
        <v>226000.0</v>
      </c>
      <c r="P47" s="5" t="n">
        <v>2038.0</v>
      </c>
      <c r="Q47" s="11" t="n">
        <f si="2" t="shared"/>
        <v>156.0</v>
      </c>
      <c r="R47" s="6" t="n">
        <f si="0" t="shared"/>
        <v>13.064102564102564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30639.0</v>
      </c>
      <c r="E48" s="5" t="n">
        <f ref="E48:M48" si="11" t="shared">E47+E46+E43+E39+E25+E18</f>
        <v>74783.0</v>
      </c>
      <c r="F48" s="5" t="n">
        <f si="11" t="shared"/>
        <v>119754.0</v>
      </c>
      <c r="G48" s="5" t="n">
        <f si="11" t="shared"/>
        <v>89637.0</v>
      </c>
      <c r="H48" s="5" t="n">
        <f si="11" t="shared"/>
        <v>297293.0</v>
      </c>
      <c r="I48" s="5" t="n">
        <f si="11" t="shared"/>
        <v>82523.0</v>
      </c>
      <c r="J48" s="5" t="n">
        <f si="11" t="shared"/>
        <v>23416.0</v>
      </c>
      <c r="K48" s="5" t="n">
        <f si="11" t="shared"/>
        <v>10000.0</v>
      </c>
      <c r="L48" s="5" t="n">
        <f si="11" t="shared"/>
        <v>6205.0</v>
      </c>
      <c r="M48" s="5" t="n">
        <f si="11" t="shared"/>
        <v>57886.0</v>
      </c>
      <c r="N48" s="11" t="n">
        <f si="5" t="shared"/>
        <v>792136.0</v>
      </c>
      <c r="O48" s="5" t="n">
        <f>O47+O46+O43+O39+O25+O18</f>
        <v>2.7236687E7</v>
      </c>
      <c r="P48" s="5" t="n">
        <f>P47+P46+P43+P39+P25+P18</f>
        <v>5089229.0</v>
      </c>
      <c r="Q48" s="11" t="n">
        <f si="2" t="shared"/>
        <v>734250.0</v>
      </c>
      <c r="R48" s="6" t="n">
        <f si="0" t="shared"/>
        <v>6.9311937351038475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3.8678964218265546</v>
      </c>
      <c r="E49" s="6" t="n">
        <f ref="E49" si="13" t="shared">E48/$N$48*100</f>
        <v>9.440676853469606</v>
      </c>
      <c r="F49" s="6" t="n">
        <f ref="F49" si="14" t="shared">F48/$N$48*100</f>
        <v>15.117858549542</v>
      </c>
      <c r="G49" s="6" t="n">
        <f ref="G49" si="15" t="shared">G48/$N$48*100</f>
        <v>11.315859902844966</v>
      </c>
      <c r="H49" s="6" t="n">
        <f ref="H49" si="16" t="shared">H48/$N$48*100</f>
        <v>37.530550309542804</v>
      </c>
      <c r="I49" s="6" t="n">
        <f ref="I49" si="17" t="shared">I48/$N$48*100</f>
        <v>10.417781795045295</v>
      </c>
      <c r="J49" s="6" t="n">
        <f ref="J49" si="18" t="shared">J48/$N$48*100</f>
        <v>2.956058050637769</v>
      </c>
      <c r="K49" s="6" t="n">
        <f ref="K49" si="19" t="shared">K48/$N$48*100</f>
        <v>1.2624094852399081</v>
      </c>
      <c r="L49" s="6" t="n">
        <f ref="L49" si="20" t="shared">L48/$N$48*100</f>
        <v>0.7833250855913632</v>
      </c>
      <c r="M49" s="6" t="n">
        <f ref="M49" si="21" t="shared">M48/$N$48*100</f>
        <v>7.307583546259733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