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<sst xmlns="http://schemas.openxmlformats.org/spreadsheetml/2006/main" count="118" uniqueCount="73">
  <si>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</si>
  <si>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</si>
  <si>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</si>
  <si>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</si>
  <si>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</si>
  <si>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</si>
  <si>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</si>
  <si>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</si>
  <si>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</si>
  <si>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</si>
  <si>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</si>
  <si>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</si>
  <si>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</si>
  <si>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</si>
  <si>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</si>
  <si>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</si>
  <si>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</si>
  <si>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</si>
  <si>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</si>
  <si>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</si>
  <si>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</si>
  <si>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</si>
  <si>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</si>
  <si>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</si>
  <si>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</si>
  <si>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</si>
  <si>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</si>
  <si>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</si>
  <si>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</si>
  <si>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</si>
  <si>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</si>
  <si>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</si>
  <si>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</si>
  <si>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</si>
  <si>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</si>
  <si>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</si>
  <si>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</si>
  <si>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</si>
  <si>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</si>
  <si>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</si>
  <si>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</si>
  <si>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</si>
  <si>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</si>
  <si>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</si>
  <si>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</si>
  <si>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</si>
  <si>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</si>
  <si>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</si>
  <si>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</si>
  <si>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</si>
  <si>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</si>
  <si>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</si>
  <si>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</si>
  <si>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</si>
  <si>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</si>
  <si>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</si>
  <si>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</si>
  <si>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</si>
  <si>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</si>
  <si>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</si>
  <si>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</si>
  <si>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</si>
  <si>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</si>
  <si>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</si>
  <si>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</si>
  <si>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</si>
  <si>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</si>
  <si>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</si>
  <si>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</si>
  <si>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</si>
  <si>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</si>
  <si>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103年8月來臺旅客人次～按停留夜數分
Table 1-8  Visitor Arrivals  by Length of Stay,
August,2014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</si>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</sst>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7110.0</v>
      </c>
      <c r="E3" s="4" t="n">
        <v>13801.0</v>
      </c>
      <c r="F3" s="4" t="n">
        <v>47058.0</v>
      </c>
      <c r="G3" s="4" t="n">
        <v>41285.0</v>
      </c>
      <c r="H3" s="4" t="n">
        <v>35528.0</v>
      </c>
      <c r="I3" s="4" t="n">
        <v>8143.0</v>
      </c>
      <c r="J3" s="4" t="n">
        <v>2157.0</v>
      </c>
      <c r="K3" s="4" t="n">
        <v>469.0</v>
      </c>
      <c r="L3" s="4" t="n">
        <v>275.0</v>
      </c>
      <c r="M3" s="4" t="n">
        <v>2846.0</v>
      </c>
      <c r="N3" s="11" t="n">
        <f>SUM(D3:M3)</f>
        <v>158672.0</v>
      </c>
      <c r="O3" s="4" t="n">
        <v>743777.0</v>
      </c>
      <c r="P3" s="4" t="n">
        <v>716896.0</v>
      </c>
      <c r="Q3" s="11" t="n">
        <f>SUM(D3:L3)</f>
        <v>155826.0</v>
      </c>
      <c r="R3" s="6" t="n">
        <f ref="R3:R48" si="0" t="shared">IF(P3&lt;&gt;0,P3/SUM(D3:L3),0)</f>
        <v>4.60061863873808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5464.0</v>
      </c>
      <c r="E4" s="5" t="n">
        <v>4461.0</v>
      </c>
      <c r="F4" s="5" t="n">
        <v>8079.0</v>
      </c>
      <c r="G4" s="5" t="n">
        <v>22406.0</v>
      </c>
      <c r="H4" s="5" t="n">
        <v>229837.0</v>
      </c>
      <c r="I4" s="5" t="n">
        <v>49689.0</v>
      </c>
      <c r="J4" s="5" t="n">
        <v>4817.0</v>
      </c>
      <c r="K4" s="5" t="n">
        <v>3341.0</v>
      </c>
      <c r="L4" s="5" t="n">
        <v>1099.0</v>
      </c>
      <c r="M4" s="5" t="n">
        <v>15967.0</v>
      </c>
      <c r="N4" s="11" t="n">
        <f ref="N4:N14" si="1" t="shared">SUM(D4:M4)</f>
        <v>345160.0</v>
      </c>
      <c r="O4" s="5" t="n">
        <v>2714372.0</v>
      </c>
      <c r="P4" s="5" t="n">
        <v>2468310.0</v>
      </c>
      <c r="Q4" s="11" t="n">
        <f ref="Q4:Q48" si="2" t="shared">SUM(D4:L4)</f>
        <v>329193.0</v>
      </c>
      <c r="R4" s="6" t="n">
        <f si="0" t="shared"/>
        <v>7.498063446063555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7556.0</v>
      </c>
      <c r="E5" s="5" t="n">
        <v>43345.0</v>
      </c>
      <c r="F5" s="5" t="n">
        <v>54468.0</v>
      </c>
      <c r="G5" s="5" t="n">
        <v>17114.0</v>
      </c>
      <c r="H5" s="5" t="n">
        <v>10287.0</v>
      </c>
      <c r="I5" s="5" t="n">
        <v>5920.0</v>
      </c>
      <c r="J5" s="5" t="n">
        <v>3434.0</v>
      </c>
      <c r="K5" s="5" t="n">
        <v>1832.0</v>
      </c>
      <c r="L5" s="5" t="n">
        <v>1181.0</v>
      </c>
      <c r="M5" s="5" t="n">
        <v>2001.0</v>
      </c>
      <c r="N5" s="11" t="n">
        <f si="1" t="shared"/>
        <v>147138.0</v>
      </c>
      <c r="O5" s="5" t="n">
        <v>1066141.0</v>
      </c>
      <c r="P5" s="5" t="n">
        <v>691125.0</v>
      </c>
      <c r="Q5" s="11" t="n">
        <f si="2" t="shared"/>
        <v>145137.0</v>
      </c>
      <c r="R5" s="6" t="n">
        <f si="0" t="shared"/>
        <v>4.761880154612538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1964.0</v>
      </c>
      <c r="E6" s="5" t="n">
        <v>5256.0</v>
      </c>
      <c r="F6" s="5" t="n">
        <v>22225.0</v>
      </c>
      <c r="G6" s="5" t="n">
        <v>8704.0</v>
      </c>
      <c r="H6" s="5" t="n">
        <v>5453.0</v>
      </c>
      <c r="I6" s="5" t="n">
        <v>1549.0</v>
      </c>
      <c r="J6" s="5" t="n">
        <v>672.0</v>
      </c>
      <c r="K6" s="5" t="n">
        <v>421.0</v>
      </c>
      <c r="L6" s="5" t="n">
        <v>271.0</v>
      </c>
      <c r="M6" s="5" t="n">
        <v>504.0</v>
      </c>
      <c r="N6" s="11" t="n">
        <f si="1" t="shared"/>
        <v>47019.0</v>
      </c>
      <c r="O6" s="5" t="n">
        <v>337486.0</v>
      </c>
      <c r="P6" s="5" t="n">
        <v>214849.0</v>
      </c>
      <c r="Q6" s="11" t="n">
        <f si="2" t="shared"/>
        <v>46515.0</v>
      </c>
      <c r="R6" s="6" t="n">
        <f si="0" t="shared"/>
        <v>4.618918628399441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1065.0</v>
      </c>
      <c r="E7" s="5" t="n">
        <v>216.0</v>
      </c>
      <c r="F7" s="5" t="n">
        <v>264.0</v>
      </c>
      <c r="G7" s="5" t="n">
        <v>178.0</v>
      </c>
      <c r="H7" s="5" t="n">
        <v>370.0</v>
      </c>
      <c r="I7" s="5" t="n">
        <v>289.0</v>
      </c>
      <c r="J7" s="5" t="n">
        <v>190.0</v>
      </c>
      <c r="K7" s="5" t="n">
        <v>133.0</v>
      </c>
      <c r="L7" s="5" t="n">
        <v>47.0</v>
      </c>
      <c r="M7" s="5" t="n">
        <v>194.0</v>
      </c>
      <c r="N7" s="11" t="n">
        <f si="1" t="shared"/>
        <v>2946.0</v>
      </c>
      <c r="O7" s="5" t="n">
        <v>77137.0</v>
      </c>
      <c r="P7" s="5" t="n">
        <v>22805.0</v>
      </c>
      <c r="Q7" s="11" t="n">
        <f si="2" t="shared"/>
        <v>2752.0</v>
      </c>
      <c r="R7" s="6" t="n">
        <f si="0" t="shared"/>
        <v>8.28670058139535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74.0</v>
      </c>
      <c r="E8" s="5" t="n">
        <v>145.0</v>
      </c>
      <c r="F8" s="5" t="n">
        <v>184.0</v>
      </c>
      <c r="G8" s="5" t="n">
        <v>117.0</v>
      </c>
      <c r="H8" s="5" t="n">
        <v>269.0</v>
      </c>
      <c r="I8" s="5" t="n">
        <v>326.0</v>
      </c>
      <c r="J8" s="5" t="n">
        <v>125.0</v>
      </c>
      <c r="K8" s="5" t="n">
        <v>46.0</v>
      </c>
      <c r="L8" s="5" t="n">
        <v>25.0</v>
      </c>
      <c r="M8" s="5" t="n">
        <v>67.0</v>
      </c>
      <c r="N8" s="11" t="n">
        <f si="1" t="shared"/>
        <v>1378.0</v>
      </c>
      <c r="O8" s="5" t="n">
        <v>37984.0</v>
      </c>
      <c r="P8" s="5" t="n">
        <v>12978.0</v>
      </c>
      <c r="Q8" s="11" t="n">
        <f si="2" t="shared"/>
        <v>1311.0</v>
      </c>
      <c r="R8" s="6" t="n">
        <f si="0" t="shared"/>
        <v>9.899313501144166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616.0</v>
      </c>
      <c r="E9" s="5" t="n">
        <v>880.0</v>
      </c>
      <c r="F9" s="5" t="n">
        <v>1880.0</v>
      </c>
      <c r="G9" s="5" t="n">
        <v>2648.0</v>
      </c>
      <c r="H9" s="5" t="n">
        <v>8864.0</v>
      </c>
      <c r="I9" s="5" t="n">
        <v>3391.0</v>
      </c>
      <c r="J9" s="5" t="n">
        <v>1074.0</v>
      </c>
      <c r="K9" s="5" t="n">
        <v>443.0</v>
      </c>
      <c r="L9" s="5" t="n">
        <v>185.0</v>
      </c>
      <c r="M9" s="5" t="n">
        <v>1438.0</v>
      </c>
      <c r="N9" s="11" t="n">
        <f si="1" t="shared"/>
        <v>21419.0</v>
      </c>
      <c r="O9" s="5" t="n">
        <v>483958.0</v>
      </c>
      <c r="P9" s="5" t="n">
        <v>164102.0</v>
      </c>
      <c r="Q9" s="11" t="n">
        <f si="2" t="shared"/>
        <v>19981.0</v>
      </c>
      <c r="R9" s="6" t="n">
        <f si="0" t="shared"/>
        <v>8.212902257144288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844.0</v>
      </c>
      <c r="E10" s="5" t="n">
        <v>1923.0</v>
      </c>
      <c r="F10" s="5" t="n">
        <v>2934.0</v>
      </c>
      <c r="G10" s="5" t="n">
        <v>3129.0</v>
      </c>
      <c r="H10" s="5" t="n">
        <v>5023.0</v>
      </c>
      <c r="I10" s="5" t="n">
        <v>2433.0</v>
      </c>
      <c r="J10" s="5" t="n">
        <v>755.0</v>
      </c>
      <c r="K10" s="5" t="n">
        <v>197.0</v>
      </c>
      <c r="L10" s="5" t="n">
        <v>63.0</v>
      </c>
      <c r="M10" s="5" t="n">
        <v>132.0</v>
      </c>
      <c r="N10" s="11" t="n">
        <f si="1" t="shared"/>
        <v>17433.0</v>
      </c>
      <c r="O10" s="5" t="n">
        <v>137328.0</v>
      </c>
      <c r="P10" s="5" t="n">
        <v>109063.0</v>
      </c>
      <c r="Q10" s="11" t="n">
        <f si="2" t="shared"/>
        <v>17301.0</v>
      </c>
      <c r="R10" s="6" t="n">
        <f si="0" t="shared"/>
        <v>6.30385526848159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581.0</v>
      </c>
      <c r="E11" s="5" t="n">
        <v>417.0</v>
      </c>
      <c r="F11" s="5" t="n">
        <v>531.0</v>
      </c>
      <c r="G11" s="5" t="n">
        <v>538.0</v>
      </c>
      <c r="H11" s="5" t="n">
        <v>4959.0</v>
      </c>
      <c r="I11" s="5" t="n">
        <v>2648.0</v>
      </c>
      <c r="J11" s="5" t="n">
        <v>654.0</v>
      </c>
      <c r="K11" s="5" t="n">
        <v>435.0</v>
      </c>
      <c r="L11" s="5" t="n">
        <v>181.0</v>
      </c>
      <c r="M11" s="5" t="n">
        <v>5626.0</v>
      </c>
      <c r="N11" s="11" t="n">
        <f si="1" t="shared"/>
        <v>16570.0</v>
      </c>
      <c r="O11" s="5" t="n">
        <v>4905797.0</v>
      </c>
      <c r="P11" s="5" t="n">
        <v>111097.0</v>
      </c>
      <c r="Q11" s="11" t="n">
        <f si="2" t="shared"/>
        <v>10944.0</v>
      </c>
      <c r="R11" s="6" t="n">
        <f si="0" t="shared"/>
        <v>10.15140716374269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408.0</v>
      </c>
      <c r="E12" s="5" t="n">
        <v>522.0</v>
      </c>
      <c r="F12" s="5" t="n">
        <v>624.0</v>
      </c>
      <c r="G12" s="5" t="n">
        <v>822.0</v>
      </c>
      <c r="H12" s="5" t="n">
        <v>564.0</v>
      </c>
      <c r="I12" s="5" t="n">
        <v>415.0</v>
      </c>
      <c r="J12" s="5" t="n">
        <v>293.0</v>
      </c>
      <c r="K12" s="5" t="n">
        <v>325.0</v>
      </c>
      <c r="L12" s="5" t="n">
        <v>180.0</v>
      </c>
      <c r="M12" s="5" t="n">
        <v>3870.0</v>
      </c>
      <c r="N12" s="11" t="n">
        <f si="1" t="shared"/>
        <v>8023.0</v>
      </c>
      <c r="O12" s="5" t="n">
        <v>2619991.0</v>
      </c>
      <c r="P12" s="5" t="n">
        <v>49938.0</v>
      </c>
      <c r="Q12" s="11" t="n">
        <f si="2" t="shared"/>
        <v>4153.0</v>
      </c>
      <c r="R12" s="6" t="n">
        <f si="0" t="shared"/>
        <v>12.024560558632315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247.0</v>
      </c>
      <c r="E13" s="5" t="n">
        <v>608.0</v>
      </c>
      <c r="F13" s="5" t="n">
        <v>785.0</v>
      </c>
      <c r="G13" s="5" t="n">
        <v>961.0</v>
      </c>
      <c r="H13" s="5" t="n">
        <v>815.0</v>
      </c>
      <c r="I13" s="5" t="n">
        <v>383.0</v>
      </c>
      <c r="J13" s="5" t="n">
        <v>242.0</v>
      </c>
      <c r="K13" s="5" t="n">
        <v>260.0</v>
      </c>
      <c r="L13" s="5" t="n">
        <v>176.0</v>
      </c>
      <c r="M13" s="5" t="n">
        <v>3452.0</v>
      </c>
      <c r="N13" s="11" t="n">
        <f si="1" t="shared"/>
        <v>7929.0</v>
      </c>
      <c r="O13" s="5" t="n">
        <v>2289485.0</v>
      </c>
      <c r="P13" s="5" t="n">
        <v>47312.0</v>
      </c>
      <c r="Q13" s="11" t="n">
        <f si="2" t="shared"/>
        <v>4477.0</v>
      </c>
      <c r="R13" s="6" t="n">
        <f si="0" t="shared"/>
        <v>10.567790931427295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126.0</v>
      </c>
      <c r="E14" s="5" t="n">
        <v>102.0</v>
      </c>
      <c r="F14" s="5" t="n">
        <v>184.0</v>
      </c>
      <c r="G14" s="5" t="n">
        <v>384.0</v>
      </c>
      <c r="H14" s="5" t="n">
        <v>555.0</v>
      </c>
      <c r="I14" s="5" t="n">
        <v>492.0</v>
      </c>
      <c r="J14" s="5" t="n">
        <v>603.0</v>
      </c>
      <c r="K14" s="5" t="n">
        <v>649.0</v>
      </c>
      <c r="L14" s="5" t="n">
        <v>746.0</v>
      </c>
      <c r="M14" s="5" t="n">
        <v>5370.0</v>
      </c>
      <c r="N14" s="11" t="n">
        <f si="1" t="shared"/>
        <v>9211.0</v>
      </c>
      <c r="O14" s="5" t="n">
        <v>3811598.0</v>
      </c>
      <c r="P14" s="5" t="n">
        <v>115233.0</v>
      </c>
      <c r="Q14" s="11" t="n">
        <f si="2" t="shared"/>
        <v>3841.0</v>
      </c>
      <c r="R14" s="6" t="n">
        <f si="0" t="shared"/>
        <v>30.000781046602448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47.0</v>
      </c>
      <c r="E15" s="5" t="n">
        <f ref="E15:M15" si="3" t="shared">E16-E9-E10-E11-E12-E13-E14</f>
        <v>49.0</v>
      </c>
      <c r="F15" s="5" t="n">
        <f si="3" t="shared"/>
        <v>46.0</v>
      </c>
      <c r="G15" s="5" t="n">
        <f si="3" t="shared"/>
        <v>45.0</v>
      </c>
      <c r="H15" s="5" t="n">
        <f si="3" t="shared"/>
        <v>87.0</v>
      </c>
      <c r="I15" s="5" t="n">
        <f si="3" t="shared"/>
        <v>95.0</v>
      </c>
      <c r="J15" s="5" t="n">
        <f si="3" t="shared"/>
        <v>94.0</v>
      </c>
      <c r="K15" s="5" t="n">
        <f si="3" t="shared"/>
        <v>34.0</v>
      </c>
      <c r="L15" s="5" t="n">
        <f si="3" t="shared"/>
        <v>17.0</v>
      </c>
      <c r="M15" s="5" t="n">
        <f si="3" t="shared"/>
        <v>75.0</v>
      </c>
      <c r="N15" s="5" t="n">
        <f ref="N15" si="4" t="shared">N16-N9-N10-N11-N12-N13-N14</f>
        <v>589.0</v>
      </c>
      <c r="O15" s="5" t="n">
        <f>O16-O9-O10-O11-O12-O13-O14</f>
        <v>32960.0</v>
      </c>
      <c r="P15" s="5" t="n">
        <f>P16-P9-P10-P11-P12-P13-P14</f>
        <v>7413.0</v>
      </c>
      <c r="Q15" s="11" t="n">
        <f si="2" t="shared"/>
        <v>514.0</v>
      </c>
      <c r="R15" s="6" t="n">
        <f si="0" t="shared"/>
        <v>14.422178988326849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2869.0</v>
      </c>
      <c r="E16" s="5" t="n">
        <v>4501.0</v>
      </c>
      <c r="F16" s="5" t="n">
        <v>6984.0</v>
      </c>
      <c r="G16" s="5" t="n">
        <v>8527.0</v>
      </c>
      <c r="H16" s="5" t="n">
        <v>20867.0</v>
      </c>
      <c r="I16" s="5" t="n">
        <v>9857.0</v>
      </c>
      <c r="J16" s="5" t="n">
        <v>3715.0</v>
      </c>
      <c r="K16" s="5" t="n">
        <v>2343.0</v>
      </c>
      <c r="L16" s="5" t="n">
        <v>1548.0</v>
      </c>
      <c r="M16" s="5" t="n">
        <v>19963.0</v>
      </c>
      <c r="N16" s="11" t="n">
        <f ref="N16:N48" si="5" t="shared">SUM(D16:M16)</f>
        <v>81174.0</v>
      </c>
      <c r="O16" s="5" t="n">
        <v>1.4281117E7</v>
      </c>
      <c r="P16" s="5" t="n">
        <v>604158.0</v>
      </c>
      <c r="Q16" s="11" t="n">
        <f si="2" t="shared"/>
        <v>61211.0</v>
      </c>
      <c r="R16" s="6" t="n">
        <f si="0" t="shared"/>
        <v>9.87008870954567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23.0</v>
      </c>
      <c r="E17" s="5" t="n">
        <f ref="E17:M17" si="6" t="shared">E18-E16-E3-E4-E5-E6-E7-E8</f>
        <v>24.0</v>
      </c>
      <c r="F17" s="5" t="n">
        <f si="6" t="shared"/>
        <v>44.0</v>
      </c>
      <c r="G17" s="5" t="n">
        <f si="6" t="shared"/>
        <v>68.0</v>
      </c>
      <c r="H17" s="5" t="n">
        <f si="6" t="shared"/>
        <v>203.0</v>
      </c>
      <c r="I17" s="5" t="n">
        <f si="6" t="shared"/>
        <v>166.0</v>
      </c>
      <c r="J17" s="5" t="n">
        <f si="6" t="shared"/>
        <v>35.0</v>
      </c>
      <c r="K17" s="5" t="n">
        <f si="6" t="shared"/>
        <v>72.0</v>
      </c>
      <c r="L17" s="5" t="n">
        <f si="6" t="shared"/>
        <v>14.0</v>
      </c>
      <c r="M17" s="5" t="n">
        <f si="6" t="shared"/>
        <v>160.0</v>
      </c>
      <c r="N17" s="11" t="n">
        <f si="5" t="shared"/>
        <v>809.0</v>
      </c>
      <c r="O17" s="5" t="n">
        <f>O18-O16-O3-O4-O5-O6-O7-O8</f>
        <v>183512.0</v>
      </c>
      <c r="P17" s="5" t="n">
        <f>P18-P16-P3-P4-P5-P6-P7-P8</f>
        <v>9085.0</v>
      </c>
      <c r="Q17" s="11" t="n">
        <f si="2" t="shared"/>
        <v>649.0</v>
      </c>
      <c r="R17" s="6" t="n">
        <f si="0" t="shared"/>
        <v>13.998459167950694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26125.0</v>
      </c>
      <c r="E18" s="5" t="n">
        <v>71749.0</v>
      </c>
      <c r="F18" s="5" t="n">
        <v>139306.0</v>
      </c>
      <c r="G18" s="5" t="n">
        <v>98399.0</v>
      </c>
      <c r="H18" s="5" t="n">
        <v>302814.0</v>
      </c>
      <c r="I18" s="5" t="n">
        <v>75939.0</v>
      </c>
      <c r="J18" s="5" t="n">
        <v>15145.0</v>
      </c>
      <c r="K18" s="5" t="n">
        <v>8657.0</v>
      </c>
      <c r="L18" s="5" t="n">
        <v>4460.0</v>
      </c>
      <c r="M18" s="5" t="n">
        <v>41702.0</v>
      </c>
      <c r="N18" s="11" t="n">
        <f si="5" t="shared"/>
        <v>784296.0</v>
      </c>
      <c r="O18" s="5" t="n">
        <v>1.9441526E7</v>
      </c>
      <c r="P18" s="5" t="n">
        <v>4740206.0</v>
      </c>
      <c r="Q18" s="11" t="n">
        <f si="2" t="shared"/>
        <v>742594.0</v>
      </c>
      <c r="R18" s="6" t="n">
        <f si="0" t="shared"/>
        <v>6.383307702459217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484.0</v>
      </c>
      <c r="E19" s="5" t="n">
        <v>574.0</v>
      </c>
      <c r="F19" s="5" t="n">
        <v>948.0</v>
      </c>
      <c r="G19" s="5" t="n">
        <v>763.0</v>
      </c>
      <c r="H19" s="5" t="n">
        <v>1192.0</v>
      </c>
      <c r="I19" s="5" t="n">
        <v>1008.0</v>
      </c>
      <c r="J19" s="5" t="n">
        <v>752.0</v>
      </c>
      <c r="K19" s="5" t="n">
        <v>533.0</v>
      </c>
      <c r="L19" s="5" t="n">
        <v>236.0</v>
      </c>
      <c r="M19" s="5" t="n">
        <v>236.0</v>
      </c>
      <c r="N19" s="11" t="n">
        <f si="5" t="shared"/>
        <v>6726.0</v>
      </c>
      <c r="O19" s="5" t="n">
        <v>153721.0</v>
      </c>
      <c r="P19" s="5" t="n">
        <v>83186.0</v>
      </c>
      <c r="Q19" s="11" t="n">
        <f si="2" t="shared"/>
        <v>6490.0</v>
      </c>
      <c r="R19" s="6" t="n">
        <f si="0" t="shared"/>
        <v>12.817565485362096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2934.0</v>
      </c>
      <c r="E20" s="5" t="n">
        <v>3077.0</v>
      </c>
      <c r="F20" s="5" t="n">
        <v>3461.0</v>
      </c>
      <c r="G20" s="5" t="n">
        <v>2661.0</v>
      </c>
      <c r="H20" s="5" t="n">
        <v>5579.0</v>
      </c>
      <c r="I20" s="5" t="n">
        <v>7251.0</v>
      </c>
      <c r="J20" s="5" t="n">
        <v>5299.0</v>
      </c>
      <c r="K20" s="5" t="n">
        <v>4506.0</v>
      </c>
      <c r="L20" s="5" t="n">
        <v>1769.0</v>
      </c>
      <c r="M20" s="5" t="n">
        <v>1068.0</v>
      </c>
      <c r="N20" s="11" t="n">
        <f si="5" t="shared"/>
        <v>37605.0</v>
      </c>
      <c r="O20" s="5" t="n">
        <v>913772.0</v>
      </c>
      <c r="P20" s="5" t="n">
        <v>587035.0</v>
      </c>
      <c r="Q20" s="11" t="n">
        <f si="2" t="shared"/>
        <v>36537.0</v>
      </c>
      <c r="R20" s="6" t="n">
        <f si="0" t="shared"/>
        <v>16.066863727180667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15.0</v>
      </c>
      <c r="E21" s="5" t="n">
        <v>8.0</v>
      </c>
      <c r="F21" s="5" t="n">
        <v>25.0</v>
      </c>
      <c r="G21" s="5" t="n">
        <v>10.0</v>
      </c>
      <c r="H21" s="5" t="n">
        <v>38.0</v>
      </c>
      <c r="I21" s="5" t="n">
        <v>38.0</v>
      </c>
      <c r="J21" s="5" t="n">
        <v>32.0</v>
      </c>
      <c r="K21" s="5" t="n">
        <v>78.0</v>
      </c>
      <c r="L21" s="5" t="n">
        <v>6.0</v>
      </c>
      <c r="M21" s="5" t="n">
        <v>16.0</v>
      </c>
      <c r="N21" s="11" t="n">
        <f si="5" t="shared"/>
        <v>266.0</v>
      </c>
      <c r="O21" s="5" t="n">
        <v>8717.0</v>
      </c>
      <c r="P21" s="5" t="n">
        <v>5101.0</v>
      </c>
      <c r="Q21" s="11" t="n">
        <f si="2" t="shared"/>
        <v>250.0</v>
      </c>
      <c r="R21" s="6" t="n">
        <f si="0" t="shared"/>
        <v>20.404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11.0</v>
      </c>
      <c r="E22" s="5" t="n">
        <v>30.0</v>
      </c>
      <c r="F22" s="5" t="n">
        <v>19.0</v>
      </c>
      <c r="G22" s="5" t="n">
        <v>23.0</v>
      </c>
      <c r="H22" s="5" t="n">
        <v>53.0</v>
      </c>
      <c r="I22" s="5" t="n">
        <v>46.0</v>
      </c>
      <c r="J22" s="5" t="n">
        <v>35.0</v>
      </c>
      <c r="K22" s="5" t="n">
        <v>17.0</v>
      </c>
      <c r="L22" s="5" t="n">
        <v>8.0</v>
      </c>
      <c r="M22" s="5" t="n">
        <v>12.0</v>
      </c>
      <c r="N22" s="11" t="n">
        <f si="5" t="shared"/>
        <v>254.0</v>
      </c>
      <c r="O22" s="5" t="n">
        <v>5470.0</v>
      </c>
      <c r="P22" s="5" t="n">
        <v>3082.0</v>
      </c>
      <c r="Q22" s="11" t="n">
        <f si="2" t="shared"/>
        <v>242.0</v>
      </c>
      <c r="R22" s="6" t="n">
        <f si="0" t="shared"/>
        <v>12.735537190082646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1.0</v>
      </c>
      <c r="E23" s="5" t="n">
        <v>2.0</v>
      </c>
      <c r="F23" s="5" t="n">
        <v>4.0</v>
      </c>
      <c r="G23" s="5" t="n">
        <v>5.0</v>
      </c>
      <c r="H23" s="5" t="n">
        <v>7.0</v>
      </c>
      <c r="I23" s="5" t="n">
        <v>12.0</v>
      </c>
      <c r="J23" s="5" t="n">
        <v>7.0</v>
      </c>
      <c r="K23" s="5" t="n">
        <v>5.0</v>
      </c>
      <c r="L23" s="5" t="n">
        <v>0.0</v>
      </c>
      <c r="M23" s="5" t="n">
        <v>3.0</v>
      </c>
      <c r="N23" s="11" t="n">
        <f si="5" t="shared"/>
        <v>46.0</v>
      </c>
      <c r="O23" s="5" t="n">
        <v>1869.0</v>
      </c>
      <c r="P23" s="5" t="n">
        <v>606.0</v>
      </c>
      <c r="Q23" s="11" t="n">
        <f si="2" t="shared"/>
        <v>43.0</v>
      </c>
      <c r="R23" s="6" t="n">
        <f si="0" t="shared"/>
        <v>14.093023255813954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18.0</v>
      </c>
      <c r="E24" s="5" t="n">
        <f ref="E24:M24" si="7" t="shared">E25-E19-E20-E21-E22-E23</f>
        <v>39.0</v>
      </c>
      <c r="F24" s="5" t="n">
        <f si="7" t="shared"/>
        <v>39.0</v>
      </c>
      <c r="G24" s="5" t="n">
        <f si="7" t="shared"/>
        <v>41.0</v>
      </c>
      <c r="H24" s="5" t="n">
        <f si="7" t="shared"/>
        <v>90.0</v>
      </c>
      <c r="I24" s="5" t="n">
        <f si="7" t="shared"/>
        <v>140.0</v>
      </c>
      <c r="J24" s="5" t="n">
        <f si="7" t="shared"/>
        <v>103.0</v>
      </c>
      <c r="K24" s="5" t="n">
        <f si="7" t="shared"/>
        <v>61.0</v>
      </c>
      <c r="L24" s="5" t="n">
        <f si="7" t="shared"/>
        <v>46.0</v>
      </c>
      <c r="M24" s="5" t="n">
        <f si="7" t="shared"/>
        <v>220.0</v>
      </c>
      <c r="N24" s="11" t="n">
        <f si="5" t="shared"/>
        <v>797.0</v>
      </c>
      <c r="O24" s="5" t="n">
        <f>O25-O19-O20-O21-O22-O23</f>
        <v>84304.0</v>
      </c>
      <c r="P24" s="5" t="n">
        <f>P25-P19-P20-P21-P22-P23</f>
        <v>11027.0</v>
      </c>
      <c r="Q24" s="11" t="n">
        <f si="2" t="shared"/>
        <v>577.0</v>
      </c>
      <c r="R24" s="6" t="n">
        <f si="0" t="shared"/>
        <v>19.110918544194107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3463.0</v>
      </c>
      <c r="E25" s="5" t="n">
        <v>3730.0</v>
      </c>
      <c r="F25" s="5" t="n">
        <v>4496.0</v>
      </c>
      <c r="G25" s="5" t="n">
        <v>3503.0</v>
      </c>
      <c r="H25" s="5" t="n">
        <v>6959.0</v>
      </c>
      <c r="I25" s="5" t="n">
        <v>8495.0</v>
      </c>
      <c r="J25" s="5" t="n">
        <v>6228.0</v>
      </c>
      <c r="K25" s="5" t="n">
        <v>5200.0</v>
      </c>
      <c r="L25" s="5" t="n">
        <v>2065.0</v>
      </c>
      <c r="M25" s="5" t="n">
        <v>1555.0</v>
      </c>
      <c r="N25" s="11" t="n">
        <f si="5" t="shared"/>
        <v>45694.0</v>
      </c>
      <c r="O25" s="5" t="n">
        <v>1167853.0</v>
      </c>
      <c r="P25" s="5" t="n">
        <v>690037.0</v>
      </c>
      <c r="Q25" s="11" t="n">
        <f si="2" t="shared"/>
        <v>44139.0</v>
      </c>
      <c r="R25" s="6" t="n">
        <f si="0" t="shared"/>
        <v>15.633272162939804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26.0</v>
      </c>
      <c r="E26" s="5" t="n">
        <v>31.0</v>
      </c>
      <c r="F26" s="5" t="n">
        <v>55.0</v>
      </c>
      <c r="G26" s="5" t="n">
        <v>30.0</v>
      </c>
      <c r="H26" s="5" t="n">
        <v>58.0</v>
      </c>
      <c r="I26" s="5" t="n">
        <v>67.0</v>
      </c>
      <c r="J26" s="5" t="n">
        <v>49.0</v>
      </c>
      <c r="K26" s="5" t="n">
        <v>67.0</v>
      </c>
      <c r="L26" s="5" t="n">
        <v>7.0</v>
      </c>
      <c r="M26" s="5" t="n">
        <v>5.0</v>
      </c>
      <c r="N26" s="11" t="n">
        <f si="5" t="shared"/>
        <v>395.0</v>
      </c>
      <c r="O26" s="5" t="n">
        <v>6845.0</v>
      </c>
      <c r="P26" s="5" t="n">
        <v>6003.0</v>
      </c>
      <c r="Q26" s="11" t="n">
        <f si="2" t="shared"/>
        <v>390.0</v>
      </c>
      <c r="R26" s="6" t="n">
        <f si="0" t="shared"/>
        <v>15.392307692307693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159.0</v>
      </c>
      <c r="E27" s="5" t="n">
        <v>241.0</v>
      </c>
      <c r="F27" s="5" t="n">
        <v>247.0</v>
      </c>
      <c r="G27" s="5" t="n">
        <v>172.0</v>
      </c>
      <c r="H27" s="5" t="n">
        <v>434.0</v>
      </c>
      <c r="I27" s="5" t="n">
        <v>724.0</v>
      </c>
      <c r="J27" s="5" t="n">
        <v>611.0</v>
      </c>
      <c r="K27" s="5" t="n">
        <v>489.0</v>
      </c>
      <c r="L27" s="5" t="n">
        <v>167.0</v>
      </c>
      <c r="M27" s="5" t="n">
        <v>128.0</v>
      </c>
      <c r="N27" s="11" t="n">
        <f si="5" t="shared"/>
        <v>3372.0</v>
      </c>
      <c r="O27" s="5" t="n">
        <v>92810.0</v>
      </c>
      <c r="P27" s="5" t="n">
        <v>60340.0</v>
      </c>
      <c r="Q27" s="11" t="n">
        <f si="2" t="shared"/>
        <v>3244.0</v>
      </c>
      <c r="R27" s="6" t="n">
        <f si="0" t="shared"/>
        <v>18.600493218249074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254.0</v>
      </c>
      <c r="E28" s="5" t="n">
        <v>448.0</v>
      </c>
      <c r="F28" s="5" t="n">
        <v>398.0</v>
      </c>
      <c r="G28" s="5" t="n">
        <v>344.0</v>
      </c>
      <c r="H28" s="5" t="n">
        <v>551.0</v>
      </c>
      <c r="I28" s="5" t="n">
        <v>668.0</v>
      </c>
      <c r="J28" s="5" t="n">
        <v>520.0</v>
      </c>
      <c r="K28" s="5" t="n">
        <v>230.0</v>
      </c>
      <c r="L28" s="5" t="n">
        <v>74.0</v>
      </c>
      <c r="M28" s="5" t="n">
        <v>77.0</v>
      </c>
      <c r="N28" s="11" t="n">
        <f si="5" t="shared"/>
        <v>3564.0</v>
      </c>
      <c r="O28" s="5" t="n">
        <v>56560.0</v>
      </c>
      <c r="P28" s="5" t="n">
        <v>40755.0</v>
      </c>
      <c r="Q28" s="11" t="n">
        <f si="2" t="shared"/>
        <v>3487.0</v>
      </c>
      <c r="R28" s="6" t="n">
        <f si="0" t="shared"/>
        <v>11.68769716088328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99.0</v>
      </c>
      <c r="E29" s="5" t="n">
        <v>115.0</v>
      </c>
      <c r="F29" s="5" t="n">
        <v>119.0</v>
      </c>
      <c r="G29" s="5" t="n">
        <v>63.0</v>
      </c>
      <c r="H29" s="5" t="n">
        <v>140.0</v>
      </c>
      <c r="I29" s="5" t="n">
        <v>203.0</v>
      </c>
      <c r="J29" s="5" t="n">
        <v>139.0</v>
      </c>
      <c r="K29" s="5" t="n">
        <v>77.0</v>
      </c>
      <c r="L29" s="5" t="n">
        <v>46.0</v>
      </c>
      <c r="M29" s="5" t="n">
        <v>22.0</v>
      </c>
      <c r="N29" s="11" t="n">
        <f si="5" t="shared"/>
        <v>1023.0</v>
      </c>
      <c r="O29" s="5" t="n">
        <v>18567.0</v>
      </c>
      <c r="P29" s="5" t="n">
        <v>13810.0</v>
      </c>
      <c r="Q29" s="11" t="n">
        <f si="2" t="shared"/>
        <v>1001.0</v>
      </c>
      <c r="R29" s="6" t="n">
        <f si="0" t="shared"/>
        <v>13.796203796203796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83.0</v>
      </c>
      <c r="E30" s="5" t="n">
        <v>142.0</v>
      </c>
      <c r="F30" s="5" t="n">
        <v>148.0</v>
      </c>
      <c r="G30" s="5" t="n">
        <v>145.0</v>
      </c>
      <c r="H30" s="5" t="n">
        <v>226.0</v>
      </c>
      <c r="I30" s="5" t="n">
        <v>258.0</v>
      </c>
      <c r="J30" s="5" t="n">
        <v>280.0</v>
      </c>
      <c r="K30" s="5" t="n">
        <v>151.0</v>
      </c>
      <c r="L30" s="5" t="n">
        <v>33.0</v>
      </c>
      <c r="M30" s="5" t="n">
        <v>23.0</v>
      </c>
      <c r="N30" s="11" t="n">
        <f si="5" t="shared"/>
        <v>1489.0</v>
      </c>
      <c r="O30" s="5" t="n">
        <v>23804.0</v>
      </c>
      <c r="P30" s="5" t="n">
        <v>20070.0</v>
      </c>
      <c r="Q30" s="11" t="n">
        <f si="2" t="shared"/>
        <v>1466.0</v>
      </c>
      <c r="R30" s="6" t="n">
        <f si="0" t="shared"/>
        <v>13.69031377899045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58.0</v>
      </c>
      <c r="E31" s="5" t="n">
        <v>66.0</v>
      </c>
      <c r="F31" s="5" t="n">
        <v>60.0</v>
      </c>
      <c r="G31" s="5" t="n">
        <v>55.0</v>
      </c>
      <c r="H31" s="5" t="n">
        <v>97.0</v>
      </c>
      <c r="I31" s="5" t="n">
        <v>105.0</v>
      </c>
      <c r="J31" s="5" t="n">
        <v>108.0</v>
      </c>
      <c r="K31" s="5" t="n">
        <v>60.0</v>
      </c>
      <c r="L31" s="5" t="n">
        <v>19.0</v>
      </c>
      <c r="M31" s="5" t="n">
        <v>12.0</v>
      </c>
      <c r="N31" s="11" t="n">
        <f si="5" t="shared"/>
        <v>640.0</v>
      </c>
      <c r="O31" s="5" t="n">
        <v>12095.0</v>
      </c>
      <c r="P31" s="5" t="n">
        <v>8727.0</v>
      </c>
      <c r="Q31" s="11" t="n">
        <f si="2" t="shared"/>
        <v>628.0</v>
      </c>
      <c r="R31" s="6" t="n">
        <f si="0" t="shared"/>
        <v>13.896496815286625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49.0</v>
      </c>
      <c r="E32" s="5" t="n">
        <v>53.0</v>
      </c>
      <c r="F32" s="5" t="n">
        <v>76.0</v>
      </c>
      <c r="G32" s="5" t="n">
        <v>59.0</v>
      </c>
      <c r="H32" s="5" t="n">
        <v>99.0</v>
      </c>
      <c r="I32" s="5" t="n">
        <v>183.0</v>
      </c>
      <c r="J32" s="5" t="n">
        <v>128.0</v>
      </c>
      <c r="K32" s="5" t="n">
        <v>80.0</v>
      </c>
      <c r="L32" s="5" t="n">
        <v>30.0</v>
      </c>
      <c r="M32" s="5" t="n">
        <v>33.0</v>
      </c>
      <c r="N32" s="11" t="n">
        <f si="5" t="shared"/>
        <v>790.0</v>
      </c>
      <c r="O32" s="5" t="n">
        <v>19092.0</v>
      </c>
      <c r="P32" s="5" t="n">
        <v>11735.0</v>
      </c>
      <c r="Q32" s="11" t="n">
        <f si="2" t="shared"/>
        <v>757.0</v>
      </c>
      <c r="R32" s="6" t="n">
        <f si="0" t="shared"/>
        <v>15.501981505944517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359.0</v>
      </c>
      <c r="E33" s="5" t="n">
        <v>509.0</v>
      </c>
      <c r="F33" s="5" t="n">
        <v>776.0</v>
      </c>
      <c r="G33" s="5" t="n">
        <v>535.0</v>
      </c>
      <c r="H33" s="5" t="n">
        <v>715.0</v>
      </c>
      <c r="I33" s="5" t="n">
        <v>553.0</v>
      </c>
      <c r="J33" s="5" t="n">
        <v>375.0</v>
      </c>
      <c r="K33" s="5" t="n">
        <v>308.0</v>
      </c>
      <c r="L33" s="5" t="n">
        <v>109.0</v>
      </c>
      <c r="M33" s="5" t="n">
        <v>199.0</v>
      </c>
      <c r="N33" s="11" t="n">
        <f si="5" t="shared"/>
        <v>4438.0</v>
      </c>
      <c r="O33" s="5" t="n">
        <v>94603.0</v>
      </c>
      <c r="P33" s="5" t="n">
        <v>45110.0</v>
      </c>
      <c r="Q33" s="11" t="n">
        <f si="2" t="shared"/>
        <v>4239.0</v>
      </c>
      <c r="R33" s="6" t="n">
        <f si="0" t="shared"/>
        <v>10.641660769049304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27.0</v>
      </c>
      <c r="E34" s="5" t="n">
        <v>46.0</v>
      </c>
      <c r="F34" s="5" t="n">
        <v>51.0</v>
      </c>
      <c r="G34" s="5" t="n">
        <v>24.0</v>
      </c>
      <c r="H34" s="5" t="n">
        <v>51.0</v>
      </c>
      <c r="I34" s="5" t="n">
        <v>107.0</v>
      </c>
      <c r="J34" s="5" t="n">
        <v>94.0</v>
      </c>
      <c r="K34" s="5" t="n">
        <v>62.0</v>
      </c>
      <c r="L34" s="5" t="n">
        <v>20.0</v>
      </c>
      <c r="M34" s="5" t="n">
        <v>10.0</v>
      </c>
      <c r="N34" s="11" t="n">
        <f si="5" t="shared"/>
        <v>492.0</v>
      </c>
      <c r="O34" s="5" t="n">
        <v>10082.0</v>
      </c>
      <c r="P34" s="5" t="n">
        <v>7910.0</v>
      </c>
      <c r="Q34" s="11" t="n">
        <f si="2" t="shared"/>
        <v>482.0</v>
      </c>
      <c r="R34" s="6" t="n">
        <f si="0" t="shared"/>
        <v>16.410788381742737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20.0</v>
      </c>
      <c r="E35" s="5" t="n">
        <v>17.0</v>
      </c>
      <c r="F35" s="5" t="n">
        <v>5.0</v>
      </c>
      <c r="G35" s="5" t="n">
        <v>4.0</v>
      </c>
      <c r="H35" s="5" t="n">
        <v>9.0</v>
      </c>
      <c r="I35" s="5" t="n">
        <v>21.0</v>
      </c>
      <c r="J35" s="5" t="n">
        <v>10.0</v>
      </c>
      <c r="K35" s="5" t="n">
        <v>8.0</v>
      </c>
      <c r="L35" s="5" t="n">
        <v>2.0</v>
      </c>
      <c r="M35" s="5" t="n">
        <v>7.0</v>
      </c>
      <c r="N35" s="11" t="n">
        <f si="5" t="shared"/>
        <v>103.0</v>
      </c>
      <c r="O35" s="5" t="n">
        <v>3337.0</v>
      </c>
      <c r="P35" s="5" t="n">
        <v>1153.0</v>
      </c>
      <c r="Q35" s="11" t="n">
        <f si="2" t="shared"/>
        <v>96.0</v>
      </c>
      <c r="R35" s="6" t="n">
        <f si="0" t="shared"/>
        <v>12.010416666666666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42.0</v>
      </c>
      <c r="E36" s="5" t="n">
        <v>49.0</v>
      </c>
      <c r="F36" s="5" t="n">
        <v>54.0</v>
      </c>
      <c r="G36" s="5" t="n">
        <v>52.0</v>
      </c>
      <c r="H36" s="5" t="n">
        <v>72.0</v>
      </c>
      <c r="I36" s="5" t="n">
        <v>97.0</v>
      </c>
      <c r="J36" s="5" t="n">
        <v>80.0</v>
      </c>
      <c r="K36" s="5" t="n">
        <v>38.0</v>
      </c>
      <c r="L36" s="5" t="n">
        <v>17.0</v>
      </c>
      <c r="M36" s="5" t="n">
        <v>11.0</v>
      </c>
      <c r="N36" s="11" t="n">
        <f si="5" t="shared"/>
        <v>512.0</v>
      </c>
      <c r="O36" s="5" t="n">
        <v>9352.0</v>
      </c>
      <c r="P36" s="5" t="n">
        <v>6829.0</v>
      </c>
      <c r="Q36" s="11" t="n">
        <f si="2" t="shared"/>
        <v>501.0</v>
      </c>
      <c r="R36" s="6" t="n">
        <f si="0" t="shared"/>
        <v>13.630738522954092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13.0</v>
      </c>
      <c r="E37" s="5" t="n">
        <v>46.0</v>
      </c>
      <c r="F37" s="5" t="n">
        <v>51.0</v>
      </c>
      <c r="G37" s="5" t="n">
        <v>49.0</v>
      </c>
      <c r="H37" s="5" t="n">
        <v>96.0</v>
      </c>
      <c r="I37" s="5" t="n">
        <v>111.0</v>
      </c>
      <c r="J37" s="5" t="n">
        <v>122.0</v>
      </c>
      <c r="K37" s="5" t="n">
        <v>36.0</v>
      </c>
      <c r="L37" s="5" t="n">
        <v>24.0</v>
      </c>
      <c r="M37" s="5" t="n">
        <v>66.0</v>
      </c>
      <c r="N37" s="11" t="n">
        <f si="5" t="shared"/>
        <v>614.0</v>
      </c>
      <c r="O37" s="5" t="n">
        <v>24110.0</v>
      </c>
      <c r="P37" s="5" t="n">
        <v>8517.0</v>
      </c>
      <c r="Q37" s="11" t="n">
        <f si="2" t="shared"/>
        <v>548.0</v>
      </c>
      <c r="R37" s="6" t="n">
        <f si="0" t="shared"/>
        <v>15.541970802919709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247.0</v>
      </c>
      <c r="E38" s="5" t="n">
        <f ref="E38:M38" si="8" t="shared">E39-E26-E27-E28-E29-E30-E31-E32-E33-E34-E35-E36-E37</f>
        <v>248.0</v>
      </c>
      <c r="F38" s="5" t="n">
        <f si="8" t="shared"/>
        <v>351.0</v>
      </c>
      <c r="G38" s="5" t="n">
        <f si="8" t="shared"/>
        <v>403.0</v>
      </c>
      <c r="H38" s="5" t="n">
        <f si="8" t="shared"/>
        <v>619.0</v>
      </c>
      <c r="I38" s="5" t="n">
        <f si="8" t="shared"/>
        <v>607.0</v>
      </c>
      <c r="J38" s="5" t="n">
        <f si="8" t="shared"/>
        <v>374.0</v>
      </c>
      <c r="K38" s="5" t="n">
        <f si="8" t="shared"/>
        <v>196.0</v>
      </c>
      <c r="L38" s="5" t="n">
        <f si="8" t="shared"/>
        <v>95.0</v>
      </c>
      <c r="M38" s="5" t="n">
        <f si="8" t="shared"/>
        <v>139.0</v>
      </c>
      <c r="N38" s="11" t="n">
        <f si="5" t="shared"/>
        <v>3279.0</v>
      </c>
      <c r="O38" s="5" t="n">
        <f>O39-O26-O27-O28-O29-O30-O31-O32-O33-O34-O35-O36-O37</f>
        <v>76282.0</v>
      </c>
      <c r="P38" s="5" t="n">
        <f>P39-P26-P27-P28-P29-P30-P31-P32-P33-P34-P35-P36-P37</f>
        <v>38017.0</v>
      </c>
      <c r="Q38" s="11" t="n">
        <f si="2" t="shared"/>
        <v>3140.0</v>
      </c>
      <c r="R38" s="6" t="n">
        <f si="0" t="shared"/>
        <v>12.107324840764331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1436.0</v>
      </c>
      <c r="E39" s="5" t="n">
        <v>2011.0</v>
      </c>
      <c r="F39" s="5" t="n">
        <v>2391.0</v>
      </c>
      <c r="G39" s="5" t="n">
        <v>1935.0</v>
      </c>
      <c r="H39" s="5" t="n">
        <v>3167.0</v>
      </c>
      <c r="I39" s="5" t="n">
        <v>3704.0</v>
      </c>
      <c r="J39" s="5" t="n">
        <v>2890.0</v>
      </c>
      <c r="K39" s="5" t="n">
        <v>1802.0</v>
      </c>
      <c r="L39" s="5" t="n">
        <v>643.0</v>
      </c>
      <c r="M39" s="5" t="n">
        <v>732.0</v>
      </c>
      <c r="N39" s="11" t="n">
        <f si="5" t="shared"/>
        <v>20711.0</v>
      </c>
      <c r="O39" s="5" t="n">
        <v>447539.0</v>
      </c>
      <c r="P39" s="5" t="n">
        <v>268976.0</v>
      </c>
      <c r="Q39" s="11" t="n">
        <f si="2" t="shared"/>
        <v>19979.0</v>
      </c>
      <c r="R39" s="6" t="n">
        <f si="0" t="shared"/>
        <v>13.462936082887031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284.0</v>
      </c>
      <c r="E40" s="5" t="n">
        <v>460.0</v>
      </c>
      <c r="F40" s="5" t="n">
        <v>585.0</v>
      </c>
      <c r="G40" s="5" t="n">
        <v>452.0</v>
      </c>
      <c r="H40" s="5" t="n">
        <v>868.0</v>
      </c>
      <c r="I40" s="5" t="n">
        <v>684.0</v>
      </c>
      <c r="J40" s="5" t="n">
        <v>366.0</v>
      </c>
      <c r="K40" s="5" t="n">
        <v>102.0</v>
      </c>
      <c r="L40" s="5" t="n">
        <v>34.0</v>
      </c>
      <c r="M40" s="5" t="n">
        <v>80.0</v>
      </c>
      <c r="N40" s="11" t="n">
        <f si="5" t="shared"/>
        <v>3915.0</v>
      </c>
      <c r="O40" s="5" t="n">
        <v>52547.0</v>
      </c>
      <c r="P40" s="5" t="n">
        <v>32128.0</v>
      </c>
      <c r="Q40" s="11" t="n">
        <f si="2" t="shared"/>
        <v>3835.0</v>
      </c>
      <c r="R40" s="6" t="n">
        <f si="0" t="shared"/>
        <v>8.377574967405476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52.0</v>
      </c>
      <c r="E41" s="5" t="n">
        <v>77.0</v>
      </c>
      <c r="F41" s="5" t="n">
        <v>95.0</v>
      </c>
      <c r="G41" s="5" t="n">
        <v>63.0</v>
      </c>
      <c r="H41" s="5" t="n">
        <v>146.0</v>
      </c>
      <c r="I41" s="5" t="n">
        <v>125.0</v>
      </c>
      <c r="J41" s="5" t="n">
        <v>51.0</v>
      </c>
      <c r="K41" s="5" t="n">
        <v>32.0</v>
      </c>
      <c r="L41" s="5" t="n">
        <v>27.0</v>
      </c>
      <c r="M41" s="5" t="n">
        <v>37.0</v>
      </c>
      <c r="N41" s="11" t="n">
        <f si="5" t="shared"/>
        <v>705.0</v>
      </c>
      <c r="O41" s="5" t="n">
        <v>18177.0</v>
      </c>
      <c r="P41" s="5" t="n">
        <v>7600.0</v>
      </c>
      <c r="Q41" s="11" t="n">
        <f si="2" t="shared"/>
        <v>668.0</v>
      </c>
      <c r="R41" s="6" t="n">
        <f si="0" t="shared"/>
        <v>11.377245508982035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12.0</v>
      </c>
      <c r="E42" s="5" t="n">
        <f ref="E42:M42" si="9" t="shared">E43-E40-E41</f>
        <v>16.0</v>
      </c>
      <c r="F42" s="5" t="n">
        <f si="9" t="shared"/>
        <v>20.0</v>
      </c>
      <c r="G42" s="5" t="n">
        <f si="9" t="shared"/>
        <v>34.0</v>
      </c>
      <c r="H42" s="5" t="n">
        <f si="9" t="shared"/>
        <v>27.0</v>
      </c>
      <c r="I42" s="5" t="n">
        <f si="9" t="shared"/>
        <v>27.0</v>
      </c>
      <c r="J42" s="5" t="n">
        <f si="9" t="shared"/>
        <v>20.0</v>
      </c>
      <c r="K42" s="5" t="n">
        <f si="9" t="shared"/>
        <v>3.0</v>
      </c>
      <c r="L42" s="5" t="n">
        <f si="9" t="shared"/>
        <v>1.0</v>
      </c>
      <c r="M42" s="5" t="n">
        <f si="9" t="shared"/>
        <v>10.0</v>
      </c>
      <c r="N42" s="11" t="n">
        <f si="5" t="shared"/>
        <v>170.0</v>
      </c>
      <c r="O42" s="5" t="n">
        <f>O43-O40-O41</f>
        <v>5711.0</v>
      </c>
      <c r="P42" s="5" t="n">
        <f>P43-P40-P41</f>
        <v>1286.0</v>
      </c>
      <c r="Q42" s="11" t="n">
        <f si="2" t="shared"/>
        <v>160.0</v>
      </c>
      <c r="R42" s="6" t="n">
        <f si="0" t="shared"/>
        <v>8.0375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348.0</v>
      </c>
      <c r="E43" s="5" t="n">
        <v>553.0</v>
      </c>
      <c r="F43" s="5" t="n">
        <v>700.0</v>
      </c>
      <c r="G43" s="5" t="n">
        <v>549.0</v>
      </c>
      <c r="H43" s="5" t="n">
        <v>1041.0</v>
      </c>
      <c r="I43" s="5" t="n">
        <v>836.0</v>
      </c>
      <c r="J43" s="5" t="n">
        <v>437.0</v>
      </c>
      <c r="K43" s="5" t="n">
        <v>137.0</v>
      </c>
      <c r="L43" s="5" t="n">
        <v>62.0</v>
      </c>
      <c r="M43" s="5" t="n">
        <v>127.0</v>
      </c>
      <c r="N43" s="11" t="n">
        <f si="5" t="shared"/>
        <v>4790.0</v>
      </c>
      <c r="O43" s="5" t="n">
        <v>76435.0</v>
      </c>
      <c r="P43" s="5" t="n">
        <v>41014.0</v>
      </c>
      <c r="Q43" s="11" t="n">
        <f si="2" t="shared"/>
        <v>4663.0</v>
      </c>
      <c r="R43" s="6" t="n">
        <f si="0" t="shared"/>
        <v>8.795625134033884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7.0</v>
      </c>
      <c r="E44" s="8" t="n">
        <v>23.0</v>
      </c>
      <c r="F44" s="8" t="n">
        <v>39.0</v>
      </c>
      <c r="G44" s="8" t="n">
        <v>16.0</v>
      </c>
      <c r="H44" s="8" t="n">
        <v>44.0</v>
      </c>
      <c r="I44" s="8" t="n">
        <v>82.0</v>
      </c>
      <c r="J44" s="8" t="n">
        <v>28.0</v>
      </c>
      <c r="K44" s="8" t="n">
        <v>22.0</v>
      </c>
      <c r="L44" s="8" t="n">
        <v>9.0</v>
      </c>
      <c r="M44" s="8" t="n">
        <v>105.0</v>
      </c>
      <c r="N44" s="11" t="n">
        <f si="5" t="shared"/>
        <v>375.0</v>
      </c>
      <c r="O44" s="8" t="n">
        <v>37654.0</v>
      </c>
      <c r="P44" s="8" t="n">
        <v>3705.0</v>
      </c>
      <c r="Q44" s="11" t="n">
        <f si="2" t="shared"/>
        <v>270.0</v>
      </c>
      <c r="R44" s="6" t="n">
        <f si="0" t="shared"/>
        <v>13.722222222222221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14.0</v>
      </c>
      <c r="E45" s="8" t="n">
        <f ref="E45:M45" si="10" t="shared">E46-E44</f>
        <v>18.0</v>
      </c>
      <c r="F45" s="8" t="n">
        <f si="10" t="shared"/>
        <v>23.0</v>
      </c>
      <c r="G45" s="8" t="n">
        <f si="10" t="shared"/>
        <v>18.0</v>
      </c>
      <c r="H45" s="8" t="n">
        <f si="10" t="shared"/>
        <v>75.0</v>
      </c>
      <c r="I45" s="8" t="n">
        <f si="10" t="shared"/>
        <v>176.0</v>
      </c>
      <c r="J45" s="8" t="n">
        <f si="10" t="shared"/>
        <v>62.0</v>
      </c>
      <c r="K45" s="8" t="n">
        <f si="10" t="shared"/>
        <v>17.0</v>
      </c>
      <c r="L45" s="8" t="n">
        <f si="10" t="shared"/>
        <v>11.0</v>
      </c>
      <c r="M45" s="8" t="n">
        <f si="10" t="shared"/>
        <v>84.0</v>
      </c>
      <c r="N45" s="11" t="n">
        <f si="5" t="shared"/>
        <v>498.0</v>
      </c>
      <c r="O45" s="8" t="n">
        <f>O46-O44</f>
        <v>49862.0</v>
      </c>
      <c r="P45" s="8" t="n">
        <f>P46-P44</f>
        <v>5632.0</v>
      </c>
      <c r="Q45" s="11" t="n">
        <f si="2" t="shared"/>
        <v>414.0</v>
      </c>
      <c r="R45" s="6" t="n">
        <f si="0" t="shared"/>
        <v>13.603864734299517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21.0</v>
      </c>
      <c r="E46" s="8" t="n">
        <v>41.0</v>
      </c>
      <c r="F46" s="8" t="n">
        <v>62.0</v>
      </c>
      <c r="G46" s="8" t="n">
        <v>34.0</v>
      </c>
      <c r="H46" s="8" t="n">
        <v>119.0</v>
      </c>
      <c r="I46" s="8" t="n">
        <v>258.0</v>
      </c>
      <c r="J46" s="8" t="n">
        <v>90.0</v>
      </c>
      <c r="K46" s="8" t="n">
        <v>39.0</v>
      </c>
      <c r="L46" s="8" t="n">
        <v>20.0</v>
      </c>
      <c r="M46" s="8" t="n">
        <v>189.0</v>
      </c>
      <c r="N46" s="11" t="n">
        <f si="5" t="shared"/>
        <v>873.0</v>
      </c>
      <c r="O46" s="8" t="n">
        <v>87516.0</v>
      </c>
      <c r="P46" s="8" t="n">
        <v>9337.0</v>
      </c>
      <c r="Q46" s="11" t="n">
        <f si="2" t="shared"/>
        <v>684.0</v>
      </c>
      <c r="R46" s="6" t="n">
        <f si="0" t="shared"/>
        <v>13.650584795321638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4.0</v>
      </c>
      <c r="E47" s="5" t="n">
        <v>11.0</v>
      </c>
      <c r="F47" s="5" t="n">
        <v>6.0</v>
      </c>
      <c r="G47" s="5" t="n">
        <v>20.0</v>
      </c>
      <c r="H47" s="5" t="n">
        <v>23.0</v>
      </c>
      <c r="I47" s="5" t="n">
        <v>18.0</v>
      </c>
      <c r="J47" s="5" t="n">
        <v>9.0</v>
      </c>
      <c r="K47" s="5" t="n">
        <v>3.0</v>
      </c>
      <c r="L47" s="5" t="n">
        <v>2.0</v>
      </c>
      <c r="M47" s="5" t="n">
        <v>154.0</v>
      </c>
      <c r="N47" s="11" t="n">
        <f si="5" t="shared"/>
        <v>250.0</v>
      </c>
      <c r="O47" s="5" t="n">
        <v>102981.0</v>
      </c>
      <c r="P47" s="5" t="n">
        <v>950.0</v>
      </c>
      <c r="Q47" s="11" t="n">
        <f si="2" t="shared"/>
        <v>96.0</v>
      </c>
      <c r="R47" s="6" t="n">
        <f si="0" t="shared"/>
        <v>9.895833333333334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31397.0</v>
      </c>
      <c r="E48" s="5" t="n">
        <f ref="E48:M48" si="11" t="shared">E47+E46+E43+E39+E25+E18</f>
        <v>78095.0</v>
      </c>
      <c r="F48" s="5" t="n">
        <f si="11" t="shared"/>
        <v>146961.0</v>
      </c>
      <c r="G48" s="5" t="n">
        <f si="11" t="shared"/>
        <v>104440.0</v>
      </c>
      <c r="H48" s="5" t="n">
        <f si="11" t="shared"/>
        <v>314123.0</v>
      </c>
      <c r="I48" s="5" t="n">
        <f si="11" t="shared"/>
        <v>89250.0</v>
      </c>
      <c r="J48" s="5" t="n">
        <f si="11" t="shared"/>
        <v>24799.0</v>
      </c>
      <c r="K48" s="5" t="n">
        <f si="11" t="shared"/>
        <v>15838.0</v>
      </c>
      <c r="L48" s="5" t="n">
        <f si="11" t="shared"/>
        <v>7252.0</v>
      </c>
      <c r="M48" s="5" t="n">
        <f si="11" t="shared"/>
        <v>44459.0</v>
      </c>
      <c r="N48" s="11" t="n">
        <f si="5" t="shared"/>
        <v>856614.0</v>
      </c>
      <c r="O48" s="5" t="n">
        <f>O47+O46+O43+O39+O25+O18</f>
        <v>2.132385E7</v>
      </c>
      <c r="P48" s="5" t="n">
        <f>P47+P46+P43+P39+P25+P18</f>
        <v>5750520.0</v>
      </c>
      <c r="Q48" s="11" t="n">
        <f si="2" t="shared"/>
        <v>812155.0</v>
      </c>
      <c r="R48" s="6" t="n">
        <f si="0" t="shared"/>
        <v>7.080569595705254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3.6652447893683737</v>
      </c>
      <c r="E49" s="6" t="n">
        <f ref="E49" si="13" t="shared">E48/$N$48*100</f>
        <v>9.116708342380582</v>
      </c>
      <c r="F49" s="6" t="n">
        <f ref="F49" si="14" t="shared">F48/$N$48*100</f>
        <v>17.156035273763912</v>
      </c>
      <c r="G49" s="6" t="n">
        <f ref="G49" si="15" t="shared">G48/$N$48*100</f>
        <v>12.192189247432331</v>
      </c>
      <c r="H49" s="6" t="n">
        <f ref="H49" si="16" t="shared">H48/$N$48*100</f>
        <v>36.67030891393323</v>
      </c>
      <c r="I49" s="6" t="n">
        <f ref="I49" si="17" t="shared">I48/$N$48*100</f>
        <v>10.418928478871464</v>
      </c>
      <c r="J49" s="6" t="n">
        <f ref="J49" si="18" t="shared">J48/$N$48*100</f>
        <v>2.895002883445753</v>
      </c>
      <c r="K49" s="6" t="n">
        <f ref="K49" si="19" t="shared">K48/$N$48*100</f>
        <v>1.8489074425587253</v>
      </c>
      <c r="L49" s="6" t="n">
        <f ref="L49" si="20" t="shared">L48/$N$48*100</f>
        <v>0.8465890120871243</v>
      </c>
      <c r="M49" s="6" t="n">
        <f ref="M49" si="21" t="shared">M48/$N$48*100</f>
        <v>5.190085616158504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