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<sst xmlns="http://schemas.openxmlformats.org/spreadsheetml/2006/main" count="118" uniqueCount="73">
  <si>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</si>
  <si>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</si>
  <si>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</si>
  <si>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</si>
  <si>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</si>
  <si>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</si>
  <si>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</si>
  <si>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</si>
  <si>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</si>
  <si>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</si>
  <si>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</si>
  <si>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</si>
  <si>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</si>
  <si>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</si>
  <si>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</si>
  <si>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</si>
  <si>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</si>
  <si>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</si>
  <si>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</si>
  <si>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</si>
  <si>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</si>
  <si>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</si>
  <si>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</si>
  <si>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</si>
  <si>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</si>
  <si>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</si>
  <si>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</si>
  <si>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</si>
  <si>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</si>
  <si>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</si>
  <si>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</si>
  <si>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</si>
  <si>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</si>
  <si>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</si>
  <si>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</si>
  <si>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</si>
  <si>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</si>
  <si>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</si>
  <si>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</si>
  <si>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</si>
  <si>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</si>
  <si>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</si>
  <si>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</si>
  <si>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</si>
  <si>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</si>
  <si>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</si>
  <si>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</si>
  <si>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</si>
  <si>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</si>
  <si>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</si>
  <si>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</si>
  <si>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</si>
  <si>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</si>
  <si>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</si>
  <si>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</si>
  <si>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</si>
  <si>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</si>
  <si>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</si>
  <si>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</si>
  <si>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</si>
  <si>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</si>
  <si>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</si>
  <si>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</si>
  <si>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</si>
  <si>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</si>
  <si>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</si>
  <si>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</si>
  <si>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</si>
  <si>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</si>
  <si>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</si>
  <si>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</si>
  <si>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103年9月來臺旅客人次～按停留夜數分
Table 1-8  Visitor Arrivals  by Length of Stay,
September,2014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</si>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</sst>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5727.0</v>
      </c>
      <c r="E3" s="4" t="n">
        <v>13605.0</v>
      </c>
      <c r="F3" s="4" t="n">
        <v>28726.0</v>
      </c>
      <c r="G3" s="4" t="n">
        <v>20544.0</v>
      </c>
      <c r="H3" s="4" t="n">
        <v>15654.0</v>
      </c>
      <c r="I3" s="4" t="n">
        <v>2790.0</v>
      </c>
      <c r="J3" s="4" t="n">
        <v>828.0</v>
      </c>
      <c r="K3" s="4" t="n">
        <v>164.0</v>
      </c>
      <c r="L3" s="4" t="n">
        <v>179.0</v>
      </c>
      <c r="M3" s="4" t="n">
        <v>3870.0</v>
      </c>
      <c r="N3" s="11" t="n">
        <f>SUM(D3:M3)</f>
        <v>92087.0</v>
      </c>
      <c r="O3" s="4" t="n">
        <v>382079.0</v>
      </c>
      <c r="P3" s="4" t="n">
        <v>359189.0</v>
      </c>
      <c r="Q3" s="11" t="n">
        <f>SUM(D3:L3)</f>
        <v>88217.0</v>
      </c>
      <c r="R3" s="6" t="n">
        <f ref="R3:R48" si="0" t="shared">IF(P3&lt;&gt;0,P3/SUM(D3:L3),0)</f>
        <v>4.071652856025483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8274.0</v>
      </c>
      <c r="E4" s="5" t="n">
        <v>4320.0</v>
      </c>
      <c r="F4" s="5" t="n">
        <v>8332.0</v>
      </c>
      <c r="G4" s="5" t="n">
        <v>18853.0</v>
      </c>
      <c r="H4" s="5" t="n">
        <v>186909.0</v>
      </c>
      <c r="I4" s="5" t="n">
        <v>23934.0</v>
      </c>
      <c r="J4" s="5" t="n">
        <v>1968.0</v>
      </c>
      <c r="K4" s="5" t="n">
        <v>1106.0</v>
      </c>
      <c r="L4" s="5" t="n">
        <v>1283.0</v>
      </c>
      <c r="M4" s="5" t="n">
        <v>17330.0</v>
      </c>
      <c r="N4" s="11" t="n">
        <f ref="N4:N14" si="1" t="shared">SUM(D4:M4)</f>
        <v>272309.0</v>
      </c>
      <c r="O4" s="5" t="n">
        <v>1959314.0</v>
      </c>
      <c r="P4" s="5" t="n">
        <v>1782176.0</v>
      </c>
      <c r="Q4" s="11" t="n">
        <f ref="Q4:Q48" si="2" t="shared">SUM(D4:L4)</f>
        <v>254979.0</v>
      </c>
      <c r="R4" s="6" t="n">
        <f si="0" t="shared"/>
        <v>6.989501096168704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6548.0</v>
      </c>
      <c r="E5" s="5" t="n">
        <v>50671.0</v>
      </c>
      <c r="F5" s="5" t="n">
        <v>48194.0</v>
      </c>
      <c r="G5" s="5" t="n">
        <v>13497.0</v>
      </c>
      <c r="H5" s="5" t="n">
        <v>7548.0</v>
      </c>
      <c r="I5" s="5" t="n">
        <v>4298.0</v>
      </c>
      <c r="J5" s="5" t="n">
        <v>2579.0</v>
      </c>
      <c r="K5" s="5" t="n">
        <v>1740.0</v>
      </c>
      <c r="L5" s="5" t="n">
        <v>843.0</v>
      </c>
      <c r="M5" s="5" t="n">
        <v>1065.0</v>
      </c>
      <c r="N5" s="11" t="n">
        <f si="1" t="shared"/>
        <v>136983.0</v>
      </c>
      <c r="O5" s="5" t="n">
        <v>807521.0</v>
      </c>
      <c r="P5" s="5" t="n">
        <v>590539.0</v>
      </c>
      <c r="Q5" s="11" t="n">
        <f si="2" t="shared"/>
        <v>135918.0</v>
      </c>
      <c r="R5" s="6" t="n">
        <f si="0" t="shared"/>
        <v>4.344818199208346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1843.0</v>
      </c>
      <c r="E6" s="5" t="n">
        <v>5162.0</v>
      </c>
      <c r="F6" s="5" t="n">
        <v>18187.0</v>
      </c>
      <c r="G6" s="5" t="n">
        <v>5453.0</v>
      </c>
      <c r="H6" s="5" t="n">
        <v>2604.0</v>
      </c>
      <c r="I6" s="5" t="n">
        <v>835.0</v>
      </c>
      <c r="J6" s="5" t="n">
        <v>376.0</v>
      </c>
      <c r="K6" s="5" t="n">
        <v>351.0</v>
      </c>
      <c r="L6" s="5" t="n">
        <v>231.0</v>
      </c>
      <c r="M6" s="5" t="n">
        <v>360.0</v>
      </c>
      <c r="N6" s="11" t="n">
        <f si="1" t="shared"/>
        <v>35402.0</v>
      </c>
      <c r="O6" s="5" t="n">
        <v>226063.0</v>
      </c>
      <c r="P6" s="5" t="n">
        <v>153190.0</v>
      </c>
      <c r="Q6" s="11" t="n">
        <f si="2" t="shared"/>
        <v>35042.0</v>
      </c>
      <c r="R6" s="6" t="n">
        <f si="0" t="shared"/>
        <v>4.371611209405856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279.0</v>
      </c>
      <c r="E7" s="5" t="n">
        <v>260.0</v>
      </c>
      <c r="F7" s="5" t="n">
        <v>380.0</v>
      </c>
      <c r="G7" s="5" t="n">
        <v>245.0</v>
      </c>
      <c r="H7" s="5" t="n">
        <v>315.0</v>
      </c>
      <c r="I7" s="5" t="n">
        <v>191.0</v>
      </c>
      <c r="J7" s="5" t="n">
        <v>204.0</v>
      </c>
      <c r="K7" s="5" t="n">
        <v>135.0</v>
      </c>
      <c r="L7" s="5" t="n">
        <v>58.0</v>
      </c>
      <c r="M7" s="5" t="n">
        <v>120.0</v>
      </c>
      <c r="N7" s="11" t="n">
        <f si="1" t="shared"/>
        <v>2187.0</v>
      </c>
      <c r="O7" s="5" t="n">
        <v>51044.0</v>
      </c>
      <c r="P7" s="5" t="n">
        <v>22351.0</v>
      </c>
      <c r="Q7" s="11" t="n">
        <f si="2" t="shared"/>
        <v>2067.0</v>
      </c>
      <c r="R7" s="6" t="n">
        <f si="0" t="shared"/>
        <v>10.813255926463473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68.0</v>
      </c>
      <c r="E8" s="5" t="n">
        <v>175.0</v>
      </c>
      <c r="F8" s="5" t="n">
        <v>243.0</v>
      </c>
      <c r="G8" s="5" t="n">
        <v>194.0</v>
      </c>
      <c r="H8" s="5" t="n">
        <v>335.0</v>
      </c>
      <c r="I8" s="5" t="n">
        <v>164.0</v>
      </c>
      <c r="J8" s="5" t="n">
        <v>84.0</v>
      </c>
      <c r="K8" s="5" t="n">
        <v>53.0</v>
      </c>
      <c r="L8" s="5" t="n">
        <v>28.0</v>
      </c>
      <c r="M8" s="5" t="n">
        <v>40.0</v>
      </c>
      <c r="N8" s="11" t="n">
        <f si="1" t="shared"/>
        <v>1384.0</v>
      </c>
      <c r="O8" s="5" t="n">
        <v>22937.0</v>
      </c>
      <c r="P8" s="5" t="n">
        <v>11732.0</v>
      </c>
      <c r="Q8" s="11" t="n">
        <f si="2" t="shared"/>
        <v>1344.0</v>
      </c>
      <c r="R8" s="6" t="n">
        <f si="0" t="shared"/>
        <v>8.729166666666666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812.0</v>
      </c>
      <c r="E9" s="5" t="n">
        <v>1143.0</v>
      </c>
      <c r="F9" s="5" t="n">
        <v>2898.0</v>
      </c>
      <c r="G9" s="5" t="n">
        <v>4130.0</v>
      </c>
      <c r="H9" s="5" t="n">
        <v>13810.0</v>
      </c>
      <c r="I9" s="5" t="n">
        <v>4585.0</v>
      </c>
      <c r="J9" s="5" t="n">
        <v>798.0</v>
      </c>
      <c r="K9" s="5" t="n">
        <v>304.0</v>
      </c>
      <c r="L9" s="5" t="n">
        <v>210.0</v>
      </c>
      <c r="M9" s="5" t="n">
        <v>826.0</v>
      </c>
      <c r="N9" s="11" t="n">
        <f si="1" t="shared"/>
        <v>29516.0</v>
      </c>
      <c r="O9" s="5" t="n">
        <v>401992.0</v>
      </c>
      <c r="P9" s="5" t="n">
        <v>202583.0</v>
      </c>
      <c r="Q9" s="11" t="n">
        <f si="2" t="shared"/>
        <v>28690.0</v>
      </c>
      <c r="R9" s="6" t="n">
        <f si="0" t="shared"/>
        <v>7.061101429069362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917.0</v>
      </c>
      <c r="E10" s="5" t="n">
        <v>1814.0</v>
      </c>
      <c r="F10" s="5" t="n">
        <v>3030.0</v>
      </c>
      <c r="G10" s="5" t="n">
        <v>3604.0</v>
      </c>
      <c r="H10" s="5" t="n">
        <v>7635.0</v>
      </c>
      <c r="I10" s="5" t="n">
        <v>2831.0</v>
      </c>
      <c r="J10" s="5" t="n">
        <v>878.0</v>
      </c>
      <c r="K10" s="5" t="n">
        <v>159.0</v>
      </c>
      <c r="L10" s="5" t="n">
        <v>59.0</v>
      </c>
      <c r="M10" s="5" t="n">
        <v>130.0</v>
      </c>
      <c r="N10" s="11" t="n">
        <f si="1" t="shared"/>
        <v>21057.0</v>
      </c>
      <c r="O10" s="5" t="n">
        <v>156384.0</v>
      </c>
      <c r="P10" s="5" t="n">
        <v>130576.0</v>
      </c>
      <c r="Q10" s="11" t="n">
        <f si="2" t="shared"/>
        <v>20927.0</v>
      </c>
      <c r="R10" s="6" t="n">
        <f si="0" t="shared"/>
        <v>6.239594781860754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286.0</v>
      </c>
      <c r="E11" s="5" t="n">
        <v>287.0</v>
      </c>
      <c r="F11" s="5" t="n">
        <v>596.0</v>
      </c>
      <c r="G11" s="5" t="n">
        <v>804.0</v>
      </c>
      <c r="H11" s="5" t="n">
        <v>1288.0</v>
      </c>
      <c r="I11" s="5" t="n">
        <v>1412.0</v>
      </c>
      <c r="J11" s="5" t="n">
        <v>571.0</v>
      </c>
      <c r="K11" s="5" t="n">
        <v>347.0</v>
      </c>
      <c r="L11" s="5" t="n">
        <v>174.0</v>
      </c>
      <c r="M11" s="5" t="n">
        <v>6794.0</v>
      </c>
      <c r="N11" s="11" t="n">
        <f si="1" t="shared"/>
        <v>12559.0</v>
      </c>
      <c r="O11" s="5" t="n">
        <v>6165768.0</v>
      </c>
      <c r="P11" s="5" t="n">
        <v>69868.0</v>
      </c>
      <c r="Q11" s="11" t="n">
        <f si="2" t="shared"/>
        <v>5765.0</v>
      </c>
      <c r="R11" s="6" t="n">
        <f si="0" t="shared"/>
        <v>12.119340849956634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480.0</v>
      </c>
      <c r="E12" s="5" t="n">
        <v>472.0</v>
      </c>
      <c r="F12" s="5" t="n">
        <v>827.0</v>
      </c>
      <c r="G12" s="5" t="n">
        <v>525.0</v>
      </c>
      <c r="H12" s="5" t="n">
        <v>625.0</v>
      </c>
      <c r="I12" s="5" t="n">
        <v>390.0</v>
      </c>
      <c r="J12" s="5" t="n">
        <v>258.0</v>
      </c>
      <c r="K12" s="5" t="n">
        <v>206.0</v>
      </c>
      <c r="L12" s="5" t="n">
        <v>216.0</v>
      </c>
      <c r="M12" s="5" t="n">
        <v>3895.0</v>
      </c>
      <c r="N12" s="11" t="n">
        <f si="1" t="shared"/>
        <v>7894.0</v>
      </c>
      <c r="O12" s="5" t="n">
        <v>2735465.0</v>
      </c>
      <c r="P12" s="5" t="n">
        <v>45570.0</v>
      </c>
      <c r="Q12" s="11" t="n">
        <f si="2" t="shared"/>
        <v>3999.0</v>
      </c>
      <c r="R12" s="6" t="n">
        <f si="0" t="shared"/>
        <v>11.395348837209303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247.0</v>
      </c>
      <c r="E13" s="5" t="n">
        <v>851.0</v>
      </c>
      <c r="F13" s="5" t="n">
        <v>827.0</v>
      </c>
      <c r="G13" s="5" t="n">
        <v>606.0</v>
      </c>
      <c r="H13" s="5" t="n">
        <v>710.0</v>
      </c>
      <c r="I13" s="5" t="n">
        <v>304.0</v>
      </c>
      <c r="J13" s="5" t="n">
        <v>202.0</v>
      </c>
      <c r="K13" s="5" t="n">
        <v>205.0</v>
      </c>
      <c r="L13" s="5" t="n">
        <v>123.0</v>
      </c>
      <c r="M13" s="5" t="n">
        <v>3136.0</v>
      </c>
      <c r="N13" s="11" t="n">
        <f si="1" t="shared"/>
        <v>7211.0</v>
      </c>
      <c r="O13" s="5" t="n">
        <v>2080273.0</v>
      </c>
      <c r="P13" s="5" t="n">
        <v>37829.0</v>
      </c>
      <c r="Q13" s="11" t="n">
        <f si="2" t="shared"/>
        <v>4075.0</v>
      </c>
      <c r="R13" s="6" t="n">
        <f si="0" t="shared"/>
        <v>9.28319018404908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134.0</v>
      </c>
      <c r="E14" s="5" t="n">
        <v>189.0</v>
      </c>
      <c r="F14" s="5" t="n">
        <v>257.0</v>
      </c>
      <c r="G14" s="5" t="n">
        <v>385.0</v>
      </c>
      <c r="H14" s="5" t="n">
        <v>681.0</v>
      </c>
      <c r="I14" s="5" t="n">
        <v>436.0</v>
      </c>
      <c r="J14" s="5" t="n">
        <v>428.0</v>
      </c>
      <c r="K14" s="5" t="n">
        <v>498.0</v>
      </c>
      <c r="L14" s="5" t="n">
        <v>635.0</v>
      </c>
      <c r="M14" s="5" t="n">
        <v>4323.0</v>
      </c>
      <c r="N14" s="11" t="n">
        <f si="1" t="shared"/>
        <v>7966.0</v>
      </c>
      <c r="O14" s="5" t="n">
        <v>3156402.0</v>
      </c>
      <c r="P14" s="5" t="n">
        <v>95905.0</v>
      </c>
      <c r="Q14" s="11" t="n">
        <f si="2" t="shared"/>
        <v>3643.0</v>
      </c>
      <c r="R14" s="6" t="n">
        <f si="0" t="shared"/>
        <v>26.32583035959374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59.0</v>
      </c>
      <c r="E15" s="5" t="n">
        <f ref="E15:M15" si="3" t="shared">E16-E9-E10-E11-E12-E13-E14</f>
        <v>56.0</v>
      </c>
      <c r="F15" s="5" t="n">
        <f si="3" t="shared"/>
        <v>51.0</v>
      </c>
      <c r="G15" s="5" t="n">
        <f si="3" t="shared"/>
        <v>66.0</v>
      </c>
      <c r="H15" s="5" t="n">
        <f si="3" t="shared"/>
        <v>121.0</v>
      </c>
      <c r="I15" s="5" t="n">
        <f si="3" t="shared"/>
        <v>116.0</v>
      </c>
      <c r="J15" s="5" t="n">
        <f si="3" t="shared"/>
        <v>113.0</v>
      </c>
      <c r="K15" s="5" t="n">
        <f si="3" t="shared"/>
        <v>34.0</v>
      </c>
      <c r="L15" s="5" t="n">
        <f si="3" t="shared"/>
        <v>43.0</v>
      </c>
      <c r="M15" s="5" t="n">
        <f si="3" t="shared"/>
        <v>93.0</v>
      </c>
      <c r="N15" s="5" t="n">
        <f ref="N15" si="4" t="shared">N16-N9-N10-N11-N12-N13-N14</f>
        <v>752.0</v>
      </c>
      <c r="O15" s="5" t="n">
        <f>O16-O9-O10-O11-O12-O13-O14</f>
        <v>43272.0</v>
      </c>
      <c r="P15" s="5" t="n">
        <f>P16-P9-P10-P11-P12-P13-P14</f>
        <v>10112.0</v>
      </c>
      <c r="Q15" s="11" t="n">
        <f si="2" t="shared"/>
        <v>659.0</v>
      </c>
      <c r="R15" s="6" t="n">
        <f si="0" t="shared"/>
        <v>15.344461305007588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2935.0</v>
      </c>
      <c r="E16" s="5" t="n">
        <v>4812.0</v>
      </c>
      <c r="F16" s="5" t="n">
        <v>8486.0</v>
      </c>
      <c r="G16" s="5" t="n">
        <v>10120.0</v>
      </c>
      <c r="H16" s="5" t="n">
        <v>24870.0</v>
      </c>
      <c r="I16" s="5" t="n">
        <v>10074.0</v>
      </c>
      <c r="J16" s="5" t="n">
        <v>3248.0</v>
      </c>
      <c r="K16" s="5" t="n">
        <v>1753.0</v>
      </c>
      <c r="L16" s="5" t="n">
        <v>1460.0</v>
      </c>
      <c r="M16" s="5" t="n">
        <v>19197.0</v>
      </c>
      <c r="N16" s="11" t="n">
        <f ref="N16:N48" si="5" t="shared">SUM(D16:M16)</f>
        <v>86955.0</v>
      </c>
      <c r="O16" s="5" t="n">
        <v>1.4739556E7</v>
      </c>
      <c r="P16" s="5" t="n">
        <v>592443.0</v>
      </c>
      <c r="Q16" s="11" t="n">
        <f si="2" t="shared"/>
        <v>67758.0</v>
      </c>
      <c r="R16" s="6" t="n">
        <f si="0" t="shared"/>
        <v>8.743513681041353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27.0</v>
      </c>
      <c r="E17" s="5" t="n">
        <f ref="E17:M17" si="6" t="shared">E18-E16-E3-E4-E5-E6-E7-E8</f>
        <v>26.0</v>
      </c>
      <c r="F17" s="5" t="n">
        <f si="6" t="shared"/>
        <v>72.0</v>
      </c>
      <c r="G17" s="5" t="n">
        <f si="6" t="shared"/>
        <v>61.0</v>
      </c>
      <c r="H17" s="5" t="n">
        <f si="6" t="shared"/>
        <v>148.0</v>
      </c>
      <c r="I17" s="5" t="n">
        <f si="6" t="shared"/>
        <v>95.0</v>
      </c>
      <c r="J17" s="5" t="n">
        <f si="6" t="shared"/>
        <v>51.0</v>
      </c>
      <c r="K17" s="5" t="n">
        <f si="6" t="shared"/>
        <v>135.0</v>
      </c>
      <c r="L17" s="5" t="n">
        <f si="6" t="shared"/>
        <v>25.0</v>
      </c>
      <c r="M17" s="5" t="n">
        <f si="6" t="shared"/>
        <v>120.0</v>
      </c>
      <c r="N17" s="11" t="n">
        <f si="5" t="shared"/>
        <v>760.0</v>
      </c>
      <c r="O17" s="5" t="n">
        <f>O18-O16-O3-O4-O5-O6-O7-O8</f>
        <v>136517.0</v>
      </c>
      <c r="P17" s="5" t="n">
        <f>P18-P16-P3-P4-P5-P6-P7-P8</f>
        <v>12144.0</v>
      </c>
      <c r="Q17" s="11" t="n">
        <f si="2" t="shared"/>
        <v>640.0</v>
      </c>
      <c r="R17" s="6" t="n">
        <f si="0" t="shared"/>
        <v>18.975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25701.0</v>
      </c>
      <c r="E18" s="5" t="n">
        <v>79031.0</v>
      </c>
      <c r="F18" s="5" t="n">
        <v>112620.0</v>
      </c>
      <c r="G18" s="5" t="n">
        <v>68967.0</v>
      </c>
      <c r="H18" s="5" t="n">
        <v>238383.0</v>
      </c>
      <c r="I18" s="5" t="n">
        <v>42381.0</v>
      </c>
      <c r="J18" s="5" t="n">
        <v>9338.0</v>
      </c>
      <c r="K18" s="5" t="n">
        <v>5437.0</v>
      </c>
      <c r="L18" s="5" t="n">
        <v>4107.0</v>
      </c>
      <c r="M18" s="5" t="n">
        <v>42102.0</v>
      </c>
      <c r="N18" s="11" t="n">
        <f si="5" t="shared"/>
        <v>628067.0</v>
      </c>
      <c r="O18" s="5" t="n">
        <v>1.8325031E7</v>
      </c>
      <c r="P18" s="5" t="n">
        <v>3523764.0</v>
      </c>
      <c r="Q18" s="11" t="n">
        <f si="2" t="shared"/>
        <v>585965.0</v>
      </c>
      <c r="R18" s="6" t="n">
        <f si="0" t="shared"/>
        <v>6.01360832131612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341.0</v>
      </c>
      <c r="E19" s="5" t="n">
        <v>573.0</v>
      </c>
      <c r="F19" s="5" t="n">
        <v>820.0</v>
      </c>
      <c r="G19" s="5" t="n">
        <v>614.0</v>
      </c>
      <c r="H19" s="5" t="n">
        <v>1145.0</v>
      </c>
      <c r="I19" s="5" t="n">
        <v>743.0</v>
      </c>
      <c r="J19" s="5" t="n">
        <v>368.0</v>
      </c>
      <c r="K19" s="5" t="n">
        <v>262.0</v>
      </c>
      <c r="L19" s="5" t="n">
        <v>181.0</v>
      </c>
      <c r="M19" s="5" t="n">
        <v>161.0</v>
      </c>
      <c r="N19" s="11" t="n">
        <f si="5" t="shared"/>
        <v>5208.0</v>
      </c>
      <c r="O19" s="5" t="n">
        <v>100253.0</v>
      </c>
      <c r="P19" s="5" t="n">
        <v>53976.0</v>
      </c>
      <c r="Q19" s="11" t="n">
        <f si="2" t="shared"/>
        <v>5047.0</v>
      </c>
      <c r="R19" s="6" t="n">
        <f si="0" t="shared"/>
        <v>10.694670101050129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2605.0</v>
      </c>
      <c r="E20" s="5" t="n">
        <v>3060.0</v>
      </c>
      <c r="F20" s="5" t="n">
        <v>3594.0</v>
      </c>
      <c r="G20" s="5" t="n">
        <v>2959.0</v>
      </c>
      <c r="H20" s="5" t="n">
        <v>5519.0</v>
      </c>
      <c r="I20" s="5" t="n">
        <v>5437.0</v>
      </c>
      <c r="J20" s="5" t="n">
        <v>2541.0</v>
      </c>
      <c r="K20" s="5" t="n">
        <v>1240.0</v>
      </c>
      <c r="L20" s="5" t="n">
        <v>897.0</v>
      </c>
      <c r="M20" s="5" t="n">
        <v>747.0</v>
      </c>
      <c r="N20" s="11" t="n">
        <f si="5" t="shared"/>
        <v>28599.0</v>
      </c>
      <c r="O20" s="5" t="n">
        <v>495750.0</v>
      </c>
      <c r="P20" s="5" t="n">
        <v>299171.0</v>
      </c>
      <c r="Q20" s="11" t="n">
        <f si="2" t="shared"/>
        <v>27852.0</v>
      </c>
      <c r="R20" s="6" t="n">
        <f si="0" t="shared"/>
        <v>10.74145483268706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9.0</v>
      </c>
      <c r="E21" s="5" t="n">
        <v>18.0</v>
      </c>
      <c r="F21" s="5" t="n">
        <v>20.0</v>
      </c>
      <c r="G21" s="5" t="n">
        <v>35.0</v>
      </c>
      <c r="H21" s="5" t="n">
        <v>109.0</v>
      </c>
      <c r="I21" s="5" t="n">
        <v>42.0</v>
      </c>
      <c r="J21" s="5" t="n">
        <v>9.0</v>
      </c>
      <c r="K21" s="5" t="n">
        <v>11.0</v>
      </c>
      <c r="L21" s="5" t="n">
        <v>3.0</v>
      </c>
      <c r="M21" s="5" t="n">
        <v>9.0</v>
      </c>
      <c r="N21" s="11" t="n">
        <f si="5" t="shared"/>
        <v>265.0</v>
      </c>
      <c r="O21" s="5" t="n">
        <v>5104.0</v>
      </c>
      <c r="P21" s="5" t="n">
        <v>2113.0</v>
      </c>
      <c r="Q21" s="11" t="n">
        <f si="2" t="shared"/>
        <v>256.0</v>
      </c>
      <c r="R21" s="6" t="n">
        <f si="0" t="shared"/>
        <v>8.25390625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25.0</v>
      </c>
      <c r="E22" s="5" t="n">
        <v>41.0</v>
      </c>
      <c r="F22" s="5" t="n">
        <v>32.0</v>
      </c>
      <c r="G22" s="5" t="n">
        <v>26.0</v>
      </c>
      <c r="H22" s="5" t="n">
        <v>67.0</v>
      </c>
      <c r="I22" s="5" t="n">
        <v>36.0</v>
      </c>
      <c r="J22" s="5" t="n">
        <v>31.0</v>
      </c>
      <c r="K22" s="5" t="n">
        <v>14.0</v>
      </c>
      <c r="L22" s="5" t="n">
        <v>0.0</v>
      </c>
      <c r="M22" s="5" t="n">
        <v>10.0</v>
      </c>
      <c r="N22" s="11" t="n">
        <f si="5" t="shared"/>
        <v>282.0</v>
      </c>
      <c r="O22" s="5" t="n">
        <v>4565.0</v>
      </c>
      <c r="P22" s="5" t="n">
        <v>2455.0</v>
      </c>
      <c r="Q22" s="11" t="n">
        <f si="2" t="shared"/>
        <v>272.0</v>
      </c>
      <c r="R22" s="6" t="n">
        <f si="0" t="shared"/>
        <v>9.025735294117647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3.0</v>
      </c>
      <c r="F23" s="5" t="n">
        <v>7.0</v>
      </c>
      <c r="G23" s="5" t="n">
        <v>13.0</v>
      </c>
      <c r="H23" s="5" t="n">
        <v>18.0</v>
      </c>
      <c r="I23" s="5" t="n">
        <v>5.0</v>
      </c>
      <c r="J23" s="5" t="n">
        <v>3.0</v>
      </c>
      <c r="K23" s="5" t="n">
        <v>6.0</v>
      </c>
      <c r="L23" s="5" t="n">
        <v>5.0</v>
      </c>
      <c r="M23" s="5" t="n">
        <v>3.0</v>
      </c>
      <c r="N23" s="11" t="n">
        <f si="5" t="shared"/>
        <v>65.0</v>
      </c>
      <c r="O23" s="5" t="n">
        <v>1599.0</v>
      </c>
      <c r="P23" s="5" t="n">
        <v>980.0</v>
      </c>
      <c r="Q23" s="11" t="n">
        <f si="2" t="shared"/>
        <v>62.0</v>
      </c>
      <c r="R23" s="6" t="n">
        <f si="0" t="shared"/>
        <v>15.806451612903226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34.0</v>
      </c>
      <c r="E24" s="5" t="n">
        <f ref="E24:M24" si="7" t="shared">E25-E19-E20-E21-E22-E23</f>
        <v>52.0</v>
      </c>
      <c r="F24" s="5" t="n">
        <f si="7" t="shared"/>
        <v>60.0</v>
      </c>
      <c r="G24" s="5" t="n">
        <f si="7" t="shared"/>
        <v>46.0</v>
      </c>
      <c r="H24" s="5" t="n">
        <f si="7" t="shared"/>
        <v>133.0</v>
      </c>
      <c r="I24" s="5" t="n">
        <f si="7" t="shared"/>
        <v>116.0</v>
      </c>
      <c r="J24" s="5" t="n">
        <f si="7" t="shared"/>
        <v>54.0</v>
      </c>
      <c r="K24" s="5" t="n">
        <f si="7" t="shared"/>
        <v>55.0</v>
      </c>
      <c r="L24" s="5" t="n">
        <f si="7" t="shared"/>
        <v>22.0</v>
      </c>
      <c r="M24" s="5" t="n">
        <f si="7" t="shared"/>
        <v>89.0</v>
      </c>
      <c r="N24" s="11" t="n">
        <f si="5" t="shared"/>
        <v>661.0</v>
      </c>
      <c r="O24" s="5" t="n">
        <f>O25-O19-O20-O21-O22-O23</f>
        <v>35530.0</v>
      </c>
      <c r="P24" s="5" t="n">
        <f>P25-P19-P20-P21-P22-P23</f>
        <v>7921.0</v>
      </c>
      <c r="Q24" s="11" t="n">
        <f si="2" t="shared"/>
        <v>572.0</v>
      </c>
      <c r="R24" s="6" t="n">
        <f si="0" t="shared"/>
        <v>13.847902097902098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3016.0</v>
      </c>
      <c r="E25" s="5" t="n">
        <v>3747.0</v>
      </c>
      <c r="F25" s="5" t="n">
        <v>4533.0</v>
      </c>
      <c r="G25" s="5" t="n">
        <v>3693.0</v>
      </c>
      <c r="H25" s="5" t="n">
        <v>6991.0</v>
      </c>
      <c r="I25" s="5" t="n">
        <v>6379.0</v>
      </c>
      <c r="J25" s="5" t="n">
        <v>3006.0</v>
      </c>
      <c r="K25" s="5" t="n">
        <v>1588.0</v>
      </c>
      <c r="L25" s="5" t="n">
        <v>1108.0</v>
      </c>
      <c r="M25" s="5" t="n">
        <v>1019.0</v>
      </c>
      <c r="N25" s="11" t="n">
        <f si="5" t="shared"/>
        <v>35080.0</v>
      </c>
      <c r="O25" s="5" t="n">
        <v>642801.0</v>
      </c>
      <c r="P25" s="5" t="n">
        <v>366616.0</v>
      </c>
      <c r="Q25" s="11" t="n">
        <f si="2" t="shared"/>
        <v>34061.0</v>
      </c>
      <c r="R25" s="6" t="n">
        <f si="0" t="shared"/>
        <v>10.763512521652329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40.0</v>
      </c>
      <c r="E26" s="5" t="n">
        <v>46.0</v>
      </c>
      <c r="F26" s="5" t="n">
        <v>43.0</v>
      </c>
      <c r="G26" s="5" t="n">
        <v>25.0</v>
      </c>
      <c r="H26" s="5" t="n">
        <v>51.0</v>
      </c>
      <c r="I26" s="5" t="n">
        <v>42.0</v>
      </c>
      <c r="J26" s="5" t="n">
        <v>29.0</v>
      </c>
      <c r="K26" s="5" t="n">
        <v>19.0</v>
      </c>
      <c r="L26" s="5" t="n">
        <v>8.0</v>
      </c>
      <c r="M26" s="5" t="n">
        <v>7.0</v>
      </c>
      <c r="N26" s="11" t="n">
        <f si="5" t="shared"/>
        <v>310.0</v>
      </c>
      <c r="O26" s="5" t="n">
        <v>4937.0</v>
      </c>
      <c r="P26" s="5" t="n">
        <v>3129.0</v>
      </c>
      <c r="Q26" s="11" t="n">
        <f si="2" t="shared"/>
        <v>303.0</v>
      </c>
      <c r="R26" s="6" t="n">
        <f si="0" t="shared"/>
        <v>10.326732673267326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195.0</v>
      </c>
      <c r="E27" s="5" t="n">
        <v>271.0</v>
      </c>
      <c r="F27" s="5" t="n">
        <v>274.0</v>
      </c>
      <c r="G27" s="5" t="n">
        <v>212.0</v>
      </c>
      <c r="H27" s="5" t="n">
        <v>370.0</v>
      </c>
      <c r="I27" s="5" t="n">
        <v>324.0</v>
      </c>
      <c r="J27" s="5" t="n">
        <v>228.0</v>
      </c>
      <c r="K27" s="5" t="n">
        <v>144.0</v>
      </c>
      <c r="L27" s="5" t="n">
        <v>119.0</v>
      </c>
      <c r="M27" s="5" t="n">
        <v>81.0</v>
      </c>
      <c r="N27" s="11" t="n">
        <f si="5" t="shared"/>
        <v>2218.0</v>
      </c>
      <c r="O27" s="5" t="n">
        <v>45797.0</v>
      </c>
      <c r="P27" s="5" t="n">
        <v>28294.0</v>
      </c>
      <c r="Q27" s="11" t="n">
        <f si="2" t="shared"/>
        <v>2137.0</v>
      </c>
      <c r="R27" s="6" t="n">
        <f si="0" t="shared"/>
        <v>13.240056153486195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297.0</v>
      </c>
      <c r="E28" s="5" t="n">
        <v>506.0</v>
      </c>
      <c r="F28" s="5" t="n">
        <v>459.0</v>
      </c>
      <c r="G28" s="5" t="n">
        <v>355.0</v>
      </c>
      <c r="H28" s="5" t="n">
        <v>506.0</v>
      </c>
      <c r="I28" s="5" t="n">
        <v>622.0</v>
      </c>
      <c r="J28" s="5" t="n">
        <v>451.0</v>
      </c>
      <c r="K28" s="5" t="n">
        <v>264.0</v>
      </c>
      <c r="L28" s="5" t="n">
        <v>73.0</v>
      </c>
      <c r="M28" s="5" t="n">
        <v>60.0</v>
      </c>
      <c r="N28" s="11" t="n">
        <f si="5" t="shared"/>
        <v>3593.0</v>
      </c>
      <c r="O28" s="5" t="n">
        <v>55363.0</v>
      </c>
      <c r="P28" s="5" t="n">
        <v>39923.0</v>
      </c>
      <c r="Q28" s="11" t="n">
        <f si="2" t="shared"/>
        <v>3533.0</v>
      </c>
      <c r="R28" s="6" t="n">
        <f si="0" t="shared"/>
        <v>11.300028304557033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111.0</v>
      </c>
      <c r="E29" s="5" t="n">
        <v>176.0</v>
      </c>
      <c r="F29" s="5" t="n">
        <v>211.0</v>
      </c>
      <c r="G29" s="5" t="n">
        <v>131.0</v>
      </c>
      <c r="H29" s="5" t="n">
        <v>173.0</v>
      </c>
      <c r="I29" s="5" t="n">
        <v>126.0</v>
      </c>
      <c r="J29" s="5" t="n">
        <v>68.0</v>
      </c>
      <c r="K29" s="5" t="n">
        <v>36.0</v>
      </c>
      <c r="L29" s="5" t="n">
        <v>29.0</v>
      </c>
      <c r="M29" s="5" t="n">
        <v>27.0</v>
      </c>
      <c r="N29" s="11" t="n">
        <f si="5" t="shared"/>
        <v>1088.0</v>
      </c>
      <c r="O29" s="5" t="n">
        <v>15461.0</v>
      </c>
      <c r="P29" s="5" t="n">
        <v>9134.0</v>
      </c>
      <c r="Q29" s="11" t="n">
        <f si="2" t="shared"/>
        <v>1061.0</v>
      </c>
      <c r="R29" s="6" t="n">
        <f si="0" t="shared"/>
        <v>8.608859566446748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92.0</v>
      </c>
      <c r="E30" s="5" t="n">
        <v>147.0</v>
      </c>
      <c r="F30" s="5" t="n">
        <v>161.0</v>
      </c>
      <c r="G30" s="5" t="n">
        <v>107.0</v>
      </c>
      <c r="H30" s="5" t="n">
        <v>139.0</v>
      </c>
      <c r="I30" s="5" t="n">
        <v>166.0</v>
      </c>
      <c r="J30" s="5" t="n">
        <v>82.0</v>
      </c>
      <c r="K30" s="5" t="n">
        <v>52.0</v>
      </c>
      <c r="L30" s="5" t="n">
        <v>24.0</v>
      </c>
      <c r="M30" s="5" t="n">
        <v>19.0</v>
      </c>
      <c r="N30" s="11" t="n">
        <f si="5" t="shared"/>
        <v>989.0</v>
      </c>
      <c r="O30" s="5" t="n">
        <v>13591.0</v>
      </c>
      <c r="P30" s="5" t="n">
        <v>9817.0</v>
      </c>
      <c r="Q30" s="11" t="n">
        <f si="2" t="shared"/>
        <v>970.0</v>
      </c>
      <c r="R30" s="6" t="n">
        <f si="0" t="shared"/>
        <v>10.12061855670103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48.0</v>
      </c>
      <c r="E31" s="5" t="n">
        <v>106.0</v>
      </c>
      <c r="F31" s="5" t="n">
        <v>79.0</v>
      </c>
      <c r="G31" s="5" t="n">
        <v>63.0</v>
      </c>
      <c r="H31" s="5" t="n">
        <v>119.0</v>
      </c>
      <c r="I31" s="5" t="n">
        <v>95.0</v>
      </c>
      <c r="J31" s="5" t="n">
        <v>68.0</v>
      </c>
      <c r="K31" s="5" t="n">
        <v>19.0</v>
      </c>
      <c r="L31" s="5" t="n">
        <v>12.0</v>
      </c>
      <c r="M31" s="5" t="n">
        <v>12.0</v>
      </c>
      <c r="N31" s="11" t="n">
        <f si="5" t="shared"/>
        <v>621.0</v>
      </c>
      <c r="O31" s="5" t="n">
        <v>7601.0</v>
      </c>
      <c r="P31" s="5" t="n">
        <v>5705.0</v>
      </c>
      <c r="Q31" s="11" t="n">
        <f si="2" t="shared"/>
        <v>609.0</v>
      </c>
      <c r="R31" s="6" t="n">
        <f si="0" t="shared"/>
        <v>9.367816091954023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46.0</v>
      </c>
      <c r="E32" s="5" t="n">
        <v>71.0</v>
      </c>
      <c r="F32" s="5" t="n">
        <v>58.0</v>
      </c>
      <c r="G32" s="5" t="n">
        <v>55.0</v>
      </c>
      <c r="H32" s="5" t="n">
        <v>81.0</v>
      </c>
      <c r="I32" s="5" t="n">
        <v>96.0</v>
      </c>
      <c r="J32" s="5" t="n">
        <v>53.0</v>
      </c>
      <c r="K32" s="5" t="n">
        <v>42.0</v>
      </c>
      <c r="L32" s="5" t="n">
        <v>37.0</v>
      </c>
      <c r="M32" s="5" t="n">
        <v>18.0</v>
      </c>
      <c r="N32" s="11" t="n">
        <f si="5" t="shared"/>
        <v>557.0</v>
      </c>
      <c r="O32" s="5" t="n">
        <v>11752.0</v>
      </c>
      <c r="P32" s="5" t="n">
        <v>7918.0</v>
      </c>
      <c r="Q32" s="11" t="n">
        <f si="2" t="shared"/>
        <v>539.0</v>
      </c>
      <c r="R32" s="6" t="n">
        <f si="0" t="shared"/>
        <v>14.690166975881262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418.0</v>
      </c>
      <c r="E33" s="5" t="n">
        <v>565.0</v>
      </c>
      <c r="F33" s="5" t="n">
        <v>638.0</v>
      </c>
      <c r="G33" s="5" t="n">
        <v>460.0</v>
      </c>
      <c r="H33" s="5" t="n">
        <v>612.0</v>
      </c>
      <c r="I33" s="5" t="n">
        <v>437.0</v>
      </c>
      <c r="J33" s="5" t="n">
        <v>264.0</v>
      </c>
      <c r="K33" s="5" t="n">
        <v>185.0</v>
      </c>
      <c r="L33" s="5" t="n">
        <v>129.0</v>
      </c>
      <c r="M33" s="5" t="n">
        <v>143.0</v>
      </c>
      <c r="N33" s="11" t="n">
        <f si="5" t="shared"/>
        <v>3851.0</v>
      </c>
      <c r="O33" s="5" t="n">
        <v>73278.0</v>
      </c>
      <c r="P33" s="5" t="n">
        <v>37069.0</v>
      </c>
      <c r="Q33" s="11" t="n">
        <f si="2" t="shared"/>
        <v>3708.0</v>
      </c>
      <c r="R33" s="6" t="n">
        <f si="0" t="shared"/>
        <v>9.997033441208199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19.0</v>
      </c>
      <c r="E34" s="5" t="n">
        <v>43.0</v>
      </c>
      <c r="F34" s="5" t="n">
        <v>51.0</v>
      </c>
      <c r="G34" s="5" t="n">
        <v>51.0</v>
      </c>
      <c r="H34" s="5" t="n">
        <v>50.0</v>
      </c>
      <c r="I34" s="5" t="n">
        <v>81.0</v>
      </c>
      <c r="J34" s="5" t="n">
        <v>28.0</v>
      </c>
      <c r="K34" s="5" t="n">
        <v>45.0</v>
      </c>
      <c r="L34" s="5" t="n">
        <v>16.0</v>
      </c>
      <c r="M34" s="5" t="n">
        <v>8.0</v>
      </c>
      <c r="N34" s="11" t="n">
        <f si="5" t="shared"/>
        <v>392.0</v>
      </c>
      <c r="O34" s="5" t="n">
        <v>6694.0</v>
      </c>
      <c r="P34" s="5" t="n">
        <v>5428.0</v>
      </c>
      <c r="Q34" s="11" t="n">
        <f si="2" t="shared"/>
        <v>384.0</v>
      </c>
      <c r="R34" s="6" t="n">
        <f si="0" t="shared"/>
        <v>14.135416666666666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6.0</v>
      </c>
      <c r="F35" s="5" t="n">
        <v>14.0</v>
      </c>
      <c r="G35" s="5" t="n">
        <v>19.0</v>
      </c>
      <c r="H35" s="5" t="n">
        <v>20.0</v>
      </c>
      <c r="I35" s="5" t="n">
        <v>8.0</v>
      </c>
      <c r="J35" s="5" t="n">
        <v>4.0</v>
      </c>
      <c r="K35" s="5" t="n">
        <v>2.0</v>
      </c>
      <c r="L35" s="5" t="n">
        <v>1.0</v>
      </c>
      <c r="M35" s="5" t="n">
        <v>0.0</v>
      </c>
      <c r="N35" s="11" t="n">
        <f si="5" t="shared"/>
        <v>99.0</v>
      </c>
      <c r="O35" s="5" t="n">
        <v>585.0</v>
      </c>
      <c r="P35" s="5" t="n">
        <v>585.0</v>
      </c>
      <c r="Q35" s="11" t="n">
        <f si="2" t="shared"/>
        <v>99.0</v>
      </c>
      <c r="R35" s="6" t="n">
        <f si="0" t="shared"/>
        <v>5.909090909090909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44.0</v>
      </c>
      <c r="E36" s="5" t="n">
        <v>90.0</v>
      </c>
      <c r="F36" s="5" t="n">
        <v>66.0</v>
      </c>
      <c r="G36" s="5" t="n">
        <v>70.0</v>
      </c>
      <c r="H36" s="5" t="n">
        <v>71.0</v>
      </c>
      <c r="I36" s="5" t="n">
        <v>80.0</v>
      </c>
      <c r="J36" s="5" t="n">
        <v>33.0</v>
      </c>
      <c r="K36" s="5" t="n">
        <v>21.0</v>
      </c>
      <c r="L36" s="5" t="n">
        <v>4.0</v>
      </c>
      <c r="M36" s="5" t="n">
        <v>4.0</v>
      </c>
      <c r="N36" s="11" t="n">
        <f si="5" t="shared"/>
        <v>483.0</v>
      </c>
      <c r="O36" s="5" t="n">
        <v>5499.0</v>
      </c>
      <c r="P36" s="5" t="n">
        <v>3871.0</v>
      </c>
      <c r="Q36" s="11" t="n">
        <f si="2" t="shared"/>
        <v>479.0</v>
      </c>
      <c r="R36" s="6" t="n">
        <f si="0" t="shared"/>
        <v>8.08141962421712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17.0</v>
      </c>
      <c r="E37" s="5" t="n">
        <v>21.0</v>
      </c>
      <c r="F37" s="5" t="n">
        <v>50.0</v>
      </c>
      <c r="G37" s="5" t="n">
        <v>90.0</v>
      </c>
      <c r="H37" s="5" t="n">
        <v>154.0</v>
      </c>
      <c r="I37" s="5" t="n">
        <v>56.0</v>
      </c>
      <c r="J37" s="5" t="n">
        <v>25.0</v>
      </c>
      <c r="K37" s="5" t="n">
        <v>33.0</v>
      </c>
      <c r="L37" s="5" t="n">
        <v>27.0</v>
      </c>
      <c r="M37" s="5" t="n">
        <v>35.0</v>
      </c>
      <c r="N37" s="11" t="n">
        <f si="5" t="shared"/>
        <v>508.0</v>
      </c>
      <c r="O37" s="5" t="n">
        <v>16069.0</v>
      </c>
      <c r="P37" s="5" t="n">
        <v>6203.0</v>
      </c>
      <c r="Q37" s="11" t="n">
        <f si="2" t="shared"/>
        <v>473.0</v>
      </c>
      <c r="R37" s="6" t="n">
        <f si="0" t="shared"/>
        <v>13.11416490486258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210.0</v>
      </c>
      <c r="E38" s="5" t="n">
        <f ref="E38:M38" si="8" t="shared">E39-E26-E27-E28-E29-E30-E31-E32-E33-E34-E35-E36-E37</f>
        <v>270.0</v>
      </c>
      <c r="F38" s="5" t="n">
        <f si="8" t="shared"/>
        <v>333.0</v>
      </c>
      <c r="G38" s="5" t="n">
        <f si="8" t="shared"/>
        <v>323.0</v>
      </c>
      <c r="H38" s="5" t="n">
        <f si="8" t="shared"/>
        <v>477.0</v>
      </c>
      <c r="I38" s="5" t="n">
        <f si="8" t="shared"/>
        <v>264.0</v>
      </c>
      <c r="J38" s="5" t="n">
        <f si="8" t="shared"/>
        <v>169.0</v>
      </c>
      <c r="K38" s="5" t="n">
        <f si="8" t="shared"/>
        <v>133.0</v>
      </c>
      <c r="L38" s="5" t="n">
        <f si="8" t="shared"/>
        <v>100.0</v>
      </c>
      <c r="M38" s="5" t="n">
        <f si="8" t="shared"/>
        <v>99.0</v>
      </c>
      <c r="N38" s="11" t="n">
        <f si="5" t="shared"/>
        <v>2378.0</v>
      </c>
      <c r="O38" s="5" t="n">
        <f>O39-O26-O27-O28-O29-O30-O31-O32-O33-O34-O35-O36-O37</f>
        <v>53558.0</v>
      </c>
      <c r="P38" s="5" t="n">
        <f>P39-P26-P27-P28-P29-P30-P31-P32-P33-P34-P35-P36-P37</f>
        <v>26067.0</v>
      </c>
      <c r="Q38" s="11" t="n">
        <f si="2" t="shared"/>
        <v>2279.0</v>
      </c>
      <c r="R38" s="6" t="n">
        <f si="0" t="shared"/>
        <v>11.437911364633612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1562.0</v>
      </c>
      <c r="E39" s="5" t="n">
        <v>2318.0</v>
      </c>
      <c r="F39" s="5" t="n">
        <v>2437.0</v>
      </c>
      <c r="G39" s="5" t="n">
        <v>1961.0</v>
      </c>
      <c r="H39" s="5" t="n">
        <v>2823.0</v>
      </c>
      <c r="I39" s="5" t="n">
        <v>2397.0</v>
      </c>
      <c r="J39" s="5" t="n">
        <v>1502.0</v>
      </c>
      <c r="K39" s="5" t="n">
        <v>995.0</v>
      </c>
      <c r="L39" s="5" t="n">
        <v>579.0</v>
      </c>
      <c r="M39" s="5" t="n">
        <v>513.0</v>
      </c>
      <c r="N39" s="11" t="n">
        <f si="5" t="shared"/>
        <v>17087.0</v>
      </c>
      <c r="O39" s="5" t="n">
        <v>310185.0</v>
      </c>
      <c r="P39" s="5" t="n">
        <v>183143.0</v>
      </c>
      <c r="Q39" s="11" t="n">
        <f si="2" t="shared"/>
        <v>16574.0</v>
      </c>
      <c r="R39" s="6" t="n">
        <f si="0" t="shared"/>
        <v>11.050018100639557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367.0</v>
      </c>
      <c r="E40" s="5" t="n">
        <v>495.0</v>
      </c>
      <c r="F40" s="5" t="n">
        <v>671.0</v>
      </c>
      <c r="G40" s="5" t="n">
        <v>539.0</v>
      </c>
      <c r="H40" s="5" t="n">
        <v>1097.0</v>
      </c>
      <c r="I40" s="5" t="n">
        <v>842.0</v>
      </c>
      <c r="J40" s="5" t="n">
        <v>381.0</v>
      </c>
      <c r="K40" s="5" t="n">
        <v>107.0</v>
      </c>
      <c r="L40" s="5" t="n">
        <v>36.0</v>
      </c>
      <c r="M40" s="5" t="n">
        <v>85.0</v>
      </c>
      <c r="N40" s="11" t="n">
        <f si="5" t="shared"/>
        <v>4620.0</v>
      </c>
      <c r="O40" s="5" t="n">
        <v>56228.0</v>
      </c>
      <c r="P40" s="5" t="n">
        <v>36857.0</v>
      </c>
      <c r="Q40" s="11" t="n">
        <f si="2" t="shared"/>
        <v>4535.0</v>
      </c>
      <c r="R40" s="6" t="n">
        <f si="0" t="shared"/>
        <v>8.12723263506064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73.0</v>
      </c>
      <c r="E41" s="5" t="n">
        <v>88.0</v>
      </c>
      <c r="F41" s="5" t="n">
        <v>92.0</v>
      </c>
      <c r="G41" s="5" t="n">
        <v>49.0</v>
      </c>
      <c r="H41" s="5" t="n">
        <v>118.0</v>
      </c>
      <c r="I41" s="5" t="n">
        <v>138.0</v>
      </c>
      <c r="J41" s="5" t="n">
        <v>60.0</v>
      </c>
      <c r="K41" s="5" t="n">
        <v>37.0</v>
      </c>
      <c r="L41" s="5" t="n">
        <v>23.0</v>
      </c>
      <c r="M41" s="5" t="n">
        <v>21.0</v>
      </c>
      <c r="N41" s="11" t="n">
        <f si="5" t="shared"/>
        <v>699.0</v>
      </c>
      <c r="O41" s="5" t="n">
        <v>13673.0</v>
      </c>
      <c r="P41" s="5" t="n">
        <v>7754.0</v>
      </c>
      <c r="Q41" s="11" t="n">
        <f si="2" t="shared"/>
        <v>678.0</v>
      </c>
      <c r="R41" s="6" t="n">
        <f si="0" t="shared"/>
        <v>11.436578171091446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7.0</v>
      </c>
      <c r="F42" s="5" t="n">
        <f si="9" t="shared"/>
        <v>17.0</v>
      </c>
      <c r="G42" s="5" t="n">
        <f si="9" t="shared"/>
        <v>1.0</v>
      </c>
      <c r="H42" s="5" t="n">
        <f si="9" t="shared"/>
        <v>17.0</v>
      </c>
      <c r="I42" s="5" t="n">
        <f si="9" t="shared"/>
        <v>12.0</v>
      </c>
      <c r="J42" s="5" t="n">
        <f si="9" t="shared"/>
        <v>24.0</v>
      </c>
      <c r="K42" s="5" t="n">
        <f si="9" t="shared"/>
        <v>13.0</v>
      </c>
      <c r="L42" s="5" t="n">
        <f si="9" t="shared"/>
        <v>6.0</v>
      </c>
      <c r="M42" s="5" t="n">
        <f si="9" t="shared"/>
        <v>6.0</v>
      </c>
      <c r="N42" s="11" t="n">
        <f si="5" t="shared"/>
        <v>104.0</v>
      </c>
      <c r="O42" s="5" t="n">
        <f>O43-O40-O41</f>
        <v>3380.0</v>
      </c>
      <c r="P42" s="5" t="n">
        <f>P43-P40-P41</f>
        <v>1890.0</v>
      </c>
      <c r="Q42" s="11" t="n">
        <f si="2" t="shared"/>
        <v>98.0</v>
      </c>
      <c r="R42" s="6" t="n">
        <f si="0" t="shared"/>
        <v>19.285714285714285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441.0</v>
      </c>
      <c r="E43" s="5" t="n">
        <v>590.0</v>
      </c>
      <c r="F43" s="5" t="n">
        <v>780.0</v>
      </c>
      <c r="G43" s="5" t="n">
        <v>589.0</v>
      </c>
      <c r="H43" s="5" t="n">
        <v>1232.0</v>
      </c>
      <c r="I43" s="5" t="n">
        <v>992.0</v>
      </c>
      <c r="J43" s="5" t="n">
        <v>465.0</v>
      </c>
      <c r="K43" s="5" t="n">
        <v>157.0</v>
      </c>
      <c r="L43" s="5" t="n">
        <v>65.0</v>
      </c>
      <c r="M43" s="5" t="n">
        <v>112.0</v>
      </c>
      <c r="N43" s="11" t="n">
        <f si="5" t="shared"/>
        <v>5423.0</v>
      </c>
      <c r="O43" s="5" t="n">
        <v>73281.0</v>
      </c>
      <c r="P43" s="5" t="n">
        <v>46501.0</v>
      </c>
      <c r="Q43" s="11" t="n">
        <f si="2" t="shared"/>
        <v>5311.0</v>
      </c>
      <c r="R43" s="6" t="n">
        <f si="0" t="shared"/>
        <v>8.755601581623047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20.0</v>
      </c>
      <c r="E44" s="8" t="n">
        <v>24.0</v>
      </c>
      <c r="F44" s="8" t="n">
        <v>36.0</v>
      </c>
      <c r="G44" s="8" t="n">
        <v>13.0</v>
      </c>
      <c r="H44" s="8" t="n">
        <v>51.0</v>
      </c>
      <c r="I44" s="8" t="n">
        <v>23.0</v>
      </c>
      <c r="J44" s="8" t="n">
        <v>42.0</v>
      </c>
      <c r="K44" s="8" t="n">
        <v>56.0</v>
      </c>
      <c r="L44" s="8" t="n">
        <v>8.0</v>
      </c>
      <c r="M44" s="8" t="n">
        <v>49.0</v>
      </c>
      <c r="N44" s="11" t="n">
        <f si="5" t="shared"/>
        <v>322.0</v>
      </c>
      <c r="O44" s="8" t="n">
        <v>20046.0</v>
      </c>
      <c r="P44" s="8" t="n">
        <v>4709.0</v>
      </c>
      <c r="Q44" s="11" t="n">
        <f si="2" t="shared"/>
        <v>273.0</v>
      </c>
      <c r="R44" s="6" t="n">
        <f si="0" t="shared"/>
        <v>17.249084249084248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34.0</v>
      </c>
      <c r="F45" s="8" t="n">
        <f si="10" t="shared"/>
        <v>72.0</v>
      </c>
      <c r="G45" s="8" t="n">
        <f si="10" t="shared"/>
        <v>44.0</v>
      </c>
      <c r="H45" s="8" t="n">
        <f si="10" t="shared"/>
        <v>130.0</v>
      </c>
      <c r="I45" s="8" t="n">
        <f si="10" t="shared"/>
        <v>58.0</v>
      </c>
      <c r="J45" s="8" t="n">
        <f si="10" t="shared"/>
        <v>64.0</v>
      </c>
      <c r="K45" s="8" t="n">
        <f si="10" t="shared"/>
        <v>21.0</v>
      </c>
      <c r="L45" s="8" t="n">
        <f si="10" t="shared"/>
        <v>5.0</v>
      </c>
      <c r="M45" s="8" t="n">
        <f si="10" t="shared"/>
        <v>51.0</v>
      </c>
      <c r="N45" s="11" t="n">
        <f si="5" t="shared"/>
        <v>484.0</v>
      </c>
      <c r="O45" s="8" t="n">
        <f>O46-O44</f>
        <v>38369.0</v>
      </c>
      <c r="P45" s="8" t="n">
        <f>P46-P44</f>
        <v>4534.0</v>
      </c>
      <c r="Q45" s="11" t="n">
        <f si="2" t="shared"/>
        <v>433.0</v>
      </c>
      <c r="R45" s="6" t="n">
        <f si="0" t="shared"/>
        <v>10.471131639722863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25.0</v>
      </c>
      <c r="E46" s="8" t="n">
        <v>58.0</v>
      </c>
      <c r="F46" s="8" t="n">
        <v>108.0</v>
      </c>
      <c r="G46" s="8" t="n">
        <v>57.0</v>
      </c>
      <c r="H46" s="8" t="n">
        <v>181.0</v>
      </c>
      <c r="I46" s="8" t="n">
        <v>81.0</v>
      </c>
      <c r="J46" s="8" t="n">
        <v>106.0</v>
      </c>
      <c r="K46" s="8" t="n">
        <v>77.0</v>
      </c>
      <c r="L46" s="8" t="n">
        <v>13.0</v>
      </c>
      <c r="M46" s="8" t="n">
        <v>100.0</v>
      </c>
      <c r="N46" s="11" t="n">
        <f si="5" t="shared"/>
        <v>806.0</v>
      </c>
      <c r="O46" s="8" t="n">
        <v>58415.0</v>
      </c>
      <c r="P46" s="8" t="n">
        <v>9243.0</v>
      </c>
      <c r="Q46" s="11" t="n">
        <f si="2" t="shared"/>
        <v>706.0</v>
      </c>
      <c r="R46" s="6" t="n">
        <f si="0" t="shared"/>
        <v>13.092067988668555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1.0</v>
      </c>
      <c r="F47" s="5" t="n">
        <v>10.0</v>
      </c>
      <c r="G47" s="5" t="n">
        <v>10.0</v>
      </c>
      <c r="H47" s="5" t="n">
        <v>19.0</v>
      </c>
      <c r="I47" s="5" t="n">
        <v>12.0</v>
      </c>
      <c r="J47" s="5" t="n">
        <v>4.0</v>
      </c>
      <c r="K47" s="5" t="n">
        <v>6.0</v>
      </c>
      <c r="L47" s="5" t="n">
        <v>2.0</v>
      </c>
      <c r="M47" s="5" t="n">
        <v>110.0</v>
      </c>
      <c r="N47" s="11" t="n">
        <f si="5" t="shared"/>
        <v>179.0</v>
      </c>
      <c r="O47" s="5" t="n">
        <v>76068.0</v>
      </c>
      <c r="P47" s="5" t="n">
        <v>848.0</v>
      </c>
      <c r="Q47" s="11" t="n">
        <f si="2" t="shared"/>
        <v>69.0</v>
      </c>
      <c r="R47" s="6" t="n">
        <f si="0" t="shared"/>
        <v>12.289855072463768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30750.0</v>
      </c>
      <c r="E48" s="5" t="n">
        <f ref="E48:M48" si="11" t="shared">E47+E46+E43+E39+E25+E18</f>
        <v>85745.0</v>
      </c>
      <c r="F48" s="5" t="n">
        <f si="11" t="shared"/>
        <v>120488.0</v>
      </c>
      <c r="G48" s="5" t="n">
        <f si="11" t="shared"/>
        <v>75277.0</v>
      </c>
      <c r="H48" s="5" t="n">
        <f si="11" t="shared"/>
        <v>249629.0</v>
      </c>
      <c r="I48" s="5" t="n">
        <f si="11" t="shared"/>
        <v>52242.0</v>
      </c>
      <c r="J48" s="5" t="n">
        <f si="11" t="shared"/>
        <v>14421.0</v>
      </c>
      <c r="K48" s="5" t="n">
        <f si="11" t="shared"/>
        <v>8260.0</v>
      </c>
      <c r="L48" s="5" t="n">
        <f si="11" t="shared"/>
        <v>5874.0</v>
      </c>
      <c r="M48" s="5" t="n">
        <f si="11" t="shared"/>
        <v>43956.0</v>
      </c>
      <c r="N48" s="11" t="n">
        <f si="5" t="shared"/>
        <v>686642.0</v>
      </c>
      <c r="O48" s="5" t="n">
        <f>O47+O46+O43+O39+O25+O18</f>
        <v>1.9485781E7</v>
      </c>
      <c r="P48" s="5" t="n">
        <f>P47+P46+P43+P39+P25+P18</f>
        <v>4130115.0</v>
      </c>
      <c r="Q48" s="11" t="n">
        <f si="2" t="shared"/>
        <v>642686.0</v>
      </c>
      <c r="R48" s="6" t="n">
        <f si="0" t="shared"/>
        <v>6.4263341662958275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4.478316211359049</v>
      </c>
      <c r="E49" s="6" t="n">
        <f ref="E49" si="13" t="shared">E48/$N$48*100</f>
        <v>12.487584505462818</v>
      </c>
      <c r="F49" s="6" t="n">
        <f ref="F49" si="14" t="shared">F48/$N$48*100</f>
        <v>17.54742646095054</v>
      </c>
      <c r="G49" s="6" t="n">
        <f ref="G49" si="15" t="shared">G48/$N$48*100</f>
        <v>10.963063721706508</v>
      </c>
      <c r="H49" s="6" t="n">
        <f ref="H49" si="16" t="shared">H48/$N$48*100</f>
        <v>36.35504382196253</v>
      </c>
      <c r="I49" s="6" t="n">
        <f ref="I49" si="17" t="shared">I48/$N$48*100</f>
        <v>7.608331561425022</v>
      </c>
      <c r="J49" s="6" t="n">
        <f ref="J49" si="18" t="shared">J48/$N$48*100</f>
        <v>2.1002210759027267</v>
      </c>
      <c r="K49" s="6" t="n">
        <f ref="K49" si="19" t="shared">K48/$N$48*100</f>
        <v>1.2029558343357964</v>
      </c>
      <c r="L49" s="6" t="n">
        <f ref="L49" si="20" t="shared">L48/$N$48*100</f>
        <v>0.8554676235942456</v>
      </c>
      <c r="M49" s="6" t="n">
        <f ref="M49" si="21" t="shared">M48/$N$48*100</f>
        <v>6.40158918330076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