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<sst xmlns="http://schemas.openxmlformats.org/spreadsheetml/2006/main" count="118" uniqueCount="73">
  <si>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</si>
  <si>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</si>
  <si>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</si>
  <si>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</si>
  <si>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</si>
  <si>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</si>
  <si>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</si>
  <si>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</si>
  <si>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</si>
  <si>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</si>
  <si>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</si>
  <si>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</si>
  <si>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</si>
  <si>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</si>
  <si>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</si>
  <si>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</si>
  <si>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</si>
  <si>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</si>
  <si>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</si>
  <si>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</si>
  <si>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</si>
  <si>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</si>
  <si>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</si>
  <si>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</si>
  <si>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</si>
  <si>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</si>
  <si>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</si>
  <si>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</si>
  <si>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</si>
  <si>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</si>
  <si>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</si>
  <si>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</si>
  <si>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</si>
  <si>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</si>
  <si>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</si>
  <si>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</si>
  <si>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</si>
  <si>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</si>
  <si>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</si>
  <si>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</si>
  <si>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</si>
  <si>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</si>
  <si>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</si>
  <si>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</si>
  <si>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</si>
  <si>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</si>
  <si>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</si>
  <si>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</si>
  <si>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</si>
  <si>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</si>
  <si>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</si>
  <si>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</si>
  <si>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</si>
  <si>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</si>
  <si>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</si>
  <si>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</si>
  <si>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</si>
  <si>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</si>
  <si>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</si>
  <si>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</si>
  <si>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</si>
  <si>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</si>
  <si>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</si>
  <si>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</si>
  <si>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</si>
  <si>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</si>
  <si>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</si>
  <si>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</si>
  <si>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</si>
  <si>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</si>
  <si>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</si>
  <si>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104年10月來臺旅客人次～按停留夜數分
Table 1-8  Visitor Arrivals  by Length of Stay,
October,2015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</si>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</sst>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5603.0</v>
      </c>
      <c r="E3" s="4" t="n">
        <v>16430.0</v>
      </c>
      <c r="F3" s="4" t="n">
        <v>31581.0</v>
      </c>
      <c r="G3" s="4" t="n">
        <v>27320.0</v>
      </c>
      <c r="H3" s="4" t="n">
        <v>20364.0</v>
      </c>
      <c r="I3" s="4" t="n">
        <v>3947.0</v>
      </c>
      <c r="J3" s="4" t="n">
        <v>969.0</v>
      </c>
      <c r="K3" s="4" t="n">
        <v>188.0</v>
      </c>
      <c r="L3" s="4" t="n">
        <v>129.0</v>
      </c>
      <c r="M3" s="4" t="n">
        <v>3857.0</v>
      </c>
      <c r="N3" s="11" t="n">
        <f>SUM(D3:M3)</f>
        <v>110388.0</v>
      </c>
      <c r="O3" s="4" t="n">
        <v>566327.0</v>
      </c>
      <c r="P3" s="4" t="n">
        <v>438471.0</v>
      </c>
      <c r="Q3" s="11" t="n">
        <f>SUM(D3:L3)</f>
        <v>106531.0</v>
      </c>
      <c r="R3" s="6" t="n">
        <f ref="R3:R48" si="0" t="shared">IF(P3&lt;&gt;0,P3/SUM(D3:L3),0)</f>
        <v>4.115900535994218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11436.0</v>
      </c>
      <c r="E4" s="5" t="n">
        <v>7396.0</v>
      </c>
      <c r="F4" s="5" t="n">
        <v>9682.0</v>
      </c>
      <c r="G4" s="5" t="n">
        <v>19762.0</v>
      </c>
      <c r="H4" s="5" t="n">
        <v>263661.0</v>
      </c>
      <c r="I4" s="5" t="n">
        <v>54846.0</v>
      </c>
      <c r="J4" s="5" t="n">
        <v>2297.0</v>
      </c>
      <c r="K4" s="5" t="n">
        <v>1154.0</v>
      </c>
      <c r="L4" s="5" t="n">
        <v>1113.0</v>
      </c>
      <c r="M4" s="5" t="n">
        <v>22467.0</v>
      </c>
      <c r="N4" s="11" t="n">
        <f ref="N4:N14" si="1" t="shared">SUM(D4:M4)</f>
        <v>393814.0</v>
      </c>
      <c r="O4" s="5" t="n">
        <v>3485225.0</v>
      </c>
      <c r="P4" s="5" t="n">
        <v>2597206.0</v>
      </c>
      <c r="Q4" s="11" t="n">
        <f ref="Q4:Q48" si="2" t="shared">SUM(D4:L4)</f>
        <v>371347.0</v>
      </c>
      <c r="R4" s="6" t="n">
        <f si="0" t="shared"/>
        <v>6.994013685313198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9256.0</v>
      </c>
      <c r="E5" s="5" t="n">
        <v>51111.0</v>
      </c>
      <c r="F5" s="5" t="n">
        <v>50033.0</v>
      </c>
      <c r="G5" s="5" t="n">
        <v>13329.0</v>
      </c>
      <c r="H5" s="5" t="n">
        <v>7536.0</v>
      </c>
      <c r="I5" s="5" t="n">
        <v>4176.0</v>
      </c>
      <c r="J5" s="5" t="n">
        <v>2459.0</v>
      </c>
      <c r="K5" s="5" t="n">
        <v>1918.0</v>
      </c>
      <c r="L5" s="5" t="n">
        <v>1035.0</v>
      </c>
      <c r="M5" s="5" t="n">
        <v>1024.0</v>
      </c>
      <c r="N5" s="11" t="n">
        <f si="1" t="shared"/>
        <v>141877.0</v>
      </c>
      <c r="O5" s="5" t="n">
        <v>836224.0</v>
      </c>
      <c r="P5" s="5" t="n">
        <v>617724.0</v>
      </c>
      <c r="Q5" s="11" t="n">
        <f si="2" t="shared"/>
        <v>140853.0</v>
      </c>
      <c r="R5" s="6" t="n">
        <f si="0" t="shared"/>
        <v>4.385593491086452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2476.0</v>
      </c>
      <c r="E6" s="5" t="n">
        <v>9574.0</v>
      </c>
      <c r="F6" s="5" t="n">
        <v>29750.0</v>
      </c>
      <c r="G6" s="5" t="n">
        <v>8810.0</v>
      </c>
      <c r="H6" s="5" t="n">
        <v>3849.0</v>
      </c>
      <c r="I6" s="5" t="n">
        <v>1156.0</v>
      </c>
      <c r="J6" s="5" t="n">
        <v>494.0</v>
      </c>
      <c r="K6" s="5" t="n">
        <v>376.0</v>
      </c>
      <c r="L6" s="5" t="n">
        <v>260.0</v>
      </c>
      <c r="M6" s="5" t="n">
        <v>358.0</v>
      </c>
      <c r="N6" s="11" t="n">
        <f si="1" t="shared"/>
        <v>57103.0</v>
      </c>
      <c r="O6" s="5" t="n">
        <v>301401.0</v>
      </c>
      <c r="P6" s="5" t="n">
        <v>226623.0</v>
      </c>
      <c r="Q6" s="11" t="n">
        <f si="2" t="shared"/>
        <v>56745.0</v>
      </c>
      <c r="R6" s="6" t="n">
        <f si="0" t="shared"/>
        <v>3.9937086968014803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261.0</v>
      </c>
      <c r="E7" s="5" t="n">
        <v>322.0</v>
      </c>
      <c r="F7" s="5" t="n">
        <v>318.0</v>
      </c>
      <c r="G7" s="5" t="n">
        <v>278.0</v>
      </c>
      <c r="H7" s="5" t="n">
        <v>446.0</v>
      </c>
      <c r="I7" s="5" t="n">
        <v>263.0</v>
      </c>
      <c r="J7" s="5" t="n">
        <v>225.0</v>
      </c>
      <c r="K7" s="5" t="n">
        <v>129.0</v>
      </c>
      <c r="L7" s="5" t="n">
        <v>40.0</v>
      </c>
      <c r="M7" s="5" t="n">
        <v>215.0</v>
      </c>
      <c r="N7" s="11" t="n">
        <f si="1" t="shared"/>
        <v>2497.0</v>
      </c>
      <c r="O7" s="5" t="n">
        <v>83926.0</v>
      </c>
      <c r="P7" s="5" t="n">
        <v>22665.0</v>
      </c>
      <c r="Q7" s="11" t="n">
        <f si="2" t="shared"/>
        <v>2282.0</v>
      </c>
      <c r="R7" s="6" t="n">
        <f si="0" t="shared"/>
        <v>9.932077125328659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123.0</v>
      </c>
      <c r="E8" s="5" t="n">
        <v>202.0</v>
      </c>
      <c r="F8" s="5" t="n">
        <v>259.0</v>
      </c>
      <c r="G8" s="5" t="n">
        <v>209.0</v>
      </c>
      <c r="H8" s="5" t="n">
        <v>411.0</v>
      </c>
      <c r="I8" s="5" t="n">
        <v>388.0</v>
      </c>
      <c r="J8" s="5" t="n">
        <v>95.0</v>
      </c>
      <c r="K8" s="5" t="n">
        <v>37.0</v>
      </c>
      <c r="L8" s="5" t="n">
        <v>20.0</v>
      </c>
      <c r="M8" s="5" t="n">
        <v>30.0</v>
      </c>
      <c r="N8" s="11" t="n">
        <f si="1" t="shared"/>
        <v>1774.0</v>
      </c>
      <c r="O8" s="5" t="n">
        <v>22509.0</v>
      </c>
      <c r="P8" s="5" t="n">
        <v>13752.0</v>
      </c>
      <c r="Q8" s="11" t="n">
        <f si="2" t="shared"/>
        <v>1744.0</v>
      </c>
      <c r="R8" s="6" t="n">
        <f si="0" t="shared"/>
        <v>7.885321100917431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835.0</v>
      </c>
      <c r="E9" s="5" t="n">
        <v>1402.0</v>
      </c>
      <c r="F9" s="5" t="n">
        <v>2448.0</v>
      </c>
      <c r="G9" s="5" t="n">
        <v>4182.0</v>
      </c>
      <c r="H9" s="5" t="n">
        <v>16739.0</v>
      </c>
      <c r="I9" s="5" t="n">
        <v>7153.0</v>
      </c>
      <c r="J9" s="5" t="n">
        <v>1093.0</v>
      </c>
      <c r="K9" s="5" t="n">
        <v>464.0</v>
      </c>
      <c r="L9" s="5" t="n">
        <v>208.0</v>
      </c>
      <c r="M9" s="5" t="n">
        <v>678.0</v>
      </c>
      <c r="N9" s="11" t="n">
        <f si="1" t="shared"/>
        <v>35202.0</v>
      </c>
      <c r="O9" s="5" t="n">
        <v>410516.0</v>
      </c>
      <c r="P9" s="5" t="n">
        <v>260417.0</v>
      </c>
      <c r="Q9" s="11" t="n">
        <f si="2" t="shared"/>
        <v>34524.0</v>
      </c>
      <c r="R9" s="6" t="n">
        <f si="0" t="shared"/>
        <v>7.543071486502144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1146.0</v>
      </c>
      <c r="E10" s="5" t="n">
        <v>2492.0</v>
      </c>
      <c r="F10" s="5" t="n">
        <v>3694.0</v>
      </c>
      <c r="G10" s="5" t="n">
        <v>4682.0</v>
      </c>
      <c r="H10" s="5" t="n">
        <v>12139.0</v>
      </c>
      <c r="I10" s="5" t="n">
        <v>4789.0</v>
      </c>
      <c r="J10" s="5" t="n">
        <v>604.0</v>
      </c>
      <c r="K10" s="5" t="n">
        <v>257.0</v>
      </c>
      <c r="L10" s="5" t="n">
        <v>83.0</v>
      </c>
      <c r="M10" s="5" t="n">
        <v>123.0</v>
      </c>
      <c r="N10" s="11" t="n">
        <f si="1" t="shared"/>
        <v>30009.0</v>
      </c>
      <c r="O10" s="5" t="n">
        <v>212317.0</v>
      </c>
      <c r="P10" s="5" t="n">
        <v>186153.0</v>
      </c>
      <c r="Q10" s="11" t="n">
        <f si="2" t="shared"/>
        <v>29886.0</v>
      </c>
      <c r="R10" s="6" t="n">
        <f si="0" t="shared"/>
        <v>6.22876932342903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312.0</v>
      </c>
      <c r="E11" s="5" t="n">
        <v>486.0</v>
      </c>
      <c r="F11" s="5" t="n">
        <v>794.0</v>
      </c>
      <c r="G11" s="5" t="n">
        <v>765.0</v>
      </c>
      <c r="H11" s="5" t="n">
        <v>1924.0</v>
      </c>
      <c r="I11" s="5" t="n">
        <v>1986.0</v>
      </c>
      <c r="J11" s="5" t="n">
        <v>843.0</v>
      </c>
      <c r="K11" s="5" t="n">
        <v>325.0</v>
      </c>
      <c r="L11" s="5" t="n">
        <v>145.0</v>
      </c>
      <c r="M11" s="5" t="n">
        <v>6639.0</v>
      </c>
      <c r="N11" s="11" t="n">
        <f si="1" t="shared"/>
        <v>14219.0</v>
      </c>
      <c r="O11" s="5" t="n">
        <v>5948510.0</v>
      </c>
      <c r="P11" s="5" t="n">
        <v>84437.0</v>
      </c>
      <c r="Q11" s="11" t="n">
        <f si="2" t="shared"/>
        <v>7580.0</v>
      </c>
      <c r="R11" s="6" t="n">
        <f si="0" t="shared"/>
        <v>11.139445910290238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502.0</v>
      </c>
      <c r="E12" s="5" t="n">
        <v>637.0</v>
      </c>
      <c r="F12" s="5" t="n">
        <v>816.0</v>
      </c>
      <c r="G12" s="5" t="n">
        <v>743.0</v>
      </c>
      <c r="H12" s="5" t="n">
        <v>1064.0</v>
      </c>
      <c r="I12" s="5" t="n">
        <v>518.0</v>
      </c>
      <c r="J12" s="5" t="n">
        <v>354.0</v>
      </c>
      <c r="K12" s="5" t="n">
        <v>244.0</v>
      </c>
      <c r="L12" s="5" t="n">
        <v>203.0</v>
      </c>
      <c r="M12" s="5" t="n">
        <v>4066.0</v>
      </c>
      <c r="N12" s="11" t="n">
        <f si="1" t="shared"/>
        <v>9147.0</v>
      </c>
      <c r="O12" s="5" t="n">
        <v>2586553.0</v>
      </c>
      <c r="P12" s="5" t="n">
        <v>54445.0</v>
      </c>
      <c r="Q12" s="11" t="n">
        <f si="2" t="shared"/>
        <v>5081.0</v>
      </c>
      <c r="R12" s="6" t="n">
        <f si="0" t="shared"/>
        <v>10.715410352292857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270.0</v>
      </c>
      <c r="E13" s="5" t="n">
        <v>1503.0</v>
      </c>
      <c r="F13" s="5" t="n">
        <v>2334.0</v>
      </c>
      <c r="G13" s="5" t="n">
        <v>2099.0</v>
      </c>
      <c r="H13" s="5" t="n">
        <v>2275.0</v>
      </c>
      <c r="I13" s="5" t="n">
        <v>964.0</v>
      </c>
      <c r="J13" s="5" t="n">
        <v>271.0</v>
      </c>
      <c r="K13" s="5" t="n">
        <v>227.0</v>
      </c>
      <c r="L13" s="5" t="n">
        <v>135.0</v>
      </c>
      <c r="M13" s="5" t="n">
        <v>3214.0</v>
      </c>
      <c r="N13" s="11" t="n">
        <f si="1" t="shared"/>
        <v>13292.0</v>
      </c>
      <c r="O13" s="5" t="n">
        <v>2032429.0</v>
      </c>
      <c r="P13" s="5" t="n">
        <v>68715.0</v>
      </c>
      <c r="Q13" s="11" t="n">
        <f si="2" t="shared"/>
        <v>10078.0</v>
      </c>
      <c r="R13" s="6" t="n">
        <f si="0" t="shared"/>
        <v>6.818317126413971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103.0</v>
      </c>
      <c r="E14" s="5" t="n">
        <v>198.0</v>
      </c>
      <c r="F14" s="5" t="n">
        <v>338.0</v>
      </c>
      <c r="G14" s="5" t="n">
        <v>395.0</v>
      </c>
      <c r="H14" s="5" t="n">
        <v>1053.0</v>
      </c>
      <c r="I14" s="5" t="n">
        <v>702.0</v>
      </c>
      <c r="J14" s="5" t="n">
        <v>512.0</v>
      </c>
      <c r="K14" s="5" t="n">
        <v>508.0</v>
      </c>
      <c r="L14" s="5" t="n">
        <v>829.0</v>
      </c>
      <c r="M14" s="5" t="n">
        <v>5458.0</v>
      </c>
      <c r="N14" s="11" t="n">
        <f si="1" t="shared"/>
        <v>10096.0</v>
      </c>
      <c r="O14" s="5" t="n">
        <v>3898790.0</v>
      </c>
      <c r="P14" s="5" t="n">
        <v>120602.0</v>
      </c>
      <c r="Q14" s="11" t="n">
        <f si="2" t="shared"/>
        <v>4638.0</v>
      </c>
      <c r="R14" s="6" t="n">
        <f si="0" t="shared"/>
        <v>26.003018542475203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85.0</v>
      </c>
      <c r="E15" s="5" t="n">
        <f ref="E15:M15" si="3" t="shared">E16-E9-E10-E11-E12-E13-E14</f>
        <v>55.0</v>
      </c>
      <c r="F15" s="5" t="n">
        <f si="3" t="shared"/>
        <v>72.0</v>
      </c>
      <c r="G15" s="5" t="n">
        <f si="3" t="shared"/>
        <v>66.0</v>
      </c>
      <c r="H15" s="5" t="n">
        <f si="3" t="shared"/>
        <v>203.0</v>
      </c>
      <c r="I15" s="5" t="n">
        <f si="3" t="shared"/>
        <v>437.0</v>
      </c>
      <c r="J15" s="5" t="n">
        <f si="3" t="shared"/>
        <v>316.0</v>
      </c>
      <c r="K15" s="5" t="n">
        <f si="3" t="shared"/>
        <v>31.0</v>
      </c>
      <c r="L15" s="5" t="n">
        <f si="3" t="shared"/>
        <v>41.0</v>
      </c>
      <c r="M15" s="5" t="n">
        <f si="3" t="shared"/>
        <v>90.0</v>
      </c>
      <c r="N15" s="5" t="n">
        <f ref="N15" si="4" t="shared">N16-N9-N10-N11-N12-N13-N14</f>
        <v>1396.0</v>
      </c>
      <c r="O15" s="5" t="n">
        <f>O16-O9-O10-O11-O12-O13-O14</f>
        <v>56266.0</v>
      </c>
      <c r="P15" s="5" t="n">
        <f>P16-P9-P10-P11-P12-P13-P14</f>
        <v>18797.0</v>
      </c>
      <c r="Q15" s="11" t="n">
        <f si="2" t="shared"/>
        <v>1306.0</v>
      </c>
      <c r="R15" s="6" t="n">
        <f si="0" t="shared"/>
        <v>14.39280245022971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3253.0</v>
      </c>
      <c r="E16" s="5" t="n">
        <v>6773.0</v>
      </c>
      <c r="F16" s="5" t="n">
        <v>10496.0</v>
      </c>
      <c r="G16" s="5" t="n">
        <v>12932.0</v>
      </c>
      <c r="H16" s="5" t="n">
        <v>35397.0</v>
      </c>
      <c r="I16" s="5" t="n">
        <v>16549.0</v>
      </c>
      <c r="J16" s="5" t="n">
        <v>3993.0</v>
      </c>
      <c r="K16" s="5" t="n">
        <v>2056.0</v>
      </c>
      <c r="L16" s="5" t="n">
        <v>1644.0</v>
      </c>
      <c r="M16" s="5" t="n">
        <v>20268.0</v>
      </c>
      <c r="N16" s="11" t="n">
        <f ref="N16:N48" si="5" t="shared">SUM(D16:M16)</f>
        <v>113361.0</v>
      </c>
      <c r="O16" s="5" t="n">
        <v>1.5145381E7</v>
      </c>
      <c r="P16" s="5" t="n">
        <v>793566.0</v>
      </c>
      <c r="Q16" s="11" t="n">
        <f si="2" t="shared"/>
        <v>93093.0</v>
      </c>
      <c r="R16" s="6" t="n">
        <f si="0" t="shared"/>
        <v>8.524443298636847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32.0</v>
      </c>
      <c r="E17" s="5" t="n">
        <f ref="E17:M17" si="6" t="shared">E18-E16-E3-E4-E5-E6-E7-E8</f>
        <v>56.0</v>
      </c>
      <c r="F17" s="5" t="n">
        <f si="6" t="shared"/>
        <v>72.0</v>
      </c>
      <c r="G17" s="5" t="n">
        <f si="6" t="shared"/>
        <v>87.0</v>
      </c>
      <c r="H17" s="5" t="n">
        <f si="6" t="shared"/>
        <v>170.0</v>
      </c>
      <c r="I17" s="5" t="n">
        <f si="6" t="shared"/>
        <v>105.0</v>
      </c>
      <c r="J17" s="5" t="n">
        <f si="6" t="shared"/>
        <v>45.0</v>
      </c>
      <c r="K17" s="5" t="n">
        <f si="6" t="shared"/>
        <v>119.0</v>
      </c>
      <c r="L17" s="5" t="n">
        <f si="6" t="shared"/>
        <v>8.0</v>
      </c>
      <c r="M17" s="5" t="n">
        <f si="6" t="shared"/>
        <v>68.0</v>
      </c>
      <c r="N17" s="11" t="n">
        <f si="5" t="shared"/>
        <v>762.0</v>
      </c>
      <c r="O17" s="5" t="n">
        <f>O18-O16-O3-O4-O5-O6-O7-O8</f>
        <v>79452.0</v>
      </c>
      <c r="P17" s="5" t="n">
        <f>P18-P16-P3-P4-P5-P6-P7-P8</f>
        <v>10496.0</v>
      </c>
      <c r="Q17" s="11" t="n">
        <f si="2" t="shared"/>
        <v>694.0</v>
      </c>
      <c r="R17" s="6" t="n">
        <f si="0" t="shared"/>
        <v>15.12391930835735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32440.0</v>
      </c>
      <c r="E18" s="5" t="n">
        <v>91864.0</v>
      </c>
      <c r="F18" s="5" t="n">
        <v>132191.0</v>
      </c>
      <c r="G18" s="5" t="n">
        <v>82727.0</v>
      </c>
      <c r="H18" s="5" t="n">
        <v>331834.0</v>
      </c>
      <c r="I18" s="5" t="n">
        <v>81430.0</v>
      </c>
      <c r="J18" s="5" t="n">
        <v>10577.0</v>
      </c>
      <c r="K18" s="5" t="n">
        <v>5977.0</v>
      </c>
      <c r="L18" s="5" t="n">
        <v>4249.0</v>
      </c>
      <c r="M18" s="5" t="n">
        <v>48287.0</v>
      </c>
      <c r="N18" s="11" t="n">
        <f si="5" t="shared"/>
        <v>821576.0</v>
      </c>
      <c r="O18" s="5" t="n">
        <v>2.0520445E7</v>
      </c>
      <c r="P18" s="5" t="n">
        <v>4720503.0</v>
      </c>
      <c r="Q18" s="11" t="n">
        <f si="2" t="shared"/>
        <v>773289.0</v>
      </c>
      <c r="R18" s="6" t="n">
        <f si="0" t="shared"/>
        <v>6.104448660203365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515.0</v>
      </c>
      <c r="E19" s="5" t="n">
        <v>763.0</v>
      </c>
      <c r="F19" s="5" t="n">
        <v>1131.0</v>
      </c>
      <c r="G19" s="5" t="n">
        <v>898.0</v>
      </c>
      <c r="H19" s="5" t="n">
        <v>1891.0</v>
      </c>
      <c r="I19" s="5" t="n">
        <v>1332.0</v>
      </c>
      <c r="J19" s="5" t="n">
        <v>492.0</v>
      </c>
      <c r="K19" s="5" t="n">
        <v>224.0</v>
      </c>
      <c r="L19" s="5" t="n">
        <v>152.0</v>
      </c>
      <c r="M19" s="5" t="n">
        <v>125.0</v>
      </c>
      <c r="N19" s="11" t="n">
        <f si="5" t="shared"/>
        <v>7523.0</v>
      </c>
      <c r="O19" s="5" t="n">
        <v>95304.0</v>
      </c>
      <c r="P19" s="5" t="n">
        <v>66458.0</v>
      </c>
      <c r="Q19" s="11" t="n">
        <f si="2" t="shared"/>
        <v>7398.0</v>
      </c>
      <c r="R19" s="6" t="n">
        <f si="0" t="shared"/>
        <v>8.98323871316572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3411.0</v>
      </c>
      <c r="E20" s="5" t="n">
        <v>4178.0</v>
      </c>
      <c r="F20" s="5" t="n">
        <v>4697.0</v>
      </c>
      <c r="G20" s="5" t="n">
        <v>4035.0</v>
      </c>
      <c r="H20" s="5" t="n">
        <v>8866.0</v>
      </c>
      <c r="I20" s="5" t="n">
        <v>8189.0</v>
      </c>
      <c r="J20" s="5" t="n">
        <v>3024.0</v>
      </c>
      <c r="K20" s="5" t="n">
        <v>1281.0</v>
      </c>
      <c r="L20" s="5" t="n">
        <v>980.0</v>
      </c>
      <c r="M20" s="5" t="n">
        <v>710.0</v>
      </c>
      <c r="N20" s="11" t="n">
        <f si="5" t="shared"/>
        <v>39371.0</v>
      </c>
      <c r="O20" s="5" t="n">
        <v>539218.0</v>
      </c>
      <c r="P20" s="5" t="n">
        <v>376686.0</v>
      </c>
      <c r="Q20" s="11" t="n">
        <f si="2" t="shared"/>
        <v>38661.0</v>
      </c>
      <c r="R20" s="6" t="n">
        <f si="0" t="shared"/>
        <v>9.743307208815086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23.0</v>
      </c>
      <c r="E21" s="5" t="n">
        <v>46.0</v>
      </c>
      <c r="F21" s="5" t="n">
        <v>35.0</v>
      </c>
      <c r="G21" s="5" t="n">
        <v>21.0</v>
      </c>
      <c r="H21" s="5" t="n">
        <v>58.0</v>
      </c>
      <c r="I21" s="5" t="n">
        <v>32.0</v>
      </c>
      <c r="J21" s="5" t="n">
        <v>20.0</v>
      </c>
      <c r="K21" s="5" t="n">
        <v>11.0</v>
      </c>
      <c r="L21" s="5" t="n">
        <v>4.0</v>
      </c>
      <c r="M21" s="5" t="n">
        <v>9.0</v>
      </c>
      <c r="N21" s="11" t="n">
        <f si="5" t="shared"/>
        <v>259.0</v>
      </c>
      <c r="O21" s="5" t="n">
        <v>3838.0</v>
      </c>
      <c r="P21" s="5" t="n">
        <v>2311.0</v>
      </c>
      <c r="Q21" s="11" t="n">
        <f si="2" t="shared"/>
        <v>250.0</v>
      </c>
      <c r="R21" s="6" t="n">
        <f si="0" t="shared"/>
        <v>9.244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20.0</v>
      </c>
      <c r="E22" s="5" t="n">
        <v>38.0</v>
      </c>
      <c r="F22" s="5" t="n">
        <v>39.0</v>
      </c>
      <c r="G22" s="5" t="n">
        <v>57.0</v>
      </c>
      <c r="H22" s="5" t="n">
        <v>61.0</v>
      </c>
      <c r="I22" s="5" t="n">
        <v>42.0</v>
      </c>
      <c r="J22" s="5" t="n">
        <v>27.0</v>
      </c>
      <c r="K22" s="5" t="n">
        <v>11.0</v>
      </c>
      <c r="L22" s="5" t="n">
        <v>5.0</v>
      </c>
      <c r="M22" s="5" t="n">
        <v>12.0</v>
      </c>
      <c r="N22" s="11" t="n">
        <f si="5" t="shared"/>
        <v>312.0</v>
      </c>
      <c r="O22" s="5" t="n">
        <v>5758.0</v>
      </c>
      <c r="P22" s="5" t="n">
        <v>2709.0</v>
      </c>
      <c r="Q22" s="11" t="n">
        <f si="2" t="shared"/>
        <v>300.0</v>
      </c>
      <c r="R22" s="6" t="n">
        <f si="0" t="shared"/>
        <v>9.03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1.0</v>
      </c>
      <c r="E23" s="5" t="n">
        <v>8.0</v>
      </c>
      <c r="F23" s="5" t="n">
        <v>10.0</v>
      </c>
      <c r="G23" s="5" t="n">
        <v>16.0</v>
      </c>
      <c r="H23" s="5" t="n">
        <v>12.0</v>
      </c>
      <c r="I23" s="5" t="n">
        <v>24.0</v>
      </c>
      <c r="J23" s="5" t="n">
        <v>13.0</v>
      </c>
      <c r="K23" s="5" t="n">
        <v>6.0</v>
      </c>
      <c r="L23" s="5" t="n">
        <v>2.0</v>
      </c>
      <c r="M23" s="5" t="n">
        <v>6.0</v>
      </c>
      <c r="N23" s="11" t="n">
        <f si="5" t="shared"/>
        <v>98.0</v>
      </c>
      <c r="O23" s="5" t="n">
        <v>2281.0</v>
      </c>
      <c r="P23" s="5" t="n">
        <v>1150.0</v>
      </c>
      <c r="Q23" s="11" t="n">
        <f si="2" t="shared"/>
        <v>92.0</v>
      </c>
      <c r="R23" s="6" t="n">
        <f si="0" t="shared"/>
        <v>12.5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27.0</v>
      </c>
      <c r="E24" s="5" t="n">
        <f ref="E24:M24" si="7" t="shared">E25-E19-E20-E21-E22-E23</f>
        <v>56.0</v>
      </c>
      <c r="F24" s="5" t="n">
        <f si="7" t="shared"/>
        <v>79.0</v>
      </c>
      <c r="G24" s="5" t="n">
        <f si="7" t="shared"/>
        <v>88.0</v>
      </c>
      <c r="H24" s="5" t="n">
        <f si="7" t="shared"/>
        <v>201.0</v>
      </c>
      <c r="I24" s="5" t="n">
        <f si="7" t="shared"/>
        <v>160.0</v>
      </c>
      <c r="J24" s="5" t="n">
        <f si="7" t="shared"/>
        <v>126.0</v>
      </c>
      <c r="K24" s="5" t="n">
        <f si="7" t="shared"/>
        <v>51.0</v>
      </c>
      <c r="L24" s="5" t="n">
        <f si="7" t="shared"/>
        <v>22.0</v>
      </c>
      <c r="M24" s="5" t="n">
        <f si="7" t="shared"/>
        <v>71.0</v>
      </c>
      <c r="N24" s="11" t="n">
        <f si="5" t="shared"/>
        <v>881.0</v>
      </c>
      <c r="O24" s="5" t="n">
        <f>O25-O19-O20-O21-O22-O23</f>
        <v>32755.0</v>
      </c>
      <c r="P24" s="5" t="n">
        <f>P25-P19-P20-P21-P22-P23</f>
        <v>10343.0</v>
      </c>
      <c r="Q24" s="11" t="n">
        <f si="2" t="shared"/>
        <v>810.0</v>
      </c>
      <c r="R24" s="6" t="n">
        <f si="0" t="shared"/>
        <v>12.769135802469135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3997.0</v>
      </c>
      <c r="E25" s="5" t="n">
        <v>5089.0</v>
      </c>
      <c r="F25" s="5" t="n">
        <v>5991.0</v>
      </c>
      <c r="G25" s="5" t="n">
        <v>5115.0</v>
      </c>
      <c r="H25" s="5" t="n">
        <v>11089.0</v>
      </c>
      <c r="I25" s="5" t="n">
        <v>9779.0</v>
      </c>
      <c r="J25" s="5" t="n">
        <v>3702.0</v>
      </c>
      <c r="K25" s="5" t="n">
        <v>1584.0</v>
      </c>
      <c r="L25" s="5" t="n">
        <v>1165.0</v>
      </c>
      <c r="M25" s="5" t="n">
        <v>933.0</v>
      </c>
      <c r="N25" s="11" t="n">
        <f si="5" t="shared"/>
        <v>48444.0</v>
      </c>
      <c r="O25" s="5" t="n">
        <v>679154.0</v>
      </c>
      <c r="P25" s="5" t="n">
        <v>459657.0</v>
      </c>
      <c r="Q25" s="11" t="n">
        <f si="2" t="shared"/>
        <v>47511.0</v>
      </c>
      <c r="R25" s="6" t="n">
        <f si="0" t="shared"/>
        <v>9.674749005493466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44.0</v>
      </c>
      <c r="E26" s="5" t="n">
        <v>72.0</v>
      </c>
      <c r="F26" s="5" t="n">
        <v>78.0</v>
      </c>
      <c r="G26" s="5" t="n">
        <v>43.0</v>
      </c>
      <c r="H26" s="5" t="n">
        <v>119.0</v>
      </c>
      <c r="I26" s="5" t="n">
        <v>102.0</v>
      </c>
      <c r="J26" s="5" t="n">
        <v>54.0</v>
      </c>
      <c r="K26" s="5" t="n">
        <v>25.0</v>
      </c>
      <c r="L26" s="5" t="n">
        <v>8.0</v>
      </c>
      <c r="M26" s="5" t="n">
        <v>8.0</v>
      </c>
      <c r="N26" s="11" t="n">
        <f si="5" t="shared"/>
        <v>553.0</v>
      </c>
      <c r="O26" s="5" t="n">
        <v>7289.0</v>
      </c>
      <c r="P26" s="5" t="n">
        <v>5249.0</v>
      </c>
      <c r="Q26" s="11" t="n">
        <f si="2" t="shared"/>
        <v>545.0</v>
      </c>
      <c r="R26" s="6" t="n">
        <f si="0" t="shared"/>
        <v>9.63119266055046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287.0</v>
      </c>
      <c r="E27" s="5" t="n">
        <v>434.0</v>
      </c>
      <c r="F27" s="5" t="n">
        <v>428.0</v>
      </c>
      <c r="G27" s="5" t="n">
        <v>354.0</v>
      </c>
      <c r="H27" s="5" t="n">
        <v>669.0</v>
      </c>
      <c r="I27" s="5" t="n">
        <v>714.0</v>
      </c>
      <c r="J27" s="5" t="n">
        <v>283.0</v>
      </c>
      <c r="K27" s="5" t="n">
        <v>232.0</v>
      </c>
      <c r="L27" s="5" t="n">
        <v>120.0</v>
      </c>
      <c r="M27" s="5" t="n">
        <v>85.0</v>
      </c>
      <c r="N27" s="11" t="n">
        <f si="5" t="shared"/>
        <v>3606.0</v>
      </c>
      <c r="O27" s="5" t="n">
        <v>57465.0</v>
      </c>
      <c r="P27" s="5" t="n">
        <v>41491.0</v>
      </c>
      <c r="Q27" s="11" t="n">
        <f si="2" t="shared"/>
        <v>3521.0</v>
      </c>
      <c r="R27" s="6" t="n">
        <f si="0" t="shared"/>
        <v>11.783868219255893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390.0</v>
      </c>
      <c r="E28" s="5" t="n">
        <v>679.0</v>
      </c>
      <c r="F28" s="5" t="n">
        <v>736.0</v>
      </c>
      <c r="G28" s="5" t="n">
        <v>566.0</v>
      </c>
      <c r="H28" s="5" t="n">
        <v>1087.0</v>
      </c>
      <c r="I28" s="5" t="n">
        <v>1130.0</v>
      </c>
      <c r="J28" s="5" t="n">
        <v>423.0</v>
      </c>
      <c r="K28" s="5" t="n">
        <v>235.0</v>
      </c>
      <c r="L28" s="5" t="n">
        <v>108.0</v>
      </c>
      <c r="M28" s="5" t="n">
        <v>46.0</v>
      </c>
      <c r="N28" s="11" t="n">
        <f si="5" t="shared"/>
        <v>5400.0</v>
      </c>
      <c r="O28" s="5" t="n">
        <v>61870.0</v>
      </c>
      <c r="P28" s="5" t="n">
        <v>52237.0</v>
      </c>
      <c r="Q28" s="11" t="n">
        <f si="2" t="shared"/>
        <v>5354.0</v>
      </c>
      <c r="R28" s="6" t="n">
        <f si="0" t="shared"/>
        <v>9.756630556593201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157.0</v>
      </c>
      <c r="E29" s="5" t="n">
        <v>247.0</v>
      </c>
      <c r="F29" s="5" t="n">
        <v>288.0</v>
      </c>
      <c r="G29" s="5" t="n">
        <v>190.0</v>
      </c>
      <c r="H29" s="5" t="n">
        <v>245.0</v>
      </c>
      <c r="I29" s="5" t="n">
        <v>198.0</v>
      </c>
      <c r="J29" s="5" t="n">
        <v>91.0</v>
      </c>
      <c r="K29" s="5" t="n">
        <v>50.0</v>
      </c>
      <c r="L29" s="5" t="n">
        <v>35.0</v>
      </c>
      <c r="M29" s="5" t="n">
        <v>17.0</v>
      </c>
      <c r="N29" s="11" t="n">
        <f si="5" t="shared"/>
        <v>1518.0</v>
      </c>
      <c r="O29" s="5" t="n">
        <v>16395.0</v>
      </c>
      <c r="P29" s="5" t="n">
        <v>12573.0</v>
      </c>
      <c r="Q29" s="11" t="n">
        <f si="2" t="shared"/>
        <v>1501.0</v>
      </c>
      <c r="R29" s="6" t="n">
        <f si="0" t="shared"/>
        <v>8.376415722851432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162.0</v>
      </c>
      <c r="E30" s="5" t="n">
        <v>219.0</v>
      </c>
      <c r="F30" s="5" t="n">
        <v>246.0</v>
      </c>
      <c r="G30" s="5" t="n">
        <v>225.0</v>
      </c>
      <c r="H30" s="5" t="n">
        <v>351.0</v>
      </c>
      <c r="I30" s="5" t="n">
        <v>325.0</v>
      </c>
      <c r="J30" s="5" t="n">
        <v>138.0</v>
      </c>
      <c r="K30" s="5" t="n">
        <v>73.0</v>
      </c>
      <c r="L30" s="5" t="n">
        <v>38.0</v>
      </c>
      <c r="M30" s="5" t="n">
        <v>21.0</v>
      </c>
      <c r="N30" s="11" t="n">
        <f si="5" t="shared"/>
        <v>1798.0</v>
      </c>
      <c r="O30" s="5" t="n">
        <v>20526.0</v>
      </c>
      <c r="P30" s="5" t="n">
        <v>16982.0</v>
      </c>
      <c r="Q30" s="11" t="n">
        <f si="2" t="shared"/>
        <v>1777.0</v>
      </c>
      <c r="R30" s="6" t="n">
        <f si="0" t="shared"/>
        <v>9.556555993247045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85.0</v>
      </c>
      <c r="E31" s="5" t="n">
        <v>146.0</v>
      </c>
      <c r="F31" s="5" t="n">
        <v>137.0</v>
      </c>
      <c r="G31" s="5" t="n">
        <v>93.0</v>
      </c>
      <c r="H31" s="5" t="n">
        <v>216.0</v>
      </c>
      <c r="I31" s="5" t="n">
        <v>250.0</v>
      </c>
      <c r="J31" s="5" t="n">
        <v>85.0</v>
      </c>
      <c r="K31" s="5" t="n">
        <v>55.0</v>
      </c>
      <c r="L31" s="5" t="n">
        <v>22.0</v>
      </c>
      <c r="M31" s="5" t="n">
        <v>9.0</v>
      </c>
      <c r="N31" s="11" t="n">
        <f si="5" t="shared"/>
        <v>1098.0</v>
      </c>
      <c r="O31" s="5" t="n">
        <v>14141.0</v>
      </c>
      <c r="P31" s="5" t="n">
        <v>11124.0</v>
      </c>
      <c r="Q31" s="11" t="n">
        <f si="2" t="shared"/>
        <v>1089.0</v>
      </c>
      <c r="R31" s="6" t="n">
        <f si="0" t="shared"/>
        <v>10.214876033057852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66.0</v>
      </c>
      <c r="E32" s="5" t="n">
        <v>136.0</v>
      </c>
      <c r="F32" s="5" t="n">
        <v>105.0</v>
      </c>
      <c r="G32" s="5" t="n">
        <v>85.0</v>
      </c>
      <c r="H32" s="5" t="n">
        <v>160.0</v>
      </c>
      <c r="I32" s="5" t="n">
        <v>129.0</v>
      </c>
      <c r="J32" s="5" t="n">
        <v>60.0</v>
      </c>
      <c r="K32" s="5" t="n">
        <v>52.0</v>
      </c>
      <c r="L32" s="5" t="n">
        <v>30.0</v>
      </c>
      <c r="M32" s="5" t="n">
        <v>12.0</v>
      </c>
      <c r="N32" s="11" t="n">
        <f si="5" t="shared"/>
        <v>835.0</v>
      </c>
      <c r="O32" s="5" t="n">
        <v>14653.0</v>
      </c>
      <c r="P32" s="5" t="n">
        <v>9285.0</v>
      </c>
      <c r="Q32" s="11" t="n">
        <f si="2" t="shared"/>
        <v>823.0</v>
      </c>
      <c r="R32" s="6" t="n">
        <f si="0" t="shared"/>
        <v>11.281895504252734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419.0</v>
      </c>
      <c r="E33" s="5" t="n">
        <v>670.0</v>
      </c>
      <c r="F33" s="5" t="n">
        <v>778.0</v>
      </c>
      <c r="G33" s="5" t="n">
        <v>611.0</v>
      </c>
      <c r="H33" s="5" t="n">
        <v>971.0</v>
      </c>
      <c r="I33" s="5" t="n">
        <v>788.0</v>
      </c>
      <c r="J33" s="5" t="n">
        <v>228.0</v>
      </c>
      <c r="K33" s="5" t="n">
        <v>154.0</v>
      </c>
      <c r="L33" s="5" t="n">
        <v>131.0</v>
      </c>
      <c r="M33" s="5" t="n">
        <v>110.0</v>
      </c>
      <c r="N33" s="11" t="n">
        <f si="5" t="shared"/>
        <v>4860.0</v>
      </c>
      <c r="O33" s="5" t="n">
        <v>74508.0</v>
      </c>
      <c r="P33" s="5" t="n">
        <v>42363.0</v>
      </c>
      <c r="Q33" s="11" t="n">
        <f si="2" t="shared"/>
        <v>4750.0</v>
      </c>
      <c r="R33" s="6" t="n">
        <f si="0" t="shared"/>
        <v>8.918526315789475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52.0</v>
      </c>
      <c r="E34" s="5" t="n">
        <v>75.0</v>
      </c>
      <c r="F34" s="5" t="n">
        <v>64.0</v>
      </c>
      <c r="G34" s="5" t="n">
        <v>117.0</v>
      </c>
      <c r="H34" s="5" t="n">
        <v>92.0</v>
      </c>
      <c r="I34" s="5" t="n">
        <v>88.0</v>
      </c>
      <c r="J34" s="5" t="n">
        <v>57.0</v>
      </c>
      <c r="K34" s="5" t="n">
        <v>25.0</v>
      </c>
      <c r="L34" s="5" t="n">
        <v>12.0</v>
      </c>
      <c r="M34" s="5" t="n">
        <v>6.0</v>
      </c>
      <c r="N34" s="11" t="n">
        <f si="5" t="shared"/>
        <v>588.0</v>
      </c>
      <c r="O34" s="5" t="n">
        <v>6661.0</v>
      </c>
      <c r="P34" s="5" t="n">
        <v>5610.0</v>
      </c>
      <c r="Q34" s="11" t="n">
        <f si="2" t="shared"/>
        <v>582.0</v>
      </c>
      <c r="R34" s="6" t="n">
        <f si="0" t="shared"/>
        <v>9.639175257731958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49.0</v>
      </c>
      <c r="E35" s="5" t="n">
        <v>23.0</v>
      </c>
      <c r="F35" s="5" t="n">
        <v>5.0</v>
      </c>
      <c r="G35" s="5" t="n">
        <v>9.0</v>
      </c>
      <c r="H35" s="5" t="n">
        <v>10.0</v>
      </c>
      <c r="I35" s="5" t="n">
        <v>10.0</v>
      </c>
      <c r="J35" s="5" t="n">
        <v>3.0</v>
      </c>
      <c r="K35" s="5" t="n">
        <v>2.0</v>
      </c>
      <c r="L35" s="5" t="n">
        <v>1.0</v>
      </c>
      <c r="M35" s="5" t="n">
        <v>1.0</v>
      </c>
      <c r="N35" s="11" t="n">
        <f si="5" t="shared"/>
        <v>113.0</v>
      </c>
      <c r="O35" s="5" t="n">
        <v>1051.0</v>
      </c>
      <c r="P35" s="5" t="n">
        <v>523.0</v>
      </c>
      <c r="Q35" s="11" t="n">
        <f si="2" t="shared"/>
        <v>112.0</v>
      </c>
      <c r="R35" s="6" t="n">
        <f si="0" t="shared"/>
        <v>4.669642857142857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71.0</v>
      </c>
      <c r="E36" s="5" t="n">
        <v>112.0</v>
      </c>
      <c r="F36" s="5" t="n">
        <v>137.0</v>
      </c>
      <c r="G36" s="5" t="n">
        <v>93.0</v>
      </c>
      <c r="H36" s="5" t="n">
        <v>177.0</v>
      </c>
      <c r="I36" s="5" t="n">
        <v>122.0</v>
      </c>
      <c r="J36" s="5" t="n">
        <v>56.0</v>
      </c>
      <c r="K36" s="5" t="n">
        <v>46.0</v>
      </c>
      <c r="L36" s="5" t="n">
        <v>18.0</v>
      </c>
      <c r="M36" s="5" t="n">
        <v>6.0</v>
      </c>
      <c r="N36" s="11" t="n">
        <f si="5" t="shared"/>
        <v>838.0</v>
      </c>
      <c r="O36" s="5" t="n">
        <v>9268.0</v>
      </c>
      <c r="P36" s="5" t="n">
        <v>8088.0</v>
      </c>
      <c r="Q36" s="11" t="n">
        <f si="2" t="shared"/>
        <v>832.0</v>
      </c>
      <c r="R36" s="6" t="n">
        <f si="0" t="shared"/>
        <v>9.721153846153847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33.0</v>
      </c>
      <c r="E37" s="5" t="n">
        <v>60.0</v>
      </c>
      <c r="F37" s="5" t="n">
        <v>97.0</v>
      </c>
      <c r="G37" s="5" t="n">
        <v>68.0</v>
      </c>
      <c r="H37" s="5" t="n">
        <v>122.0</v>
      </c>
      <c r="I37" s="5" t="n">
        <v>114.0</v>
      </c>
      <c r="J37" s="5" t="n">
        <v>51.0</v>
      </c>
      <c r="K37" s="5" t="n">
        <v>25.0</v>
      </c>
      <c r="L37" s="5" t="n">
        <v>19.0</v>
      </c>
      <c r="M37" s="5" t="n">
        <v>30.0</v>
      </c>
      <c r="N37" s="11" t="n">
        <f si="5" t="shared"/>
        <v>619.0</v>
      </c>
      <c r="O37" s="5" t="n">
        <v>13340.0</v>
      </c>
      <c r="P37" s="5" t="n">
        <v>6377.0</v>
      </c>
      <c r="Q37" s="11" t="n">
        <f si="2" t="shared"/>
        <v>589.0</v>
      </c>
      <c r="R37" s="6" t="n">
        <f si="0" t="shared"/>
        <v>10.826825127334466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275.0</v>
      </c>
      <c r="E38" s="5" t="n">
        <f ref="E38:M38" si="8" t="shared">E39-E26-E27-E28-E29-E30-E31-E32-E33-E34-E35-E36-E37</f>
        <v>398.0</v>
      </c>
      <c r="F38" s="5" t="n">
        <f si="8" t="shared"/>
        <v>535.0</v>
      </c>
      <c r="G38" s="5" t="n">
        <f si="8" t="shared"/>
        <v>468.0</v>
      </c>
      <c r="H38" s="5" t="n">
        <f si="8" t="shared"/>
        <v>835.0</v>
      </c>
      <c r="I38" s="5" t="n">
        <f si="8" t="shared"/>
        <v>603.0</v>
      </c>
      <c r="J38" s="5" t="n">
        <f si="8" t="shared"/>
        <v>196.0</v>
      </c>
      <c r="K38" s="5" t="n">
        <f si="8" t="shared"/>
        <v>142.0</v>
      </c>
      <c r="L38" s="5" t="n">
        <f si="8" t="shared"/>
        <v>100.0</v>
      </c>
      <c r="M38" s="5" t="n">
        <f si="8" t="shared"/>
        <v>81.0</v>
      </c>
      <c r="N38" s="11" t="n">
        <f si="5" t="shared"/>
        <v>3633.0</v>
      </c>
      <c r="O38" s="5" t="n">
        <f>O39-O26-O27-O28-O29-O30-O31-O32-O33-O34-O35-O36-O37</f>
        <v>52749.0</v>
      </c>
      <c r="P38" s="5" t="n">
        <f>P39-P26-P27-P28-P29-P30-P31-P32-P33-P34-P35-P36-P37</f>
        <v>34085.0</v>
      </c>
      <c r="Q38" s="11" t="n">
        <f si="2" t="shared"/>
        <v>3552.0</v>
      </c>
      <c r="R38" s="6" t="n">
        <f si="0" t="shared"/>
        <v>9.596002252252251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2090.0</v>
      </c>
      <c r="E39" s="5" t="n">
        <v>3271.0</v>
      </c>
      <c r="F39" s="5" t="n">
        <v>3634.0</v>
      </c>
      <c r="G39" s="5" t="n">
        <v>2922.0</v>
      </c>
      <c r="H39" s="5" t="n">
        <v>5054.0</v>
      </c>
      <c r="I39" s="5" t="n">
        <v>4573.0</v>
      </c>
      <c r="J39" s="5" t="n">
        <v>1725.0</v>
      </c>
      <c r="K39" s="5" t="n">
        <v>1116.0</v>
      </c>
      <c r="L39" s="5" t="n">
        <v>642.0</v>
      </c>
      <c r="M39" s="5" t="n">
        <v>432.0</v>
      </c>
      <c r="N39" s="11" t="n">
        <f si="5" t="shared"/>
        <v>25459.0</v>
      </c>
      <c r="O39" s="5" t="n">
        <v>349916.0</v>
      </c>
      <c r="P39" s="5" t="n">
        <v>245987.0</v>
      </c>
      <c r="Q39" s="11" t="n">
        <f si="2" t="shared"/>
        <v>25027.0</v>
      </c>
      <c r="R39" s="6" t="n">
        <f si="0" t="shared"/>
        <v>9.828864825987933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412.0</v>
      </c>
      <c r="E40" s="5" t="n">
        <v>647.0</v>
      </c>
      <c r="F40" s="5" t="n">
        <v>758.0</v>
      </c>
      <c r="G40" s="5" t="n">
        <v>712.0</v>
      </c>
      <c r="H40" s="5" t="n">
        <v>1531.0</v>
      </c>
      <c r="I40" s="5" t="n">
        <v>1643.0</v>
      </c>
      <c r="J40" s="5" t="n">
        <v>568.0</v>
      </c>
      <c r="K40" s="5" t="n">
        <v>140.0</v>
      </c>
      <c r="L40" s="5" t="n">
        <v>98.0</v>
      </c>
      <c r="M40" s="5" t="n">
        <v>76.0</v>
      </c>
      <c r="N40" s="11" t="n">
        <f si="5" t="shared"/>
        <v>6585.0</v>
      </c>
      <c r="O40" s="5" t="n">
        <v>73460.0</v>
      </c>
      <c r="P40" s="5" t="n">
        <v>58493.0</v>
      </c>
      <c r="Q40" s="11" t="n">
        <f si="2" t="shared"/>
        <v>6509.0</v>
      </c>
      <c r="R40" s="6" t="n">
        <f si="0" t="shared"/>
        <v>8.986480258104164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82.0</v>
      </c>
      <c r="E41" s="5" t="n">
        <v>79.0</v>
      </c>
      <c r="F41" s="5" t="n">
        <v>136.0</v>
      </c>
      <c r="G41" s="5" t="n">
        <v>110.0</v>
      </c>
      <c r="H41" s="5" t="n">
        <v>235.0</v>
      </c>
      <c r="I41" s="5" t="n">
        <v>183.0</v>
      </c>
      <c r="J41" s="5" t="n">
        <v>93.0</v>
      </c>
      <c r="K41" s="5" t="n">
        <v>43.0</v>
      </c>
      <c r="L41" s="5" t="n">
        <v>32.0</v>
      </c>
      <c r="M41" s="5" t="n">
        <v>26.0</v>
      </c>
      <c r="N41" s="11" t="n">
        <f si="5" t="shared"/>
        <v>1019.0</v>
      </c>
      <c r="O41" s="5" t="n">
        <v>16675.0</v>
      </c>
      <c r="P41" s="5" t="n">
        <v>10769.0</v>
      </c>
      <c r="Q41" s="11" t="n">
        <f si="2" t="shared"/>
        <v>993.0</v>
      </c>
      <c r="R41" s="6" t="n">
        <f si="0" t="shared"/>
        <v>10.844914400805639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7.0</v>
      </c>
      <c r="E42" s="5" t="n">
        <f ref="E42:M42" si="9" t="shared">E43-E40-E41</f>
        <v>19.0</v>
      </c>
      <c r="F42" s="5" t="n">
        <f si="9" t="shared"/>
        <v>31.0</v>
      </c>
      <c r="G42" s="5" t="n">
        <f si="9" t="shared"/>
        <v>25.0</v>
      </c>
      <c r="H42" s="5" t="n">
        <f si="9" t="shared"/>
        <v>25.0</v>
      </c>
      <c r="I42" s="5" t="n">
        <f si="9" t="shared"/>
        <v>62.0</v>
      </c>
      <c r="J42" s="5" t="n">
        <f si="9" t="shared"/>
        <v>52.0</v>
      </c>
      <c r="K42" s="5" t="n">
        <f si="9" t="shared"/>
        <v>9.0</v>
      </c>
      <c r="L42" s="5" t="n">
        <f si="9" t="shared"/>
        <v>5.0</v>
      </c>
      <c r="M42" s="5" t="n">
        <f si="9" t="shared"/>
        <v>3.0</v>
      </c>
      <c r="N42" s="11" t="n">
        <f si="5" t="shared"/>
        <v>238.0</v>
      </c>
      <c r="O42" s="5" t="n">
        <f>O43-O40-O41</f>
        <v>4397.0</v>
      </c>
      <c r="P42" s="5" t="n">
        <f>P43-P40-P41</f>
        <v>3113.0</v>
      </c>
      <c r="Q42" s="11" t="n">
        <f si="2" t="shared"/>
        <v>235.0</v>
      </c>
      <c r="R42" s="6" t="n">
        <f si="0" t="shared"/>
        <v>13.246808510638298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501.0</v>
      </c>
      <c r="E43" s="5" t="n">
        <v>745.0</v>
      </c>
      <c r="F43" s="5" t="n">
        <v>925.0</v>
      </c>
      <c r="G43" s="5" t="n">
        <v>847.0</v>
      </c>
      <c r="H43" s="5" t="n">
        <v>1791.0</v>
      </c>
      <c r="I43" s="5" t="n">
        <v>1888.0</v>
      </c>
      <c r="J43" s="5" t="n">
        <v>713.0</v>
      </c>
      <c r="K43" s="5" t="n">
        <v>192.0</v>
      </c>
      <c r="L43" s="5" t="n">
        <v>135.0</v>
      </c>
      <c r="M43" s="5" t="n">
        <v>105.0</v>
      </c>
      <c r="N43" s="11" t="n">
        <f si="5" t="shared"/>
        <v>7842.0</v>
      </c>
      <c r="O43" s="5" t="n">
        <v>94532.0</v>
      </c>
      <c r="P43" s="5" t="n">
        <v>72375.0</v>
      </c>
      <c r="Q43" s="11" t="n">
        <f si="2" t="shared"/>
        <v>7737.0</v>
      </c>
      <c r="R43" s="6" t="n">
        <f si="0" t="shared"/>
        <v>9.354400930593254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17.0</v>
      </c>
      <c r="E44" s="8" t="n">
        <v>30.0</v>
      </c>
      <c r="F44" s="8" t="n">
        <v>29.0</v>
      </c>
      <c r="G44" s="8" t="n">
        <v>23.0</v>
      </c>
      <c r="H44" s="8" t="n">
        <v>52.0</v>
      </c>
      <c r="I44" s="8" t="n">
        <v>63.0</v>
      </c>
      <c r="J44" s="8" t="n">
        <v>21.0</v>
      </c>
      <c r="K44" s="8" t="n">
        <v>30.0</v>
      </c>
      <c r="L44" s="8" t="n">
        <v>20.0</v>
      </c>
      <c r="M44" s="8" t="n">
        <v>56.0</v>
      </c>
      <c r="N44" s="11" t="n">
        <f si="5" t="shared"/>
        <v>341.0</v>
      </c>
      <c r="O44" s="8" t="n">
        <v>23635.0</v>
      </c>
      <c r="P44" s="8" t="n">
        <v>4535.0</v>
      </c>
      <c r="Q44" s="11" t="n">
        <f si="2" t="shared"/>
        <v>285.0</v>
      </c>
      <c r="R44" s="6" t="n">
        <f si="0" t="shared"/>
        <v>15.912280701754385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10.0</v>
      </c>
      <c r="E45" s="8" t="n">
        <f ref="E45:M45" si="10" t="shared">E46-E44</f>
        <v>23.0</v>
      </c>
      <c r="F45" s="8" t="n">
        <f si="10" t="shared"/>
        <v>60.0</v>
      </c>
      <c r="G45" s="8" t="n">
        <f si="10" t="shared"/>
        <v>51.0</v>
      </c>
      <c r="H45" s="8" t="n">
        <f si="10" t="shared"/>
        <v>81.0</v>
      </c>
      <c r="I45" s="8" t="n">
        <f si="10" t="shared"/>
        <v>99.0</v>
      </c>
      <c r="J45" s="8" t="n">
        <f si="10" t="shared"/>
        <v>47.0</v>
      </c>
      <c r="K45" s="8" t="n">
        <f si="10" t="shared"/>
        <v>20.0</v>
      </c>
      <c r="L45" s="8" t="n">
        <f si="10" t="shared"/>
        <v>10.0</v>
      </c>
      <c r="M45" s="8" t="n">
        <f si="10" t="shared"/>
        <v>30.0</v>
      </c>
      <c r="N45" s="11" t="n">
        <f si="5" t="shared"/>
        <v>431.0</v>
      </c>
      <c r="O45" s="8" t="n">
        <f>O46-O44</f>
        <v>18395.0</v>
      </c>
      <c r="P45" s="8" t="n">
        <f>P46-P44</f>
        <v>4705.0</v>
      </c>
      <c r="Q45" s="11" t="n">
        <f si="2" t="shared"/>
        <v>401.0</v>
      </c>
      <c r="R45" s="6" t="n">
        <f si="0" t="shared"/>
        <v>11.733167082294264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27.0</v>
      </c>
      <c r="E46" s="8" t="n">
        <v>53.0</v>
      </c>
      <c r="F46" s="8" t="n">
        <v>89.0</v>
      </c>
      <c r="G46" s="8" t="n">
        <v>74.0</v>
      </c>
      <c r="H46" s="8" t="n">
        <v>133.0</v>
      </c>
      <c r="I46" s="8" t="n">
        <v>162.0</v>
      </c>
      <c r="J46" s="8" t="n">
        <v>68.0</v>
      </c>
      <c r="K46" s="8" t="n">
        <v>50.0</v>
      </c>
      <c r="L46" s="8" t="n">
        <v>30.0</v>
      </c>
      <c r="M46" s="8" t="n">
        <v>86.0</v>
      </c>
      <c r="N46" s="11" t="n">
        <f si="5" t="shared"/>
        <v>772.0</v>
      </c>
      <c r="O46" s="8" t="n">
        <v>42030.0</v>
      </c>
      <c r="P46" s="8" t="n">
        <v>9240.0</v>
      </c>
      <c r="Q46" s="11" t="n">
        <f si="2" t="shared"/>
        <v>686.0</v>
      </c>
      <c r="R46" s="6" t="n">
        <f si="0" t="shared"/>
        <v>13.46938775510204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40.0</v>
      </c>
      <c r="E47" s="5" t="n">
        <v>7.0</v>
      </c>
      <c r="F47" s="5" t="n">
        <v>11.0</v>
      </c>
      <c r="G47" s="5" t="n">
        <v>16.0</v>
      </c>
      <c r="H47" s="5" t="n">
        <v>21.0</v>
      </c>
      <c r="I47" s="5" t="n">
        <v>17.0</v>
      </c>
      <c r="J47" s="5" t="n">
        <v>4.0</v>
      </c>
      <c r="K47" s="5" t="n">
        <v>1.0</v>
      </c>
      <c r="L47" s="5" t="n">
        <v>0.0</v>
      </c>
      <c r="M47" s="5" t="n">
        <v>44.0</v>
      </c>
      <c r="N47" s="11" t="n">
        <f si="5" t="shared"/>
        <v>161.0</v>
      </c>
      <c r="O47" s="5" t="n">
        <v>26571.0</v>
      </c>
      <c r="P47" s="5" t="n">
        <v>635.0</v>
      </c>
      <c r="Q47" s="11" t="n">
        <f si="2" t="shared"/>
        <v>117.0</v>
      </c>
      <c r="R47" s="6" t="n">
        <f si="0" t="shared"/>
        <v>5.427350427350428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39095.0</v>
      </c>
      <c r="E48" s="5" t="n">
        <f ref="E48:M48" si="11" t="shared">E47+E46+E43+E39+E25+E18</f>
        <v>101029.0</v>
      </c>
      <c r="F48" s="5" t="n">
        <f si="11" t="shared"/>
        <v>142841.0</v>
      </c>
      <c r="G48" s="5" t="n">
        <f si="11" t="shared"/>
        <v>91701.0</v>
      </c>
      <c r="H48" s="5" t="n">
        <f si="11" t="shared"/>
        <v>349922.0</v>
      </c>
      <c r="I48" s="5" t="n">
        <f si="11" t="shared"/>
        <v>97849.0</v>
      </c>
      <c r="J48" s="5" t="n">
        <f si="11" t="shared"/>
        <v>16789.0</v>
      </c>
      <c r="K48" s="5" t="n">
        <f si="11" t="shared"/>
        <v>8920.0</v>
      </c>
      <c r="L48" s="5" t="n">
        <f si="11" t="shared"/>
        <v>6221.0</v>
      </c>
      <c r="M48" s="5" t="n">
        <f si="11" t="shared"/>
        <v>49887.0</v>
      </c>
      <c r="N48" s="11" t="n">
        <f si="5" t="shared"/>
        <v>904254.0</v>
      </c>
      <c r="O48" s="5" t="n">
        <f>O47+O46+O43+O39+O25+O18</f>
        <v>2.1712648E7</v>
      </c>
      <c r="P48" s="5" t="n">
        <f>P47+P46+P43+P39+P25+P18</f>
        <v>5508397.0</v>
      </c>
      <c r="Q48" s="11" t="n">
        <f si="2" t="shared"/>
        <v>854367.0</v>
      </c>
      <c r="R48" s="6" t="n">
        <f si="0" t="shared"/>
        <v>6.447342886604937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4.323453365979028</v>
      </c>
      <c r="E49" s="6" t="n">
        <f ref="E49" si="13" t="shared">E48/$N$48*100</f>
        <v>11.172635122432414</v>
      </c>
      <c r="F49" s="6" t="n">
        <f ref="F49" si="14" t="shared">F48/$N$48*100</f>
        <v>15.796557162036331</v>
      </c>
      <c r="G49" s="6" t="n">
        <f ref="G49" si="15" t="shared">G48/$N$48*100</f>
        <v>10.14106655873239</v>
      </c>
      <c r="H49" s="6" t="n">
        <f ref="H49" si="16" t="shared">H48/$N$48*100</f>
        <v>38.69731292313885</v>
      </c>
      <c r="I49" s="6" t="n">
        <f ref="I49" si="17" t="shared">I48/$N$48*100</f>
        <v>10.820964021171042</v>
      </c>
      <c r="J49" s="6" t="n">
        <f ref="J49" si="18" t="shared">J48/$N$48*100</f>
        <v>1.856668590904768</v>
      </c>
      <c r="K49" s="6" t="n">
        <f ref="K49" si="19" t="shared">K48/$N$48*100</f>
        <v>0.9864484978778086</v>
      </c>
      <c r="L49" s="6" t="n">
        <f ref="L49" si="20" t="shared">L48/$N$48*100</f>
        <v>0.6879704153921354</v>
      </c>
      <c r="M49" s="6" t="n">
        <f ref="M49" si="21" t="shared">M48/$N$48*100</f>
        <v>5.516923342335229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